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rrutia\Desktop\LUrrutia\bdigital\informes-anuales-INDH\2019\bases-de-datos\"/>
    </mc:Choice>
  </mc:AlternateContent>
  <xr:revisionPtr revIDLastSave="0" documentId="8_{9733A7CB-E3D0-4662-BC62-730E06B5F371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BBDD" sheetId="1" r:id="rId1"/>
  </sheets>
  <definedNames>
    <definedName name="_xlnm._FilterDatabase" localSheetId="0" hidden="1">BBDD!$A$1:$DA$810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R810" i="1" l="1"/>
  <c r="CQ810" i="1"/>
  <c r="CP810" i="1"/>
  <c r="CO810" i="1"/>
  <c r="CN810" i="1"/>
  <c r="CM810" i="1"/>
  <c r="CL810" i="1"/>
  <c r="CK810" i="1"/>
  <c r="CJ810" i="1"/>
  <c r="CI810" i="1"/>
  <c r="CH810" i="1"/>
  <c r="CG810" i="1"/>
  <c r="CF810" i="1"/>
  <c r="CE810" i="1"/>
  <c r="CD810" i="1"/>
  <c r="CC810" i="1"/>
  <c r="CB810" i="1"/>
  <c r="CA810" i="1"/>
  <c r="BZ810" i="1"/>
  <c r="BY810" i="1"/>
  <c r="BX810" i="1"/>
  <c r="BW810" i="1"/>
  <c r="BV810" i="1"/>
  <c r="BT810" i="1"/>
  <c r="BS810" i="1"/>
  <c r="BR810" i="1"/>
  <c r="BQ810" i="1"/>
  <c r="BP810" i="1"/>
  <c r="BO810" i="1"/>
  <c r="BN810" i="1"/>
  <c r="BM810" i="1"/>
  <c r="BL810" i="1"/>
  <c r="BK810" i="1"/>
  <c r="BJ810" i="1"/>
  <c r="BI810" i="1"/>
  <c r="BH810" i="1"/>
  <c r="BG810" i="1"/>
  <c r="BF810" i="1"/>
  <c r="BE810" i="1"/>
  <c r="BD810" i="1"/>
  <c r="BC810" i="1"/>
  <c r="BB810" i="1"/>
  <c r="BA810" i="1"/>
  <c r="AZ810" i="1"/>
  <c r="AY810" i="1"/>
  <c r="CR809" i="1"/>
  <c r="CQ809" i="1"/>
  <c r="CP809" i="1"/>
  <c r="CO809" i="1"/>
  <c r="CN809" i="1"/>
  <c r="CM809" i="1"/>
  <c r="CL809" i="1"/>
  <c r="CK809" i="1"/>
  <c r="CJ809" i="1"/>
  <c r="CI809" i="1"/>
  <c r="CH809" i="1"/>
  <c r="CG809" i="1"/>
  <c r="CF809" i="1"/>
  <c r="CE809" i="1"/>
  <c r="CD809" i="1"/>
  <c r="CC809" i="1"/>
  <c r="CB809" i="1"/>
  <c r="CA809" i="1"/>
  <c r="BZ809" i="1"/>
  <c r="BY809" i="1"/>
  <c r="BX809" i="1"/>
  <c r="BW809" i="1"/>
  <c r="BV809" i="1"/>
  <c r="BT809" i="1"/>
  <c r="BS809" i="1"/>
  <c r="BR809" i="1"/>
  <c r="BQ809" i="1"/>
  <c r="BP809" i="1"/>
  <c r="BO809" i="1"/>
  <c r="BN809" i="1"/>
  <c r="BM809" i="1"/>
  <c r="BL809" i="1"/>
  <c r="BK809" i="1"/>
  <c r="BJ809" i="1"/>
  <c r="BI809" i="1"/>
  <c r="BH809" i="1"/>
  <c r="BG809" i="1"/>
  <c r="BF809" i="1"/>
  <c r="BE809" i="1"/>
  <c r="BD809" i="1"/>
  <c r="BC809" i="1"/>
  <c r="BB809" i="1"/>
  <c r="BA809" i="1"/>
  <c r="AZ809" i="1"/>
  <c r="AY809" i="1"/>
  <c r="CR808" i="1"/>
  <c r="CQ808" i="1"/>
  <c r="CP808" i="1"/>
  <c r="CO808" i="1"/>
  <c r="CN808" i="1"/>
  <c r="CM808" i="1"/>
  <c r="CL808" i="1"/>
  <c r="CK808" i="1"/>
  <c r="CJ808" i="1"/>
  <c r="CI808" i="1"/>
  <c r="CH808" i="1"/>
  <c r="CG808" i="1"/>
  <c r="CF808" i="1"/>
  <c r="CE808" i="1"/>
  <c r="CD808" i="1"/>
  <c r="CC808" i="1"/>
  <c r="CB808" i="1"/>
  <c r="CA808" i="1"/>
  <c r="BZ808" i="1"/>
  <c r="BY808" i="1"/>
  <c r="BX808" i="1"/>
  <c r="BW808" i="1"/>
  <c r="BV808" i="1"/>
  <c r="BT808" i="1"/>
  <c r="BS808" i="1"/>
  <c r="BR808" i="1"/>
  <c r="BQ808" i="1"/>
  <c r="BP808" i="1"/>
  <c r="BO808" i="1"/>
  <c r="BN808" i="1"/>
  <c r="BM808" i="1"/>
  <c r="BL808" i="1"/>
  <c r="BK808" i="1"/>
  <c r="BJ808" i="1"/>
  <c r="BI808" i="1"/>
  <c r="BH808" i="1"/>
  <c r="BG808" i="1"/>
  <c r="BF808" i="1"/>
  <c r="BE808" i="1"/>
  <c r="BD808" i="1"/>
  <c r="BC808" i="1"/>
  <c r="BB808" i="1"/>
  <c r="BA808" i="1"/>
  <c r="AZ808" i="1"/>
  <c r="AY808" i="1"/>
  <c r="CR807" i="1"/>
  <c r="CQ807" i="1"/>
  <c r="CP807" i="1"/>
  <c r="CO807" i="1"/>
  <c r="CN807" i="1"/>
  <c r="CM807" i="1"/>
  <c r="CL807" i="1"/>
  <c r="CK807" i="1"/>
  <c r="CJ807" i="1"/>
  <c r="CI807" i="1"/>
  <c r="CH807" i="1"/>
  <c r="CG807" i="1"/>
  <c r="CF807" i="1"/>
  <c r="CE807" i="1"/>
  <c r="CD807" i="1"/>
  <c r="CC807" i="1"/>
  <c r="CB807" i="1"/>
  <c r="CA807" i="1"/>
  <c r="BZ807" i="1"/>
  <c r="BY807" i="1"/>
  <c r="BX807" i="1"/>
  <c r="BW807" i="1"/>
  <c r="BV807" i="1"/>
  <c r="BT807" i="1"/>
  <c r="BS807" i="1"/>
  <c r="BR807" i="1"/>
  <c r="BQ807" i="1"/>
  <c r="BP807" i="1"/>
  <c r="BO807" i="1"/>
  <c r="BN807" i="1"/>
  <c r="BM807" i="1"/>
  <c r="BL807" i="1"/>
  <c r="BK807" i="1"/>
  <c r="BJ807" i="1"/>
  <c r="BI807" i="1"/>
  <c r="BH807" i="1"/>
  <c r="BG807" i="1"/>
  <c r="BF807" i="1"/>
  <c r="BE807" i="1"/>
  <c r="BD807" i="1"/>
  <c r="BC807" i="1"/>
  <c r="BB807" i="1"/>
  <c r="BA807" i="1"/>
  <c r="AZ807" i="1"/>
  <c r="AY807" i="1"/>
  <c r="CR806" i="1"/>
  <c r="CQ806" i="1"/>
  <c r="CP806" i="1"/>
  <c r="CO806" i="1"/>
  <c r="CN806" i="1"/>
  <c r="CM806" i="1"/>
  <c r="CL806" i="1"/>
  <c r="CK806" i="1"/>
  <c r="CJ806" i="1"/>
  <c r="CI806" i="1"/>
  <c r="CH806" i="1"/>
  <c r="CG806" i="1"/>
  <c r="CF806" i="1"/>
  <c r="CE806" i="1"/>
  <c r="CD806" i="1"/>
  <c r="CC806" i="1"/>
  <c r="CB806" i="1"/>
  <c r="CA806" i="1"/>
  <c r="BZ806" i="1"/>
  <c r="BY806" i="1"/>
  <c r="BX806" i="1"/>
  <c r="BW806" i="1"/>
  <c r="BV806" i="1"/>
  <c r="BT806" i="1"/>
  <c r="BS806" i="1"/>
  <c r="BR806" i="1"/>
  <c r="BQ806" i="1"/>
  <c r="BP806" i="1"/>
  <c r="BO806" i="1"/>
  <c r="BN806" i="1"/>
  <c r="BM806" i="1"/>
  <c r="BL806" i="1"/>
  <c r="BK806" i="1"/>
  <c r="BJ806" i="1"/>
  <c r="BI806" i="1"/>
  <c r="BH806" i="1"/>
  <c r="BG806" i="1"/>
  <c r="BF806" i="1"/>
  <c r="BE806" i="1"/>
  <c r="BD806" i="1"/>
  <c r="BC806" i="1"/>
  <c r="BB806" i="1"/>
  <c r="BA806" i="1"/>
  <c r="AZ806" i="1"/>
  <c r="AY806" i="1"/>
  <c r="CR805" i="1"/>
  <c r="CQ805" i="1"/>
  <c r="CP805" i="1"/>
  <c r="CO805" i="1"/>
  <c r="CN805" i="1"/>
  <c r="CM805" i="1"/>
  <c r="CL805" i="1"/>
  <c r="CK805" i="1"/>
  <c r="CJ805" i="1"/>
  <c r="CI805" i="1"/>
  <c r="CH805" i="1"/>
  <c r="CG805" i="1"/>
  <c r="CF805" i="1"/>
  <c r="CE805" i="1"/>
  <c r="CD805" i="1"/>
  <c r="CC805" i="1"/>
  <c r="CB805" i="1"/>
  <c r="CA805" i="1"/>
  <c r="BZ805" i="1"/>
  <c r="BY805" i="1"/>
  <c r="BX805" i="1"/>
  <c r="BW805" i="1"/>
  <c r="BV805" i="1"/>
  <c r="BT805" i="1"/>
  <c r="BS805" i="1"/>
  <c r="BR805" i="1"/>
  <c r="BQ805" i="1"/>
  <c r="BP805" i="1"/>
  <c r="BO805" i="1"/>
  <c r="BN805" i="1"/>
  <c r="BM805" i="1"/>
  <c r="BL805" i="1"/>
  <c r="BK805" i="1"/>
  <c r="BJ805" i="1"/>
  <c r="BI805" i="1"/>
  <c r="BH805" i="1"/>
  <c r="BG805" i="1"/>
  <c r="BF805" i="1"/>
  <c r="BE805" i="1"/>
  <c r="BD805" i="1"/>
  <c r="BC805" i="1"/>
  <c r="BB805" i="1"/>
  <c r="BA805" i="1"/>
  <c r="AZ805" i="1"/>
  <c r="AY805" i="1"/>
  <c r="CR804" i="1"/>
  <c r="CQ804" i="1"/>
  <c r="CP804" i="1"/>
  <c r="CO804" i="1"/>
  <c r="CN804" i="1"/>
  <c r="CM804" i="1"/>
  <c r="CL804" i="1"/>
  <c r="CK804" i="1"/>
  <c r="CJ804" i="1"/>
  <c r="CI804" i="1"/>
  <c r="CH804" i="1"/>
  <c r="CG804" i="1"/>
  <c r="CF804" i="1"/>
  <c r="CE804" i="1"/>
  <c r="CD804" i="1"/>
  <c r="CC804" i="1"/>
  <c r="CB804" i="1"/>
  <c r="CA804" i="1"/>
  <c r="BZ804" i="1"/>
  <c r="BY804" i="1"/>
  <c r="BX804" i="1"/>
  <c r="BW804" i="1"/>
  <c r="BV804" i="1"/>
  <c r="BT804" i="1"/>
  <c r="BS804" i="1"/>
  <c r="BR804" i="1"/>
  <c r="BQ804" i="1"/>
  <c r="BP804" i="1"/>
  <c r="BO804" i="1"/>
  <c r="BN804" i="1"/>
  <c r="BM804" i="1"/>
  <c r="BL804" i="1"/>
  <c r="BK804" i="1"/>
  <c r="BJ804" i="1"/>
  <c r="BI804" i="1"/>
  <c r="BH804" i="1"/>
  <c r="BG804" i="1"/>
  <c r="BF804" i="1"/>
  <c r="BE804" i="1"/>
  <c r="BD804" i="1"/>
  <c r="BC804" i="1"/>
  <c r="BB804" i="1"/>
  <c r="BA804" i="1"/>
  <c r="AZ804" i="1"/>
  <c r="AY804" i="1"/>
  <c r="CR803" i="1"/>
  <c r="CQ803" i="1"/>
  <c r="CP803" i="1"/>
  <c r="CO803" i="1"/>
  <c r="CN803" i="1"/>
  <c r="CM803" i="1"/>
  <c r="CL803" i="1"/>
  <c r="CK803" i="1"/>
  <c r="CJ803" i="1"/>
  <c r="CI803" i="1"/>
  <c r="CH803" i="1"/>
  <c r="CG803" i="1"/>
  <c r="CF803" i="1"/>
  <c r="CE803" i="1"/>
  <c r="CD803" i="1"/>
  <c r="CC803" i="1"/>
  <c r="CB803" i="1"/>
  <c r="CA803" i="1"/>
  <c r="BZ803" i="1"/>
  <c r="BY803" i="1"/>
  <c r="BX803" i="1"/>
  <c r="BW803" i="1"/>
  <c r="BV803" i="1"/>
  <c r="BT803" i="1"/>
  <c r="BS803" i="1"/>
  <c r="BR803" i="1"/>
  <c r="BQ803" i="1"/>
  <c r="BP803" i="1"/>
  <c r="BO803" i="1"/>
  <c r="BN803" i="1"/>
  <c r="BM803" i="1"/>
  <c r="BL803" i="1"/>
  <c r="BK803" i="1"/>
  <c r="BJ803" i="1"/>
  <c r="BI803" i="1"/>
  <c r="BH803" i="1"/>
  <c r="BG803" i="1"/>
  <c r="BF803" i="1"/>
  <c r="BE803" i="1"/>
  <c r="BD803" i="1"/>
  <c r="BC803" i="1"/>
  <c r="BB803" i="1"/>
  <c r="BA803" i="1"/>
  <c r="AZ803" i="1"/>
  <c r="AY803" i="1"/>
  <c r="CR802" i="1"/>
  <c r="CQ802" i="1"/>
  <c r="CP802" i="1"/>
  <c r="CO802" i="1"/>
  <c r="CN802" i="1"/>
  <c r="CM802" i="1"/>
  <c r="CL802" i="1"/>
  <c r="CK802" i="1"/>
  <c r="CJ802" i="1"/>
  <c r="CI802" i="1"/>
  <c r="CH802" i="1"/>
  <c r="CG802" i="1"/>
  <c r="CF802" i="1"/>
  <c r="CE802" i="1"/>
  <c r="CD802" i="1"/>
  <c r="CC802" i="1"/>
  <c r="CB802" i="1"/>
  <c r="CA802" i="1"/>
  <c r="BZ802" i="1"/>
  <c r="BY802" i="1"/>
  <c r="BX802" i="1"/>
  <c r="BW802" i="1"/>
  <c r="BV802" i="1"/>
  <c r="BT802" i="1"/>
  <c r="BS802" i="1"/>
  <c r="BR802" i="1"/>
  <c r="BQ802" i="1"/>
  <c r="BP802" i="1"/>
  <c r="BO802" i="1"/>
  <c r="BN802" i="1"/>
  <c r="BM802" i="1"/>
  <c r="BL802" i="1"/>
  <c r="BK802" i="1"/>
  <c r="BJ802" i="1"/>
  <c r="BI802" i="1"/>
  <c r="BH802" i="1"/>
  <c r="BG802" i="1"/>
  <c r="BF802" i="1"/>
  <c r="BE802" i="1"/>
  <c r="BD802" i="1"/>
  <c r="BC802" i="1"/>
  <c r="BB802" i="1"/>
  <c r="BA802" i="1"/>
  <c r="AZ802" i="1"/>
  <c r="AY802" i="1"/>
  <c r="CR801" i="1"/>
  <c r="CQ801" i="1"/>
  <c r="CP801" i="1"/>
  <c r="CO801" i="1"/>
  <c r="CN801" i="1"/>
  <c r="CM801" i="1"/>
  <c r="CL801" i="1"/>
  <c r="CK801" i="1"/>
  <c r="CJ801" i="1"/>
  <c r="CI801" i="1"/>
  <c r="CH801" i="1"/>
  <c r="CG801" i="1"/>
  <c r="CF801" i="1"/>
  <c r="CE801" i="1"/>
  <c r="CD801" i="1"/>
  <c r="CC801" i="1"/>
  <c r="CB801" i="1"/>
  <c r="CA801" i="1"/>
  <c r="BZ801" i="1"/>
  <c r="BY801" i="1"/>
  <c r="BX801" i="1"/>
  <c r="BW801" i="1"/>
  <c r="BV801" i="1"/>
  <c r="BT801" i="1"/>
  <c r="BS801" i="1"/>
  <c r="BR801" i="1"/>
  <c r="BQ801" i="1"/>
  <c r="BP801" i="1"/>
  <c r="BO801" i="1"/>
  <c r="BN801" i="1"/>
  <c r="BM801" i="1"/>
  <c r="BL801" i="1"/>
  <c r="BK801" i="1"/>
  <c r="BJ801" i="1"/>
  <c r="BI801" i="1"/>
  <c r="BH801" i="1"/>
  <c r="BG801" i="1"/>
  <c r="BF801" i="1"/>
  <c r="BE801" i="1"/>
  <c r="BD801" i="1"/>
  <c r="BC801" i="1"/>
  <c r="BB801" i="1"/>
  <c r="BA801" i="1"/>
  <c r="AZ801" i="1"/>
  <c r="AY801" i="1"/>
  <c r="CR800" i="1"/>
  <c r="CQ800" i="1"/>
  <c r="CP800" i="1"/>
  <c r="CO800" i="1"/>
  <c r="CN800" i="1"/>
  <c r="CM800" i="1"/>
  <c r="CL800" i="1"/>
  <c r="CK800" i="1"/>
  <c r="CJ800" i="1"/>
  <c r="CI800" i="1"/>
  <c r="CH800" i="1"/>
  <c r="CG800" i="1"/>
  <c r="CF800" i="1"/>
  <c r="CE800" i="1"/>
  <c r="CD800" i="1"/>
  <c r="CC800" i="1"/>
  <c r="CB800" i="1"/>
  <c r="CA800" i="1"/>
  <c r="BZ800" i="1"/>
  <c r="BY800" i="1"/>
  <c r="BX800" i="1"/>
  <c r="BW800" i="1"/>
  <c r="BV800" i="1"/>
  <c r="BT800" i="1"/>
  <c r="BS800" i="1"/>
  <c r="BR800" i="1"/>
  <c r="BQ800" i="1"/>
  <c r="BP800" i="1"/>
  <c r="BO800" i="1"/>
  <c r="BN800" i="1"/>
  <c r="BM800" i="1"/>
  <c r="BL800" i="1"/>
  <c r="BK800" i="1"/>
  <c r="BJ800" i="1"/>
  <c r="BI800" i="1"/>
  <c r="BH800" i="1"/>
  <c r="BG800" i="1"/>
  <c r="BF800" i="1"/>
  <c r="BE800" i="1"/>
  <c r="BD800" i="1"/>
  <c r="BC800" i="1"/>
  <c r="BB800" i="1"/>
  <c r="BA800" i="1"/>
  <c r="AZ800" i="1"/>
  <c r="AY800" i="1"/>
  <c r="CR799" i="1"/>
  <c r="CQ799" i="1"/>
  <c r="CP799" i="1"/>
  <c r="CO799" i="1"/>
  <c r="CN799" i="1"/>
  <c r="CM799" i="1"/>
  <c r="CL799" i="1"/>
  <c r="CK799" i="1"/>
  <c r="CJ799" i="1"/>
  <c r="CI799" i="1"/>
  <c r="CH799" i="1"/>
  <c r="CG799" i="1"/>
  <c r="CF799" i="1"/>
  <c r="CE799" i="1"/>
  <c r="CD799" i="1"/>
  <c r="CC799" i="1"/>
  <c r="CB799" i="1"/>
  <c r="CA799" i="1"/>
  <c r="BZ799" i="1"/>
  <c r="BY799" i="1"/>
  <c r="BX799" i="1"/>
  <c r="BW799" i="1"/>
  <c r="BV799" i="1"/>
  <c r="BT799" i="1"/>
  <c r="BS799" i="1"/>
  <c r="BR799" i="1"/>
  <c r="BQ799" i="1"/>
  <c r="BP799" i="1"/>
  <c r="BO799" i="1"/>
  <c r="BN799" i="1"/>
  <c r="BM799" i="1"/>
  <c r="BL799" i="1"/>
  <c r="BK799" i="1"/>
  <c r="BJ799" i="1"/>
  <c r="BI799" i="1"/>
  <c r="BH799" i="1"/>
  <c r="BG799" i="1"/>
  <c r="BF799" i="1"/>
  <c r="BE799" i="1"/>
  <c r="BD799" i="1"/>
  <c r="BC799" i="1"/>
  <c r="BB799" i="1"/>
  <c r="BA799" i="1"/>
  <c r="AZ799" i="1"/>
  <c r="AY799" i="1"/>
  <c r="CR798" i="1"/>
  <c r="CQ798" i="1"/>
  <c r="CP798" i="1"/>
  <c r="CO798" i="1"/>
  <c r="CN798" i="1"/>
  <c r="CM798" i="1"/>
  <c r="CL798" i="1"/>
  <c r="CK798" i="1"/>
  <c r="CJ798" i="1"/>
  <c r="CI798" i="1"/>
  <c r="CH798" i="1"/>
  <c r="CG798" i="1"/>
  <c r="CF798" i="1"/>
  <c r="CE798" i="1"/>
  <c r="CD798" i="1"/>
  <c r="CC798" i="1"/>
  <c r="CB798" i="1"/>
  <c r="CA798" i="1"/>
  <c r="BZ798" i="1"/>
  <c r="BY798" i="1"/>
  <c r="BX798" i="1"/>
  <c r="BW798" i="1"/>
  <c r="BV798" i="1"/>
  <c r="BT798" i="1"/>
  <c r="BS798" i="1"/>
  <c r="BR798" i="1"/>
  <c r="BQ798" i="1"/>
  <c r="BP798" i="1"/>
  <c r="BO798" i="1"/>
  <c r="BN798" i="1"/>
  <c r="BM798" i="1"/>
  <c r="BL798" i="1"/>
  <c r="BK798" i="1"/>
  <c r="BJ798" i="1"/>
  <c r="BI798" i="1"/>
  <c r="BH798" i="1"/>
  <c r="BG798" i="1"/>
  <c r="BF798" i="1"/>
  <c r="BE798" i="1"/>
  <c r="BD798" i="1"/>
  <c r="BC798" i="1"/>
  <c r="BB798" i="1"/>
  <c r="BA798" i="1"/>
  <c r="AZ798" i="1"/>
  <c r="AY798" i="1"/>
  <c r="CR797" i="1"/>
  <c r="CQ797" i="1"/>
  <c r="CP797" i="1"/>
  <c r="CO797" i="1"/>
  <c r="CN797" i="1"/>
  <c r="CM797" i="1"/>
  <c r="CL797" i="1"/>
  <c r="CK797" i="1"/>
  <c r="CJ797" i="1"/>
  <c r="CI797" i="1"/>
  <c r="CH797" i="1"/>
  <c r="CG797" i="1"/>
  <c r="CF797" i="1"/>
  <c r="CE797" i="1"/>
  <c r="CD797" i="1"/>
  <c r="CC797" i="1"/>
  <c r="CB797" i="1"/>
  <c r="CA797" i="1"/>
  <c r="BZ797" i="1"/>
  <c r="BY797" i="1"/>
  <c r="BX797" i="1"/>
  <c r="BW797" i="1"/>
  <c r="BV797" i="1"/>
  <c r="BT797" i="1"/>
  <c r="BS797" i="1"/>
  <c r="BR797" i="1"/>
  <c r="BQ797" i="1"/>
  <c r="BP797" i="1"/>
  <c r="BO797" i="1"/>
  <c r="BN797" i="1"/>
  <c r="BM797" i="1"/>
  <c r="BL797" i="1"/>
  <c r="BK797" i="1"/>
  <c r="BJ797" i="1"/>
  <c r="BI797" i="1"/>
  <c r="BH797" i="1"/>
  <c r="BG797" i="1"/>
  <c r="BF797" i="1"/>
  <c r="BE797" i="1"/>
  <c r="BD797" i="1"/>
  <c r="BC797" i="1"/>
  <c r="BB797" i="1"/>
  <c r="BA797" i="1"/>
  <c r="AZ797" i="1"/>
  <c r="AY797" i="1"/>
  <c r="CR796" i="1"/>
  <c r="CQ796" i="1"/>
  <c r="CP796" i="1"/>
  <c r="CO796" i="1"/>
  <c r="CN796" i="1"/>
  <c r="CM796" i="1"/>
  <c r="CL796" i="1"/>
  <c r="CK796" i="1"/>
  <c r="CJ796" i="1"/>
  <c r="CI796" i="1"/>
  <c r="CH796" i="1"/>
  <c r="CG796" i="1"/>
  <c r="CF796" i="1"/>
  <c r="CE796" i="1"/>
  <c r="CD796" i="1"/>
  <c r="CC796" i="1"/>
  <c r="CB796" i="1"/>
  <c r="CA796" i="1"/>
  <c r="BZ796" i="1"/>
  <c r="BY796" i="1"/>
  <c r="BX796" i="1"/>
  <c r="BW796" i="1"/>
  <c r="BV796" i="1"/>
  <c r="BT796" i="1"/>
  <c r="BS796" i="1"/>
  <c r="BR796" i="1"/>
  <c r="BQ796" i="1"/>
  <c r="BP796" i="1"/>
  <c r="BO796" i="1"/>
  <c r="BN796" i="1"/>
  <c r="BM796" i="1"/>
  <c r="BL796" i="1"/>
  <c r="BK796" i="1"/>
  <c r="BJ796" i="1"/>
  <c r="BI796" i="1"/>
  <c r="BH796" i="1"/>
  <c r="BG796" i="1"/>
  <c r="BF796" i="1"/>
  <c r="BE796" i="1"/>
  <c r="BD796" i="1"/>
  <c r="BC796" i="1"/>
  <c r="BB796" i="1"/>
  <c r="BA796" i="1"/>
  <c r="AZ796" i="1"/>
  <c r="AY796" i="1"/>
  <c r="CR795" i="1"/>
  <c r="CQ795" i="1"/>
  <c r="CP795" i="1"/>
  <c r="CO795" i="1"/>
  <c r="CN795" i="1"/>
  <c r="CM795" i="1"/>
  <c r="CL795" i="1"/>
  <c r="CK795" i="1"/>
  <c r="CJ795" i="1"/>
  <c r="CI795" i="1"/>
  <c r="CH795" i="1"/>
  <c r="CG795" i="1"/>
  <c r="CF795" i="1"/>
  <c r="CE795" i="1"/>
  <c r="CD795" i="1"/>
  <c r="CC795" i="1"/>
  <c r="CB795" i="1"/>
  <c r="CA795" i="1"/>
  <c r="BZ795" i="1"/>
  <c r="BY795" i="1"/>
  <c r="BX795" i="1"/>
  <c r="BW795" i="1"/>
  <c r="BV795" i="1"/>
  <c r="BT795" i="1"/>
  <c r="BS795" i="1"/>
  <c r="BR795" i="1"/>
  <c r="BQ795" i="1"/>
  <c r="BP795" i="1"/>
  <c r="BO795" i="1"/>
  <c r="BN795" i="1"/>
  <c r="BM795" i="1"/>
  <c r="BL795" i="1"/>
  <c r="BK795" i="1"/>
  <c r="BJ795" i="1"/>
  <c r="BI795" i="1"/>
  <c r="BH795" i="1"/>
  <c r="BG795" i="1"/>
  <c r="BF795" i="1"/>
  <c r="BE795" i="1"/>
  <c r="BD795" i="1"/>
  <c r="BC795" i="1"/>
  <c r="BB795" i="1"/>
  <c r="BA795" i="1"/>
  <c r="AZ795" i="1"/>
  <c r="AY795" i="1"/>
  <c r="CR794" i="1"/>
  <c r="CQ794" i="1"/>
  <c r="CP794" i="1"/>
  <c r="CO794" i="1"/>
  <c r="CN794" i="1"/>
  <c r="CM794" i="1"/>
  <c r="CL794" i="1"/>
  <c r="CK794" i="1"/>
  <c r="CJ794" i="1"/>
  <c r="CI794" i="1"/>
  <c r="CH794" i="1"/>
  <c r="CG794" i="1"/>
  <c r="CF794" i="1"/>
  <c r="CE794" i="1"/>
  <c r="CD794" i="1"/>
  <c r="CC794" i="1"/>
  <c r="CB794" i="1"/>
  <c r="CA794" i="1"/>
  <c r="BZ794" i="1"/>
  <c r="BY794" i="1"/>
  <c r="BX794" i="1"/>
  <c r="BW794" i="1"/>
  <c r="BV794" i="1"/>
  <c r="BT794" i="1"/>
  <c r="BS794" i="1"/>
  <c r="BR794" i="1"/>
  <c r="BQ794" i="1"/>
  <c r="BP794" i="1"/>
  <c r="BO794" i="1"/>
  <c r="BN794" i="1"/>
  <c r="BM794" i="1"/>
  <c r="BL794" i="1"/>
  <c r="BK794" i="1"/>
  <c r="BJ794" i="1"/>
  <c r="BI794" i="1"/>
  <c r="BH794" i="1"/>
  <c r="BG794" i="1"/>
  <c r="BF794" i="1"/>
  <c r="BE794" i="1"/>
  <c r="BD794" i="1"/>
  <c r="BC794" i="1"/>
  <c r="BB794" i="1"/>
  <c r="BA794" i="1"/>
  <c r="AZ794" i="1"/>
  <c r="AY794" i="1"/>
  <c r="CR793" i="1"/>
  <c r="CQ793" i="1"/>
  <c r="CP793" i="1"/>
  <c r="CO793" i="1"/>
  <c r="CN793" i="1"/>
  <c r="CM793" i="1"/>
  <c r="CL793" i="1"/>
  <c r="CK793" i="1"/>
  <c r="CJ793" i="1"/>
  <c r="CI793" i="1"/>
  <c r="CH793" i="1"/>
  <c r="CG793" i="1"/>
  <c r="CF793" i="1"/>
  <c r="CE793" i="1"/>
  <c r="CD793" i="1"/>
  <c r="CC793" i="1"/>
  <c r="CB793" i="1"/>
  <c r="CA793" i="1"/>
  <c r="BZ793" i="1"/>
  <c r="BY793" i="1"/>
  <c r="BX793" i="1"/>
  <c r="BW793" i="1"/>
  <c r="BV793" i="1"/>
  <c r="BT793" i="1"/>
  <c r="BS793" i="1"/>
  <c r="BR793" i="1"/>
  <c r="BQ793" i="1"/>
  <c r="BP793" i="1"/>
  <c r="BO793" i="1"/>
  <c r="BN793" i="1"/>
  <c r="BM793" i="1"/>
  <c r="BL793" i="1"/>
  <c r="BK793" i="1"/>
  <c r="BJ793" i="1"/>
  <c r="BI793" i="1"/>
  <c r="BH793" i="1"/>
  <c r="BG793" i="1"/>
  <c r="BF793" i="1"/>
  <c r="BE793" i="1"/>
  <c r="BD793" i="1"/>
  <c r="BC793" i="1"/>
  <c r="BB793" i="1"/>
  <c r="BA793" i="1"/>
  <c r="AZ793" i="1"/>
  <c r="AY793" i="1"/>
  <c r="CR792" i="1"/>
  <c r="CQ792" i="1"/>
  <c r="CP792" i="1"/>
  <c r="CO792" i="1"/>
  <c r="CN792" i="1"/>
  <c r="CM792" i="1"/>
  <c r="CL792" i="1"/>
  <c r="CK792" i="1"/>
  <c r="CJ792" i="1"/>
  <c r="CI792" i="1"/>
  <c r="CH792" i="1"/>
  <c r="CG792" i="1"/>
  <c r="CF792" i="1"/>
  <c r="CE792" i="1"/>
  <c r="CD792" i="1"/>
  <c r="CC792" i="1"/>
  <c r="CB792" i="1"/>
  <c r="CA792" i="1"/>
  <c r="BZ792" i="1"/>
  <c r="BY792" i="1"/>
  <c r="BX792" i="1"/>
  <c r="BW792" i="1"/>
  <c r="BV792" i="1"/>
  <c r="BT792" i="1"/>
  <c r="BS792" i="1"/>
  <c r="BR792" i="1"/>
  <c r="BQ792" i="1"/>
  <c r="BP792" i="1"/>
  <c r="BO792" i="1"/>
  <c r="BN792" i="1"/>
  <c r="BM792" i="1"/>
  <c r="BL792" i="1"/>
  <c r="BK792" i="1"/>
  <c r="BJ792" i="1"/>
  <c r="BI792" i="1"/>
  <c r="BH792" i="1"/>
  <c r="BG792" i="1"/>
  <c r="BF792" i="1"/>
  <c r="BE792" i="1"/>
  <c r="BD792" i="1"/>
  <c r="BC792" i="1"/>
  <c r="BB792" i="1"/>
  <c r="BA792" i="1"/>
  <c r="AZ792" i="1"/>
  <c r="AY792" i="1"/>
  <c r="CR791" i="1"/>
  <c r="CQ791" i="1"/>
  <c r="CP791" i="1"/>
  <c r="CO791" i="1"/>
  <c r="CN791" i="1"/>
  <c r="CM791" i="1"/>
  <c r="CL791" i="1"/>
  <c r="CK791" i="1"/>
  <c r="CJ791" i="1"/>
  <c r="CI791" i="1"/>
  <c r="CH791" i="1"/>
  <c r="CG791" i="1"/>
  <c r="CF791" i="1"/>
  <c r="CE791" i="1"/>
  <c r="CD791" i="1"/>
  <c r="CC791" i="1"/>
  <c r="CB791" i="1"/>
  <c r="CA791" i="1"/>
  <c r="BZ791" i="1"/>
  <c r="BY791" i="1"/>
  <c r="BX791" i="1"/>
  <c r="BW791" i="1"/>
  <c r="BV791" i="1"/>
  <c r="BT791" i="1"/>
  <c r="BS791" i="1"/>
  <c r="BR791" i="1"/>
  <c r="BQ791" i="1"/>
  <c r="BP791" i="1"/>
  <c r="BO791" i="1"/>
  <c r="BN791" i="1"/>
  <c r="BM791" i="1"/>
  <c r="BL791" i="1"/>
  <c r="BK791" i="1"/>
  <c r="BJ791" i="1"/>
  <c r="BI791" i="1"/>
  <c r="BH791" i="1"/>
  <c r="BG791" i="1"/>
  <c r="BF791" i="1"/>
  <c r="BE791" i="1"/>
  <c r="BD791" i="1"/>
  <c r="BC791" i="1"/>
  <c r="BB791" i="1"/>
  <c r="BA791" i="1"/>
  <c r="AZ791" i="1"/>
  <c r="AY791" i="1"/>
  <c r="CR790" i="1"/>
  <c r="CQ790" i="1"/>
  <c r="CP790" i="1"/>
  <c r="CO790" i="1"/>
  <c r="CN790" i="1"/>
  <c r="CM790" i="1"/>
  <c r="CL790" i="1"/>
  <c r="CK790" i="1"/>
  <c r="CJ790" i="1"/>
  <c r="CI790" i="1"/>
  <c r="CH790" i="1"/>
  <c r="CG790" i="1"/>
  <c r="CF790" i="1"/>
  <c r="CE790" i="1"/>
  <c r="CD790" i="1"/>
  <c r="CC790" i="1"/>
  <c r="CB790" i="1"/>
  <c r="CA790" i="1"/>
  <c r="BZ790" i="1"/>
  <c r="BY790" i="1"/>
  <c r="BX790" i="1"/>
  <c r="BW790" i="1"/>
  <c r="BV790" i="1"/>
  <c r="BT790" i="1"/>
  <c r="BS790" i="1"/>
  <c r="BR790" i="1"/>
  <c r="BQ790" i="1"/>
  <c r="BP790" i="1"/>
  <c r="BO790" i="1"/>
  <c r="BN790" i="1"/>
  <c r="BM790" i="1"/>
  <c r="BL790" i="1"/>
  <c r="BK790" i="1"/>
  <c r="BJ790" i="1"/>
  <c r="BI790" i="1"/>
  <c r="BH790" i="1"/>
  <c r="BG790" i="1"/>
  <c r="BF790" i="1"/>
  <c r="BE790" i="1"/>
  <c r="BD790" i="1"/>
  <c r="BC790" i="1"/>
  <c r="BB790" i="1"/>
  <c r="BA790" i="1"/>
  <c r="AZ790" i="1"/>
  <c r="AY790" i="1"/>
  <c r="CR789" i="1"/>
  <c r="CQ789" i="1"/>
  <c r="CP789" i="1"/>
  <c r="CO789" i="1"/>
  <c r="CN789" i="1"/>
  <c r="CM789" i="1"/>
  <c r="CL789" i="1"/>
  <c r="CK789" i="1"/>
  <c r="CJ789" i="1"/>
  <c r="CI789" i="1"/>
  <c r="CH789" i="1"/>
  <c r="CG789" i="1"/>
  <c r="CF789" i="1"/>
  <c r="CE789" i="1"/>
  <c r="CD789" i="1"/>
  <c r="CC789" i="1"/>
  <c r="CB789" i="1"/>
  <c r="CA789" i="1"/>
  <c r="BZ789" i="1"/>
  <c r="BY789" i="1"/>
  <c r="BX789" i="1"/>
  <c r="BW789" i="1"/>
  <c r="BV789" i="1"/>
  <c r="BT789" i="1"/>
  <c r="BS789" i="1"/>
  <c r="BR789" i="1"/>
  <c r="BQ789" i="1"/>
  <c r="BP789" i="1"/>
  <c r="BO789" i="1"/>
  <c r="BN789" i="1"/>
  <c r="BM789" i="1"/>
  <c r="BL789" i="1"/>
  <c r="BK789" i="1"/>
  <c r="BJ789" i="1"/>
  <c r="BI789" i="1"/>
  <c r="BH789" i="1"/>
  <c r="BG789" i="1"/>
  <c r="BF789" i="1"/>
  <c r="BE789" i="1"/>
  <c r="BD789" i="1"/>
  <c r="BC789" i="1"/>
  <c r="BB789" i="1"/>
  <c r="BA789" i="1"/>
  <c r="AZ789" i="1"/>
  <c r="AY789" i="1"/>
  <c r="CR788" i="1"/>
  <c r="CQ788" i="1"/>
  <c r="CP788" i="1"/>
  <c r="CO788" i="1"/>
  <c r="CN788" i="1"/>
  <c r="CM788" i="1"/>
  <c r="CL788" i="1"/>
  <c r="CK788" i="1"/>
  <c r="CJ788" i="1"/>
  <c r="CI788" i="1"/>
  <c r="CH788" i="1"/>
  <c r="CG788" i="1"/>
  <c r="CF788" i="1"/>
  <c r="CE788" i="1"/>
  <c r="CD788" i="1"/>
  <c r="CC788" i="1"/>
  <c r="CB788" i="1"/>
  <c r="CA788" i="1"/>
  <c r="BZ788" i="1"/>
  <c r="BY788" i="1"/>
  <c r="BX788" i="1"/>
  <c r="BW788" i="1"/>
  <c r="BV788" i="1"/>
  <c r="BT788" i="1"/>
  <c r="BS788" i="1"/>
  <c r="BR788" i="1"/>
  <c r="BQ788" i="1"/>
  <c r="BP788" i="1"/>
  <c r="BO788" i="1"/>
  <c r="BN788" i="1"/>
  <c r="BM788" i="1"/>
  <c r="BL788" i="1"/>
  <c r="BK788" i="1"/>
  <c r="BJ788" i="1"/>
  <c r="BI788" i="1"/>
  <c r="BH788" i="1"/>
  <c r="BG788" i="1"/>
  <c r="BF788" i="1"/>
  <c r="BE788" i="1"/>
  <c r="BD788" i="1"/>
  <c r="BC788" i="1"/>
  <c r="BB788" i="1"/>
  <c r="BA788" i="1"/>
  <c r="AZ788" i="1"/>
  <c r="AY788" i="1"/>
  <c r="CR787" i="1"/>
  <c r="CQ787" i="1"/>
  <c r="CP787" i="1"/>
  <c r="CO787" i="1"/>
  <c r="CN787" i="1"/>
  <c r="CM787" i="1"/>
  <c r="CL787" i="1"/>
  <c r="CK787" i="1"/>
  <c r="CJ787" i="1"/>
  <c r="CI787" i="1"/>
  <c r="CH787" i="1"/>
  <c r="CG787" i="1"/>
  <c r="CF787" i="1"/>
  <c r="CE787" i="1"/>
  <c r="CD787" i="1"/>
  <c r="CC787" i="1"/>
  <c r="CB787" i="1"/>
  <c r="CA787" i="1"/>
  <c r="BZ787" i="1"/>
  <c r="BY787" i="1"/>
  <c r="BX787" i="1"/>
  <c r="BW787" i="1"/>
  <c r="BV787" i="1"/>
  <c r="BT787" i="1"/>
  <c r="BS787" i="1"/>
  <c r="BR787" i="1"/>
  <c r="BQ787" i="1"/>
  <c r="BP787" i="1"/>
  <c r="BO787" i="1"/>
  <c r="BN787" i="1"/>
  <c r="BM787" i="1"/>
  <c r="BL787" i="1"/>
  <c r="BK787" i="1"/>
  <c r="BJ787" i="1"/>
  <c r="BI787" i="1"/>
  <c r="BH787" i="1"/>
  <c r="BG787" i="1"/>
  <c r="BF787" i="1"/>
  <c r="BE787" i="1"/>
  <c r="BD787" i="1"/>
  <c r="BC787" i="1"/>
  <c r="BB787" i="1"/>
  <c r="BA787" i="1"/>
  <c r="AZ787" i="1"/>
  <c r="AY787" i="1"/>
  <c r="CR786" i="1"/>
  <c r="CQ786" i="1"/>
  <c r="CP786" i="1"/>
  <c r="CO786" i="1"/>
  <c r="CN786" i="1"/>
  <c r="CM786" i="1"/>
  <c r="CL786" i="1"/>
  <c r="CK786" i="1"/>
  <c r="CJ786" i="1"/>
  <c r="CI786" i="1"/>
  <c r="CH786" i="1"/>
  <c r="CG786" i="1"/>
  <c r="CF786" i="1"/>
  <c r="CE786" i="1"/>
  <c r="CD786" i="1"/>
  <c r="CC786" i="1"/>
  <c r="CB786" i="1"/>
  <c r="CA786" i="1"/>
  <c r="BZ786" i="1"/>
  <c r="BY786" i="1"/>
  <c r="BX786" i="1"/>
  <c r="BW786" i="1"/>
  <c r="BV786" i="1"/>
  <c r="BT786" i="1"/>
  <c r="BS786" i="1"/>
  <c r="BR786" i="1"/>
  <c r="BQ786" i="1"/>
  <c r="BP786" i="1"/>
  <c r="BO786" i="1"/>
  <c r="BN786" i="1"/>
  <c r="BM786" i="1"/>
  <c r="BL786" i="1"/>
  <c r="BK786" i="1"/>
  <c r="BJ786" i="1"/>
  <c r="BI786" i="1"/>
  <c r="BH786" i="1"/>
  <c r="BG786" i="1"/>
  <c r="BF786" i="1"/>
  <c r="BE786" i="1"/>
  <c r="BD786" i="1"/>
  <c r="BC786" i="1"/>
  <c r="BB786" i="1"/>
  <c r="BA786" i="1"/>
  <c r="AZ786" i="1"/>
  <c r="AY786" i="1"/>
  <c r="CR785" i="1"/>
  <c r="CQ785" i="1"/>
  <c r="CP785" i="1"/>
  <c r="CO785" i="1"/>
  <c r="CN785" i="1"/>
  <c r="CM785" i="1"/>
  <c r="CL785" i="1"/>
  <c r="CK785" i="1"/>
  <c r="CJ785" i="1"/>
  <c r="CI785" i="1"/>
  <c r="CH785" i="1"/>
  <c r="CG785" i="1"/>
  <c r="CF785" i="1"/>
  <c r="CE785" i="1"/>
  <c r="CD785" i="1"/>
  <c r="CC785" i="1"/>
  <c r="CB785" i="1"/>
  <c r="CA785" i="1"/>
  <c r="BZ785" i="1"/>
  <c r="BY785" i="1"/>
  <c r="BX785" i="1"/>
  <c r="BW785" i="1"/>
  <c r="BV785" i="1"/>
  <c r="BT785" i="1"/>
  <c r="BS785" i="1"/>
  <c r="BR785" i="1"/>
  <c r="BQ785" i="1"/>
  <c r="BP785" i="1"/>
  <c r="BO785" i="1"/>
  <c r="BN785" i="1"/>
  <c r="BM785" i="1"/>
  <c r="BL785" i="1"/>
  <c r="BK785" i="1"/>
  <c r="BJ785" i="1"/>
  <c r="BI785" i="1"/>
  <c r="BH785" i="1"/>
  <c r="BG785" i="1"/>
  <c r="BF785" i="1"/>
  <c r="BE785" i="1"/>
  <c r="BD785" i="1"/>
  <c r="BC785" i="1"/>
  <c r="BB785" i="1"/>
  <c r="BA785" i="1"/>
  <c r="AZ785" i="1"/>
  <c r="AY785" i="1"/>
  <c r="CR784" i="1"/>
  <c r="CQ784" i="1"/>
  <c r="CP784" i="1"/>
  <c r="CO784" i="1"/>
  <c r="CN784" i="1"/>
  <c r="CM784" i="1"/>
  <c r="CL784" i="1"/>
  <c r="CK784" i="1"/>
  <c r="CJ784" i="1"/>
  <c r="CI784" i="1"/>
  <c r="CH784" i="1"/>
  <c r="CG784" i="1"/>
  <c r="CF784" i="1"/>
  <c r="CE784" i="1"/>
  <c r="CD784" i="1"/>
  <c r="CC784" i="1"/>
  <c r="CB784" i="1"/>
  <c r="CA784" i="1"/>
  <c r="BZ784" i="1"/>
  <c r="BY784" i="1"/>
  <c r="BX784" i="1"/>
  <c r="BW784" i="1"/>
  <c r="BV784" i="1"/>
  <c r="BT784" i="1"/>
  <c r="BS784" i="1"/>
  <c r="BR784" i="1"/>
  <c r="BQ784" i="1"/>
  <c r="BP784" i="1"/>
  <c r="BO784" i="1"/>
  <c r="BN784" i="1"/>
  <c r="BM784" i="1"/>
  <c r="BL784" i="1"/>
  <c r="BK784" i="1"/>
  <c r="BJ784" i="1"/>
  <c r="BI784" i="1"/>
  <c r="BH784" i="1"/>
  <c r="BG784" i="1"/>
  <c r="BF784" i="1"/>
  <c r="BE784" i="1"/>
  <c r="BD784" i="1"/>
  <c r="BC784" i="1"/>
  <c r="BB784" i="1"/>
  <c r="BA784" i="1"/>
  <c r="AZ784" i="1"/>
  <c r="AY784" i="1"/>
  <c r="CR783" i="1"/>
  <c r="CQ783" i="1"/>
  <c r="CP783" i="1"/>
  <c r="CO783" i="1"/>
  <c r="CN783" i="1"/>
  <c r="CM783" i="1"/>
  <c r="CL783" i="1"/>
  <c r="CK783" i="1"/>
  <c r="CJ783" i="1"/>
  <c r="CI783" i="1"/>
  <c r="CH783" i="1"/>
  <c r="CG783" i="1"/>
  <c r="CF783" i="1"/>
  <c r="CE783" i="1"/>
  <c r="CD783" i="1"/>
  <c r="CC783" i="1"/>
  <c r="CB783" i="1"/>
  <c r="CA783" i="1"/>
  <c r="BZ783" i="1"/>
  <c r="BY783" i="1"/>
  <c r="BX783" i="1"/>
  <c r="BW783" i="1"/>
  <c r="BV783" i="1"/>
  <c r="BT783" i="1"/>
  <c r="BS783" i="1"/>
  <c r="BR783" i="1"/>
  <c r="BQ783" i="1"/>
  <c r="BP783" i="1"/>
  <c r="BO783" i="1"/>
  <c r="BN783" i="1"/>
  <c r="BM783" i="1"/>
  <c r="BL783" i="1"/>
  <c r="BK783" i="1"/>
  <c r="BJ783" i="1"/>
  <c r="BI783" i="1"/>
  <c r="BH783" i="1"/>
  <c r="BG783" i="1"/>
  <c r="BF783" i="1"/>
  <c r="BE783" i="1"/>
  <c r="BD783" i="1"/>
  <c r="BC783" i="1"/>
  <c r="BB783" i="1"/>
  <c r="BA783" i="1"/>
  <c r="AZ783" i="1"/>
  <c r="AY783" i="1"/>
  <c r="CR782" i="1"/>
  <c r="CQ782" i="1"/>
  <c r="CP782" i="1"/>
  <c r="CO782" i="1"/>
  <c r="CN782" i="1"/>
  <c r="CM782" i="1"/>
  <c r="CL782" i="1"/>
  <c r="CK782" i="1"/>
  <c r="CJ782" i="1"/>
  <c r="CI782" i="1"/>
  <c r="CH782" i="1"/>
  <c r="CG782" i="1"/>
  <c r="CF782" i="1"/>
  <c r="CE782" i="1"/>
  <c r="CD782" i="1"/>
  <c r="CC782" i="1"/>
  <c r="CB782" i="1"/>
  <c r="CA782" i="1"/>
  <c r="BZ782" i="1"/>
  <c r="BY782" i="1"/>
  <c r="BX782" i="1"/>
  <c r="BW782" i="1"/>
  <c r="BV782" i="1"/>
  <c r="BT782" i="1"/>
  <c r="BS782" i="1"/>
  <c r="BR782" i="1"/>
  <c r="BQ782" i="1"/>
  <c r="BP782" i="1"/>
  <c r="BO782" i="1"/>
  <c r="BN782" i="1"/>
  <c r="BM782" i="1"/>
  <c r="BL782" i="1"/>
  <c r="BK782" i="1"/>
  <c r="BJ782" i="1"/>
  <c r="BI782" i="1"/>
  <c r="BH782" i="1"/>
  <c r="BG782" i="1"/>
  <c r="BF782" i="1"/>
  <c r="BE782" i="1"/>
  <c r="BD782" i="1"/>
  <c r="BC782" i="1"/>
  <c r="BB782" i="1"/>
  <c r="BA782" i="1"/>
  <c r="AZ782" i="1"/>
  <c r="AY782" i="1"/>
  <c r="CR781" i="1"/>
  <c r="CQ781" i="1"/>
  <c r="CP781" i="1"/>
  <c r="CO781" i="1"/>
  <c r="CN781" i="1"/>
  <c r="CM781" i="1"/>
  <c r="CL781" i="1"/>
  <c r="CK781" i="1"/>
  <c r="CJ781" i="1"/>
  <c r="CI781" i="1"/>
  <c r="CH781" i="1"/>
  <c r="CG781" i="1"/>
  <c r="CF781" i="1"/>
  <c r="CE781" i="1"/>
  <c r="CD781" i="1"/>
  <c r="CC781" i="1"/>
  <c r="CB781" i="1"/>
  <c r="CA781" i="1"/>
  <c r="BZ781" i="1"/>
  <c r="BY781" i="1"/>
  <c r="BX781" i="1"/>
  <c r="BW781" i="1"/>
  <c r="BV781" i="1"/>
  <c r="BT781" i="1"/>
  <c r="BS781" i="1"/>
  <c r="BR781" i="1"/>
  <c r="BQ781" i="1"/>
  <c r="BP781" i="1"/>
  <c r="BO781" i="1"/>
  <c r="BN781" i="1"/>
  <c r="BM781" i="1"/>
  <c r="BL781" i="1"/>
  <c r="BK781" i="1"/>
  <c r="BJ781" i="1"/>
  <c r="BI781" i="1"/>
  <c r="BH781" i="1"/>
  <c r="BG781" i="1"/>
  <c r="BF781" i="1"/>
  <c r="BE781" i="1"/>
  <c r="BD781" i="1"/>
  <c r="BC781" i="1"/>
  <c r="BB781" i="1"/>
  <c r="BA781" i="1"/>
  <c r="AZ781" i="1"/>
  <c r="AY781" i="1"/>
  <c r="CR780" i="1"/>
  <c r="CQ780" i="1"/>
  <c r="CP780" i="1"/>
  <c r="CO780" i="1"/>
  <c r="CN780" i="1"/>
  <c r="CM780" i="1"/>
  <c r="CL780" i="1"/>
  <c r="CK780" i="1"/>
  <c r="CJ780" i="1"/>
  <c r="CI780" i="1"/>
  <c r="CH780" i="1"/>
  <c r="CG780" i="1"/>
  <c r="CF780" i="1"/>
  <c r="CE780" i="1"/>
  <c r="CD780" i="1"/>
  <c r="CC780" i="1"/>
  <c r="CB780" i="1"/>
  <c r="CA780" i="1"/>
  <c r="BZ780" i="1"/>
  <c r="BY780" i="1"/>
  <c r="BX780" i="1"/>
  <c r="BW780" i="1"/>
  <c r="BV780" i="1"/>
  <c r="BT780" i="1"/>
  <c r="BS780" i="1"/>
  <c r="BR780" i="1"/>
  <c r="BQ780" i="1"/>
  <c r="BP780" i="1"/>
  <c r="BO780" i="1"/>
  <c r="BN780" i="1"/>
  <c r="BM780" i="1"/>
  <c r="BL780" i="1"/>
  <c r="BK780" i="1"/>
  <c r="BJ780" i="1"/>
  <c r="BI780" i="1"/>
  <c r="BH780" i="1"/>
  <c r="BG780" i="1"/>
  <c r="BF780" i="1"/>
  <c r="BE780" i="1"/>
  <c r="BD780" i="1"/>
  <c r="BC780" i="1"/>
  <c r="BB780" i="1"/>
  <c r="BA780" i="1"/>
  <c r="AZ780" i="1"/>
  <c r="AY780" i="1"/>
  <c r="CR779" i="1"/>
  <c r="CQ779" i="1"/>
  <c r="CP779" i="1"/>
  <c r="CO779" i="1"/>
  <c r="CN779" i="1"/>
  <c r="CM779" i="1"/>
  <c r="CL779" i="1"/>
  <c r="CK779" i="1"/>
  <c r="CJ779" i="1"/>
  <c r="CI779" i="1"/>
  <c r="CH779" i="1"/>
  <c r="CG779" i="1"/>
  <c r="CF779" i="1"/>
  <c r="CE779" i="1"/>
  <c r="CD779" i="1"/>
  <c r="CC779" i="1"/>
  <c r="CB779" i="1"/>
  <c r="CA779" i="1"/>
  <c r="BZ779" i="1"/>
  <c r="BY779" i="1"/>
  <c r="BX779" i="1"/>
  <c r="BW779" i="1"/>
  <c r="BV779" i="1"/>
  <c r="BT779" i="1"/>
  <c r="BS779" i="1"/>
  <c r="BR779" i="1"/>
  <c r="BQ779" i="1"/>
  <c r="BP779" i="1"/>
  <c r="BO779" i="1"/>
  <c r="BN779" i="1"/>
  <c r="BM779" i="1"/>
  <c r="BL779" i="1"/>
  <c r="BK779" i="1"/>
  <c r="BJ779" i="1"/>
  <c r="BI779" i="1"/>
  <c r="BH779" i="1"/>
  <c r="BG779" i="1"/>
  <c r="BF779" i="1"/>
  <c r="BE779" i="1"/>
  <c r="BD779" i="1"/>
  <c r="BC779" i="1"/>
  <c r="BB779" i="1"/>
  <c r="BA779" i="1"/>
  <c r="AZ779" i="1"/>
  <c r="AY779" i="1"/>
  <c r="CR778" i="1"/>
  <c r="CQ778" i="1"/>
  <c r="CP778" i="1"/>
  <c r="CO778" i="1"/>
  <c r="CN778" i="1"/>
  <c r="CM778" i="1"/>
  <c r="CL778" i="1"/>
  <c r="CK778" i="1"/>
  <c r="CJ778" i="1"/>
  <c r="CI778" i="1"/>
  <c r="CH778" i="1"/>
  <c r="CG778" i="1"/>
  <c r="CF778" i="1"/>
  <c r="CE778" i="1"/>
  <c r="CD778" i="1"/>
  <c r="CC778" i="1"/>
  <c r="CB778" i="1"/>
  <c r="CA778" i="1"/>
  <c r="BZ778" i="1"/>
  <c r="BY778" i="1"/>
  <c r="BX778" i="1"/>
  <c r="BW778" i="1"/>
  <c r="BV778" i="1"/>
  <c r="BT778" i="1"/>
  <c r="BS778" i="1"/>
  <c r="BR778" i="1"/>
  <c r="BQ778" i="1"/>
  <c r="BP778" i="1"/>
  <c r="BO778" i="1"/>
  <c r="BN778" i="1"/>
  <c r="BM778" i="1"/>
  <c r="BL778" i="1"/>
  <c r="BK778" i="1"/>
  <c r="BJ778" i="1"/>
  <c r="BI778" i="1"/>
  <c r="BH778" i="1"/>
  <c r="BG778" i="1"/>
  <c r="BF778" i="1"/>
  <c r="BE778" i="1"/>
  <c r="BD778" i="1"/>
  <c r="BC778" i="1"/>
  <c r="BB778" i="1"/>
  <c r="BA778" i="1"/>
  <c r="AZ778" i="1"/>
  <c r="AY778" i="1"/>
  <c r="CR777" i="1"/>
  <c r="CQ777" i="1"/>
  <c r="CP777" i="1"/>
  <c r="CO777" i="1"/>
  <c r="CN777" i="1"/>
  <c r="CM777" i="1"/>
  <c r="CL777" i="1"/>
  <c r="CK777" i="1"/>
  <c r="CJ777" i="1"/>
  <c r="CI777" i="1"/>
  <c r="CH777" i="1"/>
  <c r="CG777" i="1"/>
  <c r="CF777" i="1"/>
  <c r="CE777" i="1"/>
  <c r="CD777" i="1"/>
  <c r="CC777" i="1"/>
  <c r="CB777" i="1"/>
  <c r="CA777" i="1"/>
  <c r="BZ777" i="1"/>
  <c r="BY777" i="1"/>
  <c r="BX777" i="1"/>
  <c r="BW777" i="1"/>
  <c r="BV777" i="1"/>
  <c r="BT777" i="1"/>
  <c r="BS777" i="1"/>
  <c r="BR777" i="1"/>
  <c r="BQ777" i="1"/>
  <c r="BP777" i="1"/>
  <c r="BO777" i="1"/>
  <c r="BN777" i="1"/>
  <c r="BM777" i="1"/>
  <c r="BL777" i="1"/>
  <c r="BK777" i="1"/>
  <c r="BJ777" i="1"/>
  <c r="BI777" i="1"/>
  <c r="BH777" i="1"/>
  <c r="BG777" i="1"/>
  <c r="BF777" i="1"/>
  <c r="BE777" i="1"/>
  <c r="BD777" i="1"/>
  <c r="BC777" i="1"/>
  <c r="BB777" i="1"/>
  <c r="BA777" i="1"/>
  <c r="AZ777" i="1"/>
  <c r="AY777" i="1"/>
  <c r="CR776" i="1"/>
  <c r="CQ776" i="1"/>
  <c r="CP776" i="1"/>
  <c r="CO776" i="1"/>
  <c r="CN776" i="1"/>
  <c r="CM776" i="1"/>
  <c r="CL776" i="1"/>
  <c r="CK776" i="1"/>
  <c r="CJ776" i="1"/>
  <c r="CI776" i="1"/>
  <c r="CH776" i="1"/>
  <c r="CG776" i="1"/>
  <c r="CF776" i="1"/>
  <c r="CE776" i="1"/>
  <c r="CD776" i="1"/>
  <c r="CC776" i="1"/>
  <c r="CB776" i="1"/>
  <c r="CA776" i="1"/>
  <c r="BZ776" i="1"/>
  <c r="BY776" i="1"/>
  <c r="BX776" i="1"/>
  <c r="BW776" i="1"/>
  <c r="BV776" i="1"/>
  <c r="BT776" i="1"/>
  <c r="BS776" i="1"/>
  <c r="BR776" i="1"/>
  <c r="BQ776" i="1"/>
  <c r="BP776" i="1"/>
  <c r="BO776" i="1"/>
  <c r="BN776" i="1"/>
  <c r="BM776" i="1"/>
  <c r="BL776" i="1"/>
  <c r="BK776" i="1"/>
  <c r="BJ776" i="1"/>
  <c r="BI776" i="1"/>
  <c r="BH776" i="1"/>
  <c r="BG776" i="1"/>
  <c r="BF776" i="1"/>
  <c r="BE776" i="1"/>
  <c r="BD776" i="1"/>
  <c r="BC776" i="1"/>
  <c r="BB776" i="1"/>
  <c r="BA776" i="1"/>
  <c r="AZ776" i="1"/>
  <c r="AY776" i="1"/>
  <c r="CR775" i="1"/>
  <c r="CQ775" i="1"/>
  <c r="CP775" i="1"/>
  <c r="CO775" i="1"/>
  <c r="CN775" i="1"/>
  <c r="CM775" i="1"/>
  <c r="CL775" i="1"/>
  <c r="CK775" i="1"/>
  <c r="CJ775" i="1"/>
  <c r="CI775" i="1"/>
  <c r="CH775" i="1"/>
  <c r="CG775" i="1"/>
  <c r="CF775" i="1"/>
  <c r="CE775" i="1"/>
  <c r="CD775" i="1"/>
  <c r="CC775" i="1"/>
  <c r="CB775" i="1"/>
  <c r="CA775" i="1"/>
  <c r="BZ775" i="1"/>
  <c r="BY775" i="1"/>
  <c r="BX775" i="1"/>
  <c r="BW775" i="1"/>
  <c r="BV775" i="1"/>
  <c r="BT775" i="1"/>
  <c r="BS775" i="1"/>
  <c r="BR775" i="1"/>
  <c r="BQ775" i="1"/>
  <c r="BP775" i="1"/>
  <c r="BO775" i="1"/>
  <c r="BN775" i="1"/>
  <c r="BM775" i="1"/>
  <c r="BL775" i="1"/>
  <c r="BK775" i="1"/>
  <c r="BJ775" i="1"/>
  <c r="BI775" i="1"/>
  <c r="BH775" i="1"/>
  <c r="BG775" i="1"/>
  <c r="BF775" i="1"/>
  <c r="BE775" i="1"/>
  <c r="BD775" i="1"/>
  <c r="BC775" i="1"/>
  <c r="BB775" i="1"/>
  <c r="BA775" i="1"/>
  <c r="AZ775" i="1"/>
  <c r="AY775" i="1"/>
  <c r="CR774" i="1"/>
  <c r="CQ774" i="1"/>
  <c r="CP774" i="1"/>
  <c r="CO774" i="1"/>
  <c r="CN774" i="1"/>
  <c r="CM774" i="1"/>
  <c r="CL774" i="1"/>
  <c r="CK774" i="1"/>
  <c r="CJ774" i="1"/>
  <c r="CI774" i="1"/>
  <c r="CH774" i="1"/>
  <c r="CG774" i="1"/>
  <c r="CF774" i="1"/>
  <c r="CE774" i="1"/>
  <c r="CD774" i="1"/>
  <c r="CC774" i="1"/>
  <c r="CB774" i="1"/>
  <c r="CA774" i="1"/>
  <c r="BZ774" i="1"/>
  <c r="BY774" i="1"/>
  <c r="BX774" i="1"/>
  <c r="BW774" i="1"/>
  <c r="BV774" i="1"/>
  <c r="BT774" i="1"/>
  <c r="BS774" i="1"/>
  <c r="BR774" i="1"/>
  <c r="BQ774" i="1"/>
  <c r="BP774" i="1"/>
  <c r="BO774" i="1"/>
  <c r="BN774" i="1"/>
  <c r="BM774" i="1"/>
  <c r="BL774" i="1"/>
  <c r="BK774" i="1"/>
  <c r="BJ774" i="1"/>
  <c r="BI774" i="1"/>
  <c r="BH774" i="1"/>
  <c r="BG774" i="1"/>
  <c r="BF774" i="1"/>
  <c r="BE774" i="1"/>
  <c r="BD774" i="1"/>
  <c r="BC774" i="1"/>
  <c r="BB774" i="1"/>
  <c r="BA774" i="1"/>
  <c r="AZ774" i="1"/>
  <c r="AY774" i="1"/>
  <c r="CR773" i="1"/>
  <c r="CQ773" i="1"/>
  <c r="CP773" i="1"/>
  <c r="CO773" i="1"/>
  <c r="CN773" i="1"/>
  <c r="CM773" i="1"/>
  <c r="CL773" i="1"/>
  <c r="CK773" i="1"/>
  <c r="CJ773" i="1"/>
  <c r="CI773" i="1"/>
  <c r="CH773" i="1"/>
  <c r="CG773" i="1"/>
  <c r="CF773" i="1"/>
  <c r="CE773" i="1"/>
  <c r="CD773" i="1"/>
  <c r="CC773" i="1"/>
  <c r="CB773" i="1"/>
  <c r="CA773" i="1"/>
  <c r="BZ773" i="1"/>
  <c r="BY773" i="1"/>
  <c r="BX773" i="1"/>
  <c r="BW773" i="1"/>
  <c r="BV773" i="1"/>
  <c r="BT773" i="1"/>
  <c r="BS773" i="1"/>
  <c r="BR773" i="1"/>
  <c r="BQ773" i="1"/>
  <c r="BP773" i="1"/>
  <c r="BO773" i="1"/>
  <c r="BN773" i="1"/>
  <c r="BM773" i="1"/>
  <c r="BL773" i="1"/>
  <c r="BK773" i="1"/>
  <c r="BJ773" i="1"/>
  <c r="BI773" i="1"/>
  <c r="BH773" i="1"/>
  <c r="BG773" i="1"/>
  <c r="BF773" i="1"/>
  <c r="BE773" i="1"/>
  <c r="BD773" i="1"/>
  <c r="BC773" i="1"/>
  <c r="BB773" i="1"/>
  <c r="BA773" i="1"/>
  <c r="AZ773" i="1"/>
  <c r="AY773" i="1"/>
  <c r="CR772" i="1"/>
  <c r="CQ772" i="1"/>
  <c r="CP772" i="1"/>
  <c r="CO772" i="1"/>
  <c r="CN772" i="1"/>
  <c r="CM772" i="1"/>
  <c r="CL772" i="1"/>
  <c r="CK772" i="1"/>
  <c r="CJ772" i="1"/>
  <c r="CI772" i="1"/>
  <c r="CH772" i="1"/>
  <c r="CG772" i="1"/>
  <c r="CF772" i="1"/>
  <c r="CE772" i="1"/>
  <c r="CD772" i="1"/>
  <c r="CC772" i="1"/>
  <c r="CB772" i="1"/>
  <c r="CA772" i="1"/>
  <c r="BZ772" i="1"/>
  <c r="BY772" i="1"/>
  <c r="BX772" i="1"/>
  <c r="BW772" i="1"/>
  <c r="BV772" i="1"/>
  <c r="BT772" i="1"/>
  <c r="BS772" i="1"/>
  <c r="BR772" i="1"/>
  <c r="BQ772" i="1"/>
  <c r="BP772" i="1"/>
  <c r="BO772" i="1"/>
  <c r="BN772" i="1"/>
  <c r="BM772" i="1"/>
  <c r="BL772" i="1"/>
  <c r="BK772" i="1"/>
  <c r="BJ772" i="1"/>
  <c r="BI772" i="1"/>
  <c r="BH772" i="1"/>
  <c r="BG772" i="1"/>
  <c r="BF772" i="1"/>
  <c r="BE772" i="1"/>
  <c r="BD772" i="1"/>
  <c r="BC772" i="1"/>
  <c r="BB772" i="1"/>
  <c r="BA772" i="1"/>
  <c r="AZ772" i="1"/>
  <c r="AY772" i="1"/>
  <c r="CR771" i="1"/>
  <c r="CQ771" i="1"/>
  <c r="CP771" i="1"/>
  <c r="CO771" i="1"/>
  <c r="CN771" i="1"/>
  <c r="CM771" i="1"/>
  <c r="CL771" i="1"/>
  <c r="CK771" i="1"/>
  <c r="CJ771" i="1"/>
  <c r="CI771" i="1"/>
  <c r="CH771" i="1"/>
  <c r="CG771" i="1"/>
  <c r="CF771" i="1"/>
  <c r="CE771" i="1"/>
  <c r="CD771" i="1"/>
  <c r="CC771" i="1"/>
  <c r="CB771" i="1"/>
  <c r="CA771" i="1"/>
  <c r="BZ771" i="1"/>
  <c r="BY771" i="1"/>
  <c r="BX771" i="1"/>
  <c r="BW771" i="1"/>
  <c r="BV771" i="1"/>
  <c r="BT771" i="1"/>
  <c r="BS771" i="1"/>
  <c r="BR771" i="1"/>
  <c r="BQ771" i="1"/>
  <c r="BP771" i="1"/>
  <c r="BO771" i="1"/>
  <c r="BN771" i="1"/>
  <c r="BM771" i="1"/>
  <c r="BL771" i="1"/>
  <c r="BK771" i="1"/>
  <c r="BJ771" i="1"/>
  <c r="BI771" i="1"/>
  <c r="BH771" i="1"/>
  <c r="BG771" i="1"/>
  <c r="BF771" i="1"/>
  <c r="BE771" i="1"/>
  <c r="BD771" i="1"/>
  <c r="BC771" i="1"/>
  <c r="BB771" i="1"/>
  <c r="BA771" i="1"/>
  <c r="AZ771" i="1"/>
  <c r="AY771" i="1"/>
  <c r="CR770" i="1"/>
  <c r="CQ770" i="1"/>
  <c r="CP770" i="1"/>
  <c r="CO770" i="1"/>
  <c r="CN770" i="1"/>
  <c r="CM770" i="1"/>
  <c r="CL770" i="1"/>
  <c r="CK770" i="1"/>
  <c r="CJ770" i="1"/>
  <c r="CI770" i="1"/>
  <c r="CH770" i="1"/>
  <c r="CG770" i="1"/>
  <c r="CF770" i="1"/>
  <c r="CE770" i="1"/>
  <c r="CD770" i="1"/>
  <c r="CC770" i="1"/>
  <c r="CB770" i="1"/>
  <c r="CA770" i="1"/>
  <c r="BZ770" i="1"/>
  <c r="BY770" i="1"/>
  <c r="BX770" i="1"/>
  <c r="BW770" i="1"/>
  <c r="BV770" i="1"/>
  <c r="BT770" i="1"/>
  <c r="BS770" i="1"/>
  <c r="BR770" i="1"/>
  <c r="BQ770" i="1"/>
  <c r="BP770" i="1"/>
  <c r="BO770" i="1"/>
  <c r="BN770" i="1"/>
  <c r="BM770" i="1"/>
  <c r="BL770" i="1"/>
  <c r="BK770" i="1"/>
  <c r="BJ770" i="1"/>
  <c r="BI770" i="1"/>
  <c r="BH770" i="1"/>
  <c r="BG770" i="1"/>
  <c r="BF770" i="1"/>
  <c r="BE770" i="1"/>
  <c r="BD770" i="1"/>
  <c r="BC770" i="1"/>
  <c r="BB770" i="1"/>
  <c r="BA770" i="1"/>
  <c r="AZ770" i="1"/>
  <c r="AY770" i="1"/>
  <c r="CR769" i="1"/>
  <c r="CQ769" i="1"/>
  <c r="CP769" i="1"/>
  <c r="CO769" i="1"/>
  <c r="CN769" i="1"/>
  <c r="CM769" i="1"/>
  <c r="CL769" i="1"/>
  <c r="CK769" i="1"/>
  <c r="CJ769" i="1"/>
  <c r="CI769" i="1"/>
  <c r="CH769" i="1"/>
  <c r="CG769" i="1"/>
  <c r="CF769" i="1"/>
  <c r="CE769" i="1"/>
  <c r="CD769" i="1"/>
  <c r="CC769" i="1"/>
  <c r="CB769" i="1"/>
  <c r="CA769" i="1"/>
  <c r="BZ769" i="1"/>
  <c r="BY769" i="1"/>
  <c r="BX769" i="1"/>
  <c r="BW769" i="1"/>
  <c r="BV769" i="1"/>
  <c r="BT769" i="1"/>
  <c r="BS769" i="1"/>
  <c r="BR769" i="1"/>
  <c r="BQ769" i="1"/>
  <c r="BP769" i="1"/>
  <c r="BO769" i="1"/>
  <c r="BN769" i="1"/>
  <c r="BM769" i="1"/>
  <c r="BL769" i="1"/>
  <c r="BK769" i="1"/>
  <c r="BJ769" i="1"/>
  <c r="BI769" i="1"/>
  <c r="BH769" i="1"/>
  <c r="BG769" i="1"/>
  <c r="BF769" i="1"/>
  <c r="BE769" i="1"/>
  <c r="BD769" i="1"/>
  <c r="BC769" i="1"/>
  <c r="BB769" i="1"/>
  <c r="BA769" i="1"/>
  <c r="AZ769" i="1"/>
  <c r="AY769" i="1"/>
  <c r="CR768" i="1"/>
  <c r="CQ768" i="1"/>
  <c r="CP768" i="1"/>
  <c r="CO768" i="1"/>
  <c r="CN768" i="1"/>
  <c r="CM768" i="1"/>
  <c r="CL768" i="1"/>
  <c r="CK768" i="1"/>
  <c r="CJ768" i="1"/>
  <c r="CI768" i="1"/>
  <c r="CH768" i="1"/>
  <c r="CG768" i="1"/>
  <c r="CF768" i="1"/>
  <c r="CE768" i="1"/>
  <c r="CD768" i="1"/>
  <c r="CC768" i="1"/>
  <c r="CB768" i="1"/>
  <c r="CA768" i="1"/>
  <c r="BZ768" i="1"/>
  <c r="BY768" i="1"/>
  <c r="BX768" i="1"/>
  <c r="BW768" i="1"/>
  <c r="BV768" i="1"/>
  <c r="BT768" i="1"/>
  <c r="BS768" i="1"/>
  <c r="BR768" i="1"/>
  <c r="BQ768" i="1"/>
  <c r="BP768" i="1"/>
  <c r="BO768" i="1"/>
  <c r="BN768" i="1"/>
  <c r="BM768" i="1"/>
  <c r="BL768" i="1"/>
  <c r="BK768" i="1"/>
  <c r="BJ768" i="1"/>
  <c r="BI768" i="1"/>
  <c r="BH768" i="1"/>
  <c r="BG768" i="1"/>
  <c r="BF768" i="1"/>
  <c r="BE768" i="1"/>
  <c r="BD768" i="1"/>
  <c r="BC768" i="1"/>
  <c r="BB768" i="1"/>
  <c r="BA768" i="1"/>
  <c r="AZ768" i="1"/>
  <c r="AY768" i="1"/>
  <c r="CR767" i="1"/>
  <c r="CQ767" i="1"/>
  <c r="CP767" i="1"/>
  <c r="CO767" i="1"/>
  <c r="CN767" i="1"/>
  <c r="CM767" i="1"/>
  <c r="CL767" i="1"/>
  <c r="CK767" i="1"/>
  <c r="CJ767" i="1"/>
  <c r="CI767" i="1"/>
  <c r="CH767" i="1"/>
  <c r="CG767" i="1"/>
  <c r="CF767" i="1"/>
  <c r="CE767" i="1"/>
  <c r="CD767" i="1"/>
  <c r="CC767" i="1"/>
  <c r="CB767" i="1"/>
  <c r="CA767" i="1"/>
  <c r="BZ767" i="1"/>
  <c r="BY767" i="1"/>
  <c r="BX767" i="1"/>
  <c r="BW767" i="1"/>
  <c r="BV767" i="1"/>
  <c r="BT767" i="1"/>
  <c r="BS767" i="1"/>
  <c r="BR767" i="1"/>
  <c r="BQ767" i="1"/>
  <c r="BP767" i="1"/>
  <c r="BO767" i="1"/>
  <c r="BN767" i="1"/>
  <c r="BM767" i="1"/>
  <c r="BL767" i="1"/>
  <c r="BK767" i="1"/>
  <c r="BJ767" i="1"/>
  <c r="BI767" i="1"/>
  <c r="BH767" i="1"/>
  <c r="BG767" i="1"/>
  <c r="BF767" i="1"/>
  <c r="BE767" i="1"/>
  <c r="BD767" i="1"/>
  <c r="BC767" i="1"/>
  <c r="BB767" i="1"/>
  <c r="BA767" i="1"/>
  <c r="AZ767" i="1"/>
  <c r="AY767" i="1"/>
  <c r="CR766" i="1"/>
  <c r="CQ766" i="1"/>
  <c r="CP766" i="1"/>
  <c r="CO766" i="1"/>
  <c r="CN766" i="1"/>
  <c r="CM766" i="1"/>
  <c r="CL766" i="1"/>
  <c r="CK766" i="1"/>
  <c r="CJ766" i="1"/>
  <c r="CI766" i="1"/>
  <c r="CH766" i="1"/>
  <c r="CG766" i="1"/>
  <c r="CF766" i="1"/>
  <c r="CE766" i="1"/>
  <c r="CD766" i="1"/>
  <c r="CC766" i="1"/>
  <c r="CB766" i="1"/>
  <c r="CA766" i="1"/>
  <c r="BZ766" i="1"/>
  <c r="BY766" i="1"/>
  <c r="BX766" i="1"/>
  <c r="BW766" i="1"/>
  <c r="BV766" i="1"/>
  <c r="BT766" i="1"/>
  <c r="BS766" i="1"/>
  <c r="BR766" i="1"/>
  <c r="BQ766" i="1"/>
  <c r="BP766" i="1"/>
  <c r="BO766" i="1"/>
  <c r="BN766" i="1"/>
  <c r="BM766" i="1"/>
  <c r="BL766" i="1"/>
  <c r="BK766" i="1"/>
  <c r="BJ766" i="1"/>
  <c r="BI766" i="1"/>
  <c r="BH766" i="1"/>
  <c r="BG766" i="1"/>
  <c r="BF766" i="1"/>
  <c r="BE766" i="1"/>
  <c r="BD766" i="1"/>
  <c r="BC766" i="1"/>
  <c r="BB766" i="1"/>
  <c r="BA766" i="1"/>
  <c r="AZ766" i="1"/>
  <c r="AY766" i="1"/>
  <c r="CR765" i="1"/>
  <c r="CQ765" i="1"/>
  <c r="CP765" i="1"/>
  <c r="CO765" i="1"/>
  <c r="CN765" i="1"/>
  <c r="CM765" i="1"/>
  <c r="CL765" i="1"/>
  <c r="CK765" i="1"/>
  <c r="CJ765" i="1"/>
  <c r="CI765" i="1"/>
  <c r="CH765" i="1"/>
  <c r="CG765" i="1"/>
  <c r="CF765" i="1"/>
  <c r="CE765" i="1"/>
  <c r="CD765" i="1"/>
  <c r="CC765" i="1"/>
  <c r="CB765" i="1"/>
  <c r="CA765" i="1"/>
  <c r="BZ765" i="1"/>
  <c r="BY765" i="1"/>
  <c r="BX765" i="1"/>
  <c r="BW765" i="1"/>
  <c r="BV765" i="1"/>
  <c r="BT765" i="1"/>
  <c r="BS765" i="1"/>
  <c r="BR765" i="1"/>
  <c r="BQ765" i="1"/>
  <c r="BP765" i="1"/>
  <c r="BO765" i="1"/>
  <c r="BN765" i="1"/>
  <c r="BM765" i="1"/>
  <c r="BL765" i="1"/>
  <c r="BK765" i="1"/>
  <c r="BJ765" i="1"/>
  <c r="BI765" i="1"/>
  <c r="BH765" i="1"/>
  <c r="BG765" i="1"/>
  <c r="BF765" i="1"/>
  <c r="BE765" i="1"/>
  <c r="BD765" i="1"/>
  <c r="BC765" i="1"/>
  <c r="BB765" i="1"/>
  <c r="BA765" i="1"/>
  <c r="AZ765" i="1"/>
  <c r="AY765" i="1"/>
  <c r="CR764" i="1"/>
  <c r="CQ764" i="1"/>
  <c r="CP764" i="1"/>
  <c r="CO764" i="1"/>
  <c r="CN764" i="1"/>
  <c r="CM764" i="1"/>
  <c r="CL764" i="1"/>
  <c r="CK764" i="1"/>
  <c r="CJ764" i="1"/>
  <c r="CI764" i="1"/>
  <c r="CH764" i="1"/>
  <c r="CG764" i="1"/>
  <c r="CF764" i="1"/>
  <c r="CE764" i="1"/>
  <c r="CD764" i="1"/>
  <c r="CC764" i="1"/>
  <c r="CB764" i="1"/>
  <c r="CA764" i="1"/>
  <c r="BZ764" i="1"/>
  <c r="BY764" i="1"/>
  <c r="BX764" i="1"/>
  <c r="BW764" i="1"/>
  <c r="BV764" i="1"/>
  <c r="BT764" i="1"/>
  <c r="BS764" i="1"/>
  <c r="BR764" i="1"/>
  <c r="BQ764" i="1"/>
  <c r="BP764" i="1"/>
  <c r="BO764" i="1"/>
  <c r="BN764" i="1"/>
  <c r="BM764" i="1"/>
  <c r="BL764" i="1"/>
  <c r="BK764" i="1"/>
  <c r="BJ764" i="1"/>
  <c r="BI764" i="1"/>
  <c r="BH764" i="1"/>
  <c r="BG764" i="1"/>
  <c r="BF764" i="1"/>
  <c r="BE764" i="1"/>
  <c r="BD764" i="1"/>
  <c r="BC764" i="1"/>
  <c r="BB764" i="1"/>
  <c r="BA764" i="1"/>
  <c r="AZ764" i="1"/>
  <c r="AY764" i="1"/>
  <c r="CR763" i="1"/>
  <c r="CQ763" i="1"/>
  <c r="CP763" i="1"/>
  <c r="CO763" i="1"/>
  <c r="CN763" i="1"/>
  <c r="CM763" i="1"/>
  <c r="CL763" i="1"/>
  <c r="CK763" i="1"/>
  <c r="CJ763" i="1"/>
  <c r="CI763" i="1"/>
  <c r="CH763" i="1"/>
  <c r="CG763" i="1"/>
  <c r="CF763" i="1"/>
  <c r="CE763" i="1"/>
  <c r="CD763" i="1"/>
  <c r="CC763" i="1"/>
  <c r="CB763" i="1"/>
  <c r="CA763" i="1"/>
  <c r="BZ763" i="1"/>
  <c r="BY763" i="1"/>
  <c r="BX763" i="1"/>
  <c r="BW763" i="1"/>
  <c r="BV763" i="1"/>
  <c r="BT763" i="1"/>
  <c r="BS763" i="1"/>
  <c r="BR763" i="1"/>
  <c r="BQ763" i="1"/>
  <c r="BP763" i="1"/>
  <c r="BO763" i="1"/>
  <c r="BN763" i="1"/>
  <c r="BM763" i="1"/>
  <c r="BL763" i="1"/>
  <c r="BK763" i="1"/>
  <c r="BJ763" i="1"/>
  <c r="BI763" i="1"/>
  <c r="BH763" i="1"/>
  <c r="BG763" i="1"/>
  <c r="BF763" i="1"/>
  <c r="BE763" i="1"/>
  <c r="BD763" i="1"/>
  <c r="BC763" i="1"/>
  <c r="BB763" i="1"/>
  <c r="BA763" i="1"/>
  <c r="AZ763" i="1"/>
  <c r="AY763" i="1"/>
  <c r="CR762" i="1"/>
  <c r="CQ762" i="1"/>
  <c r="CP762" i="1"/>
  <c r="CO762" i="1"/>
  <c r="CN762" i="1"/>
  <c r="CM762" i="1"/>
  <c r="CL762" i="1"/>
  <c r="CK762" i="1"/>
  <c r="CJ762" i="1"/>
  <c r="CI762" i="1"/>
  <c r="CH762" i="1"/>
  <c r="CG762" i="1"/>
  <c r="CF762" i="1"/>
  <c r="CE762" i="1"/>
  <c r="CD762" i="1"/>
  <c r="CC762" i="1"/>
  <c r="CB762" i="1"/>
  <c r="CA762" i="1"/>
  <c r="BZ762" i="1"/>
  <c r="BY762" i="1"/>
  <c r="BX762" i="1"/>
  <c r="BW762" i="1"/>
  <c r="BV762" i="1"/>
  <c r="BT762" i="1"/>
  <c r="BS762" i="1"/>
  <c r="BR762" i="1"/>
  <c r="BQ762" i="1"/>
  <c r="BP762" i="1"/>
  <c r="BO762" i="1"/>
  <c r="BN762" i="1"/>
  <c r="BM762" i="1"/>
  <c r="BL762" i="1"/>
  <c r="BK762" i="1"/>
  <c r="BJ762" i="1"/>
  <c r="BI762" i="1"/>
  <c r="BH762" i="1"/>
  <c r="BG762" i="1"/>
  <c r="BF762" i="1"/>
  <c r="BE762" i="1"/>
  <c r="BD762" i="1"/>
  <c r="BC762" i="1"/>
  <c r="BB762" i="1"/>
  <c r="BA762" i="1"/>
  <c r="AZ762" i="1"/>
  <c r="AY762" i="1"/>
  <c r="CR761" i="1"/>
  <c r="CQ761" i="1"/>
  <c r="CP761" i="1"/>
  <c r="CO761" i="1"/>
  <c r="CN761" i="1"/>
  <c r="CM761" i="1"/>
  <c r="CL761" i="1"/>
  <c r="CK761" i="1"/>
  <c r="CJ761" i="1"/>
  <c r="CI761" i="1"/>
  <c r="CH761" i="1"/>
  <c r="CG761" i="1"/>
  <c r="CF761" i="1"/>
  <c r="CE761" i="1"/>
  <c r="CD761" i="1"/>
  <c r="CC761" i="1"/>
  <c r="CB761" i="1"/>
  <c r="CA761" i="1"/>
  <c r="BZ761" i="1"/>
  <c r="BY761" i="1"/>
  <c r="BX761" i="1"/>
  <c r="BW761" i="1"/>
  <c r="BV761" i="1"/>
  <c r="BT761" i="1"/>
  <c r="BS761" i="1"/>
  <c r="BR761" i="1"/>
  <c r="BQ761" i="1"/>
  <c r="BP761" i="1"/>
  <c r="BO761" i="1"/>
  <c r="BN761" i="1"/>
  <c r="BM761" i="1"/>
  <c r="BL761" i="1"/>
  <c r="BK761" i="1"/>
  <c r="BJ761" i="1"/>
  <c r="BI761" i="1"/>
  <c r="BH761" i="1"/>
  <c r="BG761" i="1"/>
  <c r="BF761" i="1"/>
  <c r="BE761" i="1"/>
  <c r="BD761" i="1"/>
  <c r="BC761" i="1"/>
  <c r="BB761" i="1"/>
  <c r="BA761" i="1"/>
  <c r="AZ761" i="1"/>
  <c r="AY761" i="1"/>
  <c r="CR760" i="1"/>
  <c r="CQ760" i="1"/>
  <c r="CP760" i="1"/>
  <c r="CO760" i="1"/>
  <c r="CN760" i="1"/>
  <c r="CM760" i="1"/>
  <c r="CL760" i="1"/>
  <c r="CK760" i="1"/>
  <c r="CJ760" i="1"/>
  <c r="CI760" i="1"/>
  <c r="CH760" i="1"/>
  <c r="CG760" i="1"/>
  <c r="CF760" i="1"/>
  <c r="CE760" i="1"/>
  <c r="CD760" i="1"/>
  <c r="CC760" i="1"/>
  <c r="CB760" i="1"/>
  <c r="CA760" i="1"/>
  <c r="BZ760" i="1"/>
  <c r="BY760" i="1"/>
  <c r="BX760" i="1"/>
  <c r="BW760" i="1"/>
  <c r="BV760" i="1"/>
  <c r="BT760" i="1"/>
  <c r="BS760" i="1"/>
  <c r="BR760" i="1"/>
  <c r="BQ760" i="1"/>
  <c r="BP760" i="1"/>
  <c r="BO760" i="1"/>
  <c r="BN760" i="1"/>
  <c r="BM760" i="1"/>
  <c r="BL760" i="1"/>
  <c r="BK760" i="1"/>
  <c r="BJ760" i="1"/>
  <c r="BI760" i="1"/>
  <c r="BH760" i="1"/>
  <c r="BG760" i="1"/>
  <c r="BF760" i="1"/>
  <c r="BE760" i="1"/>
  <c r="BD760" i="1"/>
  <c r="BC760" i="1"/>
  <c r="BB760" i="1"/>
  <c r="BA760" i="1"/>
  <c r="AZ760" i="1"/>
  <c r="AY760" i="1"/>
  <c r="CR759" i="1"/>
  <c r="CQ759" i="1"/>
  <c r="CP759" i="1"/>
  <c r="CO759" i="1"/>
  <c r="CN759" i="1"/>
  <c r="CM759" i="1"/>
  <c r="CL759" i="1"/>
  <c r="CK759" i="1"/>
  <c r="CJ759" i="1"/>
  <c r="CI759" i="1"/>
  <c r="CH759" i="1"/>
  <c r="CG759" i="1"/>
  <c r="CF759" i="1"/>
  <c r="CE759" i="1"/>
  <c r="CD759" i="1"/>
  <c r="CC759" i="1"/>
  <c r="CB759" i="1"/>
  <c r="CA759" i="1"/>
  <c r="BZ759" i="1"/>
  <c r="BY759" i="1"/>
  <c r="BX759" i="1"/>
  <c r="BW759" i="1"/>
  <c r="BV759" i="1"/>
  <c r="BT759" i="1"/>
  <c r="BS759" i="1"/>
  <c r="BR759" i="1"/>
  <c r="BQ759" i="1"/>
  <c r="BP759" i="1"/>
  <c r="BO759" i="1"/>
  <c r="BN759" i="1"/>
  <c r="BM759" i="1"/>
  <c r="BL759" i="1"/>
  <c r="BK759" i="1"/>
  <c r="BJ759" i="1"/>
  <c r="BI759" i="1"/>
  <c r="BH759" i="1"/>
  <c r="BG759" i="1"/>
  <c r="BF759" i="1"/>
  <c r="BE759" i="1"/>
  <c r="BD759" i="1"/>
  <c r="BC759" i="1"/>
  <c r="BB759" i="1"/>
  <c r="BA759" i="1"/>
  <c r="AZ759" i="1"/>
  <c r="AY759" i="1"/>
  <c r="CR758" i="1"/>
  <c r="CQ758" i="1"/>
  <c r="CP758" i="1"/>
  <c r="CO758" i="1"/>
  <c r="CN758" i="1"/>
  <c r="CM758" i="1"/>
  <c r="CL758" i="1"/>
  <c r="CK758" i="1"/>
  <c r="CJ758" i="1"/>
  <c r="CI758" i="1"/>
  <c r="CH758" i="1"/>
  <c r="CG758" i="1"/>
  <c r="CF758" i="1"/>
  <c r="CE758" i="1"/>
  <c r="CD758" i="1"/>
  <c r="CC758" i="1"/>
  <c r="CB758" i="1"/>
  <c r="CA758" i="1"/>
  <c r="BZ758" i="1"/>
  <c r="BY758" i="1"/>
  <c r="BX758" i="1"/>
  <c r="BW758" i="1"/>
  <c r="BV758" i="1"/>
  <c r="BT758" i="1"/>
  <c r="BS758" i="1"/>
  <c r="BR758" i="1"/>
  <c r="BQ758" i="1"/>
  <c r="BP758" i="1"/>
  <c r="BO758" i="1"/>
  <c r="BN758" i="1"/>
  <c r="BM758" i="1"/>
  <c r="BL758" i="1"/>
  <c r="BK758" i="1"/>
  <c r="BJ758" i="1"/>
  <c r="BI758" i="1"/>
  <c r="BH758" i="1"/>
  <c r="BG758" i="1"/>
  <c r="BF758" i="1"/>
  <c r="BE758" i="1"/>
  <c r="BD758" i="1"/>
  <c r="BC758" i="1"/>
  <c r="BB758" i="1"/>
  <c r="BA758" i="1"/>
  <c r="AZ758" i="1"/>
  <c r="AY758" i="1"/>
  <c r="CR757" i="1"/>
  <c r="CQ757" i="1"/>
  <c r="CP757" i="1"/>
  <c r="CO757" i="1"/>
  <c r="CN757" i="1"/>
  <c r="CM757" i="1"/>
  <c r="CL757" i="1"/>
  <c r="CK757" i="1"/>
  <c r="CJ757" i="1"/>
  <c r="CI757" i="1"/>
  <c r="CH757" i="1"/>
  <c r="CG757" i="1"/>
  <c r="CF757" i="1"/>
  <c r="CE757" i="1"/>
  <c r="CD757" i="1"/>
  <c r="CC757" i="1"/>
  <c r="CB757" i="1"/>
  <c r="CA757" i="1"/>
  <c r="BZ757" i="1"/>
  <c r="BY757" i="1"/>
  <c r="BX757" i="1"/>
  <c r="BW757" i="1"/>
  <c r="BV757" i="1"/>
  <c r="BT757" i="1"/>
  <c r="BS757" i="1"/>
  <c r="BR757" i="1"/>
  <c r="BQ757" i="1"/>
  <c r="BP757" i="1"/>
  <c r="BO757" i="1"/>
  <c r="BN757" i="1"/>
  <c r="BM757" i="1"/>
  <c r="BL757" i="1"/>
  <c r="BK757" i="1"/>
  <c r="BJ757" i="1"/>
  <c r="BI757" i="1"/>
  <c r="BH757" i="1"/>
  <c r="BG757" i="1"/>
  <c r="BF757" i="1"/>
  <c r="BE757" i="1"/>
  <c r="BD757" i="1"/>
  <c r="BC757" i="1"/>
  <c r="BB757" i="1"/>
  <c r="BA757" i="1"/>
  <c r="AZ757" i="1"/>
  <c r="AY757" i="1"/>
  <c r="CR756" i="1"/>
  <c r="CQ756" i="1"/>
  <c r="CP756" i="1"/>
  <c r="CO756" i="1"/>
  <c r="CN756" i="1"/>
  <c r="CM756" i="1"/>
  <c r="CL756" i="1"/>
  <c r="CK756" i="1"/>
  <c r="CJ756" i="1"/>
  <c r="CI756" i="1"/>
  <c r="CH756" i="1"/>
  <c r="CG756" i="1"/>
  <c r="CF756" i="1"/>
  <c r="CE756" i="1"/>
  <c r="CD756" i="1"/>
  <c r="CC756" i="1"/>
  <c r="CB756" i="1"/>
  <c r="CA756" i="1"/>
  <c r="BZ756" i="1"/>
  <c r="BY756" i="1"/>
  <c r="BX756" i="1"/>
  <c r="BW756" i="1"/>
  <c r="BV756" i="1"/>
  <c r="BT756" i="1"/>
  <c r="BS756" i="1"/>
  <c r="BR756" i="1"/>
  <c r="BQ756" i="1"/>
  <c r="BP756" i="1"/>
  <c r="BO756" i="1"/>
  <c r="BN756" i="1"/>
  <c r="BM756" i="1"/>
  <c r="BL756" i="1"/>
  <c r="BK756" i="1"/>
  <c r="BJ756" i="1"/>
  <c r="BI756" i="1"/>
  <c r="BH756" i="1"/>
  <c r="BG756" i="1"/>
  <c r="BF756" i="1"/>
  <c r="BE756" i="1"/>
  <c r="BD756" i="1"/>
  <c r="BC756" i="1"/>
  <c r="BB756" i="1"/>
  <c r="BA756" i="1"/>
  <c r="AZ756" i="1"/>
  <c r="AY756" i="1"/>
  <c r="CR755" i="1"/>
  <c r="CQ755" i="1"/>
  <c r="CP755" i="1"/>
  <c r="CO755" i="1"/>
  <c r="CN755" i="1"/>
  <c r="CM755" i="1"/>
  <c r="CL755" i="1"/>
  <c r="CK755" i="1"/>
  <c r="CJ755" i="1"/>
  <c r="CI755" i="1"/>
  <c r="CH755" i="1"/>
  <c r="CG755" i="1"/>
  <c r="CF755" i="1"/>
  <c r="CE755" i="1"/>
  <c r="CD755" i="1"/>
  <c r="CC755" i="1"/>
  <c r="CB755" i="1"/>
  <c r="CA755" i="1"/>
  <c r="BZ755" i="1"/>
  <c r="BY755" i="1"/>
  <c r="BX755" i="1"/>
  <c r="BW755" i="1"/>
  <c r="BV755" i="1"/>
  <c r="BT755" i="1"/>
  <c r="BS755" i="1"/>
  <c r="BR755" i="1"/>
  <c r="BQ755" i="1"/>
  <c r="BP755" i="1"/>
  <c r="BO755" i="1"/>
  <c r="BN755" i="1"/>
  <c r="BM755" i="1"/>
  <c r="BL755" i="1"/>
  <c r="BK755" i="1"/>
  <c r="BJ755" i="1"/>
  <c r="BI755" i="1"/>
  <c r="BH755" i="1"/>
  <c r="BG755" i="1"/>
  <c r="BF755" i="1"/>
  <c r="BE755" i="1"/>
  <c r="BD755" i="1"/>
  <c r="BC755" i="1"/>
  <c r="BB755" i="1"/>
  <c r="BA755" i="1"/>
  <c r="AZ755" i="1"/>
  <c r="AY755" i="1"/>
  <c r="CR754" i="1"/>
  <c r="CQ754" i="1"/>
  <c r="CP754" i="1"/>
  <c r="CO754" i="1"/>
  <c r="CN754" i="1"/>
  <c r="CM754" i="1"/>
  <c r="CL754" i="1"/>
  <c r="CK754" i="1"/>
  <c r="CJ754" i="1"/>
  <c r="CI754" i="1"/>
  <c r="CH754" i="1"/>
  <c r="CG754" i="1"/>
  <c r="CF754" i="1"/>
  <c r="CE754" i="1"/>
  <c r="CD754" i="1"/>
  <c r="CC754" i="1"/>
  <c r="CB754" i="1"/>
  <c r="CA754" i="1"/>
  <c r="BZ754" i="1"/>
  <c r="BY754" i="1"/>
  <c r="BX754" i="1"/>
  <c r="BW754" i="1"/>
  <c r="BV754" i="1"/>
  <c r="BT754" i="1"/>
  <c r="BS754" i="1"/>
  <c r="BR754" i="1"/>
  <c r="BQ754" i="1"/>
  <c r="BP754" i="1"/>
  <c r="BO754" i="1"/>
  <c r="BN754" i="1"/>
  <c r="BM754" i="1"/>
  <c r="BL754" i="1"/>
  <c r="BK754" i="1"/>
  <c r="BJ754" i="1"/>
  <c r="BI754" i="1"/>
  <c r="BH754" i="1"/>
  <c r="BG754" i="1"/>
  <c r="BF754" i="1"/>
  <c r="BE754" i="1"/>
  <c r="BD754" i="1"/>
  <c r="BC754" i="1"/>
  <c r="BB754" i="1"/>
  <c r="BA754" i="1"/>
  <c r="AZ754" i="1"/>
  <c r="AY754" i="1"/>
  <c r="CR753" i="1"/>
  <c r="CQ753" i="1"/>
  <c r="CP753" i="1"/>
  <c r="CO753" i="1"/>
  <c r="CN753" i="1"/>
  <c r="CM753" i="1"/>
  <c r="CL753" i="1"/>
  <c r="CK753" i="1"/>
  <c r="CJ753" i="1"/>
  <c r="CI753" i="1"/>
  <c r="CH753" i="1"/>
  <c r="CG753" i="1"/>
  <c r="CF753" i="1"/>
  <c r="CE753" i="1"/>
  <c r="CD753" i="1"/>
  <c r="CC753" i="1"/>
  <c r="CB753" i="1"/>
  <c r="CA753" i="1"/>
  <c r="BZ753" i="1"/>
  <c r="BY753" i="1"/>
  <c r="BX753" i="1"/>
  <c r="BW753" i="1"/>
  <c r="BV753" i="1"/>
  <c r="BT753" i="1"/>
  <c r="BS753" i="1"/>
  <c r="BR753" i="1"/>
  <c r="BQ753" i="1"/>
  <c r="BP753" i="1"/>
  <c r="BO753" i="1"/>
  <c r="BN753" i="1"/>
  <c r="BM753" i="1"/>
  <c r="BL753" i="1"/>
  <c r="BK753" i="1"/>
  <c r="BJ753" i="1"/>
  <c r="BI753" i="1"/>
  <c r="BH753" i="1"/>
  <c r="BG753" i="1"/>
  <c r="BF753" i="1"/>
  <c r="BE753" i="1"/>
  <c r="BD753" i="1"/>
  <c r="BC753" i="1"/>
  <c r="BB753" i="1"/>
  <c r="BA753" i="1"/>
  <c r="AZ753" i="1"/>
  <c r="AY753" i="1"/>
  <c r="CR752" i="1"/>
  <c r="CQ752" i="1"/>
  <c r="CP752" i="1"/>
  <c r="CO752" i="1"/>
  <c r="CN752" i="1"/>
  <c r="CM752" i="1"/>
  <c r="CL752" i="1"/>
  <c r="CK752" i="1"/>
  <c r="CJ752" i="1"/>
  <c r="CI752" i="1"/>
  <c r="CH752" i="1"/>
  <c r="CG752" i="1"/>
  <c r="CF752" i="1"/>
  <c r="CE752" i="1"/>
  <c r="CD752" i="1"/>
  <c r="CC752" i="1"/>
  <c r="CB752" i="1"/>
  <c r="CA752" i="1"/>
  <c r="BZ752" i="1"/>
  <c r="BY752" i="1"/>
  <c r="BX752" i="1"/>
  <c r="BW752" i="1"/>
  <c r="BV752" i="1"/>
  <c r="BT752" i="1"/>
  <c r="BS752" i="1"/>
  <c r="BR752" i="1"/>
  <c r="BQ752" i="1"/>
  <c r="BP752" i="1"/>
  <c r="BO752" i="1"/>
  <c r="BN752" i="1"/>
  <c r="BM752" i="1"/>
  <c r="BL752" i="1"/>
  <c r="BK752" i="1"/>
  <c r="BJ752" i="1"/>
  <c r="BI752" i="1"/>
  <c r="BH752" i="1"/>
  <c r="BG752" i="1"/>
  <c r="BF752" i="1"/>
  <c r="BE752" i="1"/>
  <c r="BD752" i="1"/>
  <c r="BC752" i="1"/>
  <c r="BB752" i="1"/>
  <c r="BA752" i="1"/>
  <c r="AZ752" i="1"/>
  <c r="AY752" i="1"/>
  <c r="CR751" i="1"/>
  <c r="CQ751" i="1"/>
  <c r="CP751" i="1"/>
  <c r="CO751" i="1"/>
  <c r="CN751" i="1"/>
  <c r="CM751" i="1"/>
  <c r="CL751" i="1"/>
  <c r="CK751" i="1"/>
  <c r="CJ751" i="1"/>
  <c r="CI751" i="1"/>
  <c r="CH751" i="1"/>
  <c r="CG751" i="1"/>
  <c r="CF751" i="1"/>
  <c r="CE751" i="1"/>
  <c r="CD751" i="1"/>
  <c r="CC751" i="1"/>
  <c r="CB751" i="1"/>
  <c r="CA751" i="1"/>
  <c r="BZ751" i="1"/>
  <c r="BY751" i="1"/>
  <c r="BX751" i="1"/>
  <c r="BW751" i="1"/>
  <c r="BV751" i="1"/>
  <c r="BT751" i="1"/>
  <c r="BS751" i="1"/>
  <c r="BR751" i="1"/>
  <c r="BQ751" i="1"/>
  <c r="BP751" i="1"/>
  <c r="BO751" i="1"/>
  <c r="BN751" i="1"/>
  <c r="BM751" i="1"/>
  <c r="BL751" i="1"/>
  <c r="BK751" i="1"/>
  <c r="BJ751" i="1"/>
  <c r="BI751" i="1"/>
  <c r="BH751" i="1"/>
  <c r="BG751" i="1"/>
  <c r="BF751" i="1"/>
  <c r="BE751" i="1"/>
  <c r="BD751" i="1"/>
  <c r="BC751" i="1"/>
  <c r="BB751" i="1"/>
  <c r="BA751" i="1"/>
  <c r="AZ751" i="1"/>
  <c r="AY751" i="1"/>
  <c r="CR750" i="1"/>
  <c r="CQ750" i="1"/>
  <c r="CP750" i="1"/>
  <c r="CO750" i="1"/>
  <c r="CN750" i="1"/>
  <c r="CM750" i="1"/>
  <c r="CL750" i="1"/>
  <c r="CK750" i="1"/>
  <c r="CJ750" i="1"/>
  <c r="CI750" i="1"/>
  <c r="CH750" i="1"/>
  <c r="CG750" i="1"/>
  <c r="CF750" i="1"/>
  <c r="CE750" i="1"/>
  <c r="CD750" i="1"/>
  <c r="CC750" i="1"/>
  <c r="CB750" i="1"/>
  <c r="CA750" i="1"/>
  <c r="BZ750" i="1"/>
  <c r="BY750" i="1"/>
  <c r="BX750" i="1"/>
  <c r="BW750" i="1"/>
  <c r="BV750" i="1"/>
  <c r="BT750" i="1"/>
  <c r="BS750" i="1"/>
  <c r="BR750" i="1"/>
  <c r="BQ750" i="1"/>
  <c r="BP750" i="1"/>
  <c r="BO750" i="1"/>
  <c r="BN750" i="1"/>
  <c r="BM750" i="1"/>
  <c r="BL750" i="1"/>
  <c r="BK750" i="1"/>
  <c r="BJ750" i="1"/>
  <c r="BI750" i="1"/>
  <c r="BH750" i="1"/>
  <c r="BG750" i="1"/>
  <c r="BF750" i="1"/>
  <c r="BE750" i="1"/>
  <c r="BD750" i="1"/>
  <c r="BC750" i="1"/>
  <c r="BB750" i="1"/>
  <c r="BA750" i="1"/>
  <c r="AZ750" i="1"/>
  <c r="AY750" i="1"/>
  <c r="CR749" i="1"/>
  <c r="CQ749" i="1"/>
  <c r="CP749" i="1"/>
  <c r="CO749" i="1"/>
  <c r="CN749" i="1"/>
  <c r="CM749" i="1"/>
  <c r="CL749" i="1"/>
  <c r="CK749" i="1"/>
  <c r="CJ749" i="1"/>
  <c r="CI749" i="1"/>
  <c r="CH749" i="1"/>
  <c r="CG749" i="1"/>
  <c r="CF749" i="1"/>
  <c r="CE749" i="1"/>
  <c r="CD749" i="1"/>
  <c r="CC749" i="1"/>
  <c r="CB749" i="1"/>
  <c r="CA749" i="1"/>
  <c r="BZ749" i="1"/>
  <c r="BY749" i="1"/>
  <c r="BX749" i="1"/>
  <c r="BW749" i="1"/>
  <c r="BV749" i="1"/>
  <c r="BT749" i="1"/>
  <c r="BS749" i="1"/>
  <c r="BR749" i="1"/>
  <c r="BQ749" i="1"/>
  <c r="BP749" i="1"/>
  <c r="BO749" i="1"/>
  <c r="BN749" i="1"/>
  <c r="BM749" i="1"/>
  <c r="BL749" i="1"/>
  <c r="BK749" i="1"/>
  <c r="BJ749" i="1"/>
  <c r="BI749" i="1"/>
  <c r="BH749" i="1"/>
  <c r="BG749" i="1"/>
  <c r="BF749" i="1"/>
  <c r="BE749" i="1"/>
  <c r="BD749" i="1"/>
  <c r="BC749" i="1"/>
  <c r="BB749" i="1"/>
  <c r="BA749" i="1"/>
  <c r="AZ749" i="1"/>
  <c r="AY749" i="1"/>
  <c r="CR748" i="1"/>
  <c r="CQ748" i="1"/>
  <c r="CP748" i="1"/>
  <c r="CO748" i="1"/>
  <c r="CN748" i="1"/>
  <c r="CM748" i="1"/>
  <c r="CL748" i="1"/>
  <c r="CK748" i="1"/>
  <c r="CJ748" i="1"/>
  <c r="CI748" i="1"/>
  <c r="CH748" i="1"/>
  <c r="CG748" i="1"/>
  <c r="CF748" i="1"/>
  <c r="CE748" i="1"/>
  <c r="CD748" i="1"/>
  <c r="CC748" i="1"/>
  <c r="CB748" i="1"/>
  <c r="CA748" i="1"/>
  <c r="BZ748" i="1"/>
  <c r="BY748" i="1"/>
  <c r="BX748" i="1"/>
  <c r="BW748" i="1"/>
  <c r="BV748" i="1"/>
  <c r="BT748" i="1"/>
  <c r="BS748" i="1"/>
  <c r="BR748" i="1"/>
  <c r="BQ748" i="1"/>
  <c r="BP748" i="1"/>
  <c r="BO748" i="1"/>
  <c r="BN748" i="1"/>
  <c r="BM748" i="1"/>
  <c r="BL748" i="1"/>
  <c r="BK748" i="1"/>
  <c r="BJ748" i="1"/>
  <c r="BI748" i="1"/>
  <c r="BH748" i="1"/>
  <c r="BG748" i="1"/>
  <c r="BF748" i="1"/>
  <c r="BE748" i="1"/>
  <c r="BD748" i="1"/>
  <c r="BC748" i="1"/>
  <c r="BB748" i="1"/>
  <c r="BA748" i="1"/>
  <c r="AZ748" i="1"/>
  <c r="AY748" i="1"/>
  <c r="CR747" i="1"/>
  <c r="CQ747" i="1"/>
  <c r="CP747" i="1"/>
  <c r="CO747" i="1"/>
  <c r="CN747" i="1"/>
  <c r="CM747" i="1"/>
  <c r="CL747" i="1"/>
  <c r="CK747" i="1"/>
  <c r="CJ747" i="1"/>
  <c r="CI747" i="1"/>
  <c r="CH747" i="1"/>
  <c r="CG747" i="1"/>
  <c r="CF747" i="1"/>
  <c r="CE747" i="1"/>
  <c r="CD747" i="1"/>
  <c r="CC747" i="1"/>
  <c r="CB747" i="1"/>
  <c r="CA747" i="1"/>
  <c r="BZ747" i="1"/>
  <c r="BY747" i="1"/>
  <c r="BX747" i="1"/>
  <c r="BW747" i="1"/>
  <c r="BV747" i="1"/>
  <c r="BT747" i="1"/>
  <c r="BS747" i="1"/>
  <c r="BR747" i="1"/>
  <c r="BQ747" i="1"/>
  <c r="BP747" i="1"/>
  <c r="BO747" i="1"/>
  <c r="BN747" i="1"/>
  <c r="BM747" i="1"/>
  <c r="BL747" i="1"/>
  <c r="BK747" i="1"/>
  <c r="BJ747" i="1"/>
  <c r="BI747" i="1"/>
  <c r="BH747" i="1"/>
  <c r="BG747" i="1"/>
  <c r="BF747" i="1"/>
  <c r="BE747" i="1"/>
  <c r="BD747" i="1"/>
  <c r="BC747" i="1"/>
  <c r="BB747" i="1"/>
  <c r="BA747" i="1"/>
  <c r="AZ747" i="1"/>
  <c r="AY747" i="1"/>
  <c r="CR746" i="1"/>
  <c r="CQ746" i="1"/>
  <c r="CP746" i="1"/>
  <c r="CO746" i="1"/>
  <c r="CN746" i="1"/>
  <c r="CM746" i="1"/>
  <c r="CL746" i="1"/>
  <c r="CK746" i="1"/>
  <c r="CJ746" i="1"/>
  <c r="CI746" i="1"/>
  <c r="CH746" i="1"/>
  <c r="CG746" i="1"/>
  <c r="CF746" i="1"/>
  <c r="CE746" i="1"/>
  <c r="CD746" i="1"/>
  <c r="CC746" i="1"/>
  <c r="CB746" i="1"/>
  <c r="CA746" i="1"/>
  <c r="BZ746" i="1"/>
  <c r="BY746" i="1"/>
  <c r="BX746" i="1"/>
  <c r="BW746" i="1"/>
  <c r="BV746" i="1"/>
  <c r="BT746" i="1"/>
  <c r="BS746" i="1"/>
  <c r="BR746" i="1"/>
  <c r="BQ746" i="1"/>
  <c r="BP746" i="1"/>
  <c r="BO746" i="1"/>
  <c r="BN746" i="1"/>
  <c r="BM746" i="1"/>
  <c r="BL746" i="1"/>
  <c r="BK746" i="1"/>
  <c r="BJ746" i="1"/>
  <c r="BI746" i="1"/>
  <c r="BH746" i="1"/>
  <c r="BG746" i="1"/>
  <c r="BF746" i="1"/>
  <c r="BE746" i="1"/>
  <c r="BD746" i="1"/>
  <c r="BC746" i="1"/>
  <c r="BB746" i="1"/>
  <c r="BA746" i="1"/>
  <c r="AZ746" i="1"/>
  <c r="AY746" i="1"/>
  <c r="CR745" i="1"/>
  <c r="CQ745" i="1"/>
  <c r="CP745" i="1"/>
  <c r="CO745" i="1"/>
  <c r="CN745" i="1"/>
  <c r="CM745" i="1"/>
  <c r="CL745" i="1"/>
  <c r="CK745" i="1"/>
  <c r="CJ745" i="1"/>
  <c r="CI745" i="1"/>
  <c r="CH745" i="1"/>
  <c r="CG745" i="1"/>
  <c r="CF745" i="1"/>
  <c r="CE745" i="1"/>
  <c r="CD745" i="1"/>
  <c r="CC745" i="1"/>
  <c r="CB745" i="1"/>
  <c r="CA745" i="1"/>
  <c r="BZ745" i="1"/>
  <c r="BY745" i="1"/>
  <c r="BX745" i="1"/>
  <c r="BW745" i="1"/>
  <c r="BV745" i="1"/>
  <c r="BT745" i="1"/>
  <c r="BS745" i="1"/>
  <c r="BR745" i="1"/>
  <c r="BQ745" i="1"/>
  <c r="BP745" i="1"/>
  <c r="BO745" i="1"/>
  <c r="BN745" i="1"/>
  <c r="BM745" i="1"/>
  <c r="BL745" i="1"/>
  <c r="BK745" i="1"/>
  <c r="BJ745" i="1"/>
  <c r="BI745" i="1"/>
  <c r="BH745" i="1"/>
  <c r="BG745" i="1"/>
  <c r="BF745" i="1"/>
  <c r="BE745" i="1"/>
  <c r="BD745" i="1"/>
  <c r="BC745" i="1"/>
  <c r="BB745" i="1"/>
  <c r="BA745" i="1"/>
  <c r="AZ745" i="1"/>
  <c r="AY745" i="1"/>
  <c r="CR744" i="1"/>
  <c r="CQ744" i="1"/>
  <c r="CP744" i="1"/>
  <c r="CO744" i="1"/>
  <c r="CN744" i="1"/>
  <c r="CM744" i="1"/>
  <c r="CL744" i="1"/>
  <c r="CK744" i="1"/>
  <c r="CJ744" i="1"/>
  <c r="CI744" i="1"/>
  <c r="CH744" i="1"/>
  <c r="CG744" i="1"/>
  <c r="CF744" i="1"/>
  <c r="CE744" i="1"/>
  <c r="CD744" i="1"/>
  <c r="CC744" i="1"/>
  <c r="CB744" i="1"/>
  <c r="CA744" i="1"/>
  <c r="BZ744" i="1"/>
  <c r="BY744" i="1"/>
  <c r="BX744" i="1"/>
  <c r="BW744" i="1"/>
  <c r="BV744" i="1"/>
  <c r="BT744" i="1"/>
  <c r="BS744" i="1"/>
  <c r="BR744" i="1"/>
  <c r="BQ744" i="1"/>
  <c r="BP744" i="1"/>
  <c r="BO744" i="1"/>
  <c r="BN744" i="1"/>
  <c r="BM744" i="1"/>
  <c r="BL744" i="1"/>
  <c r="BK744" i="1"/>
  <c r="BJ744" i="1"/>
  <c r="BI744" i="1"/>
  <c r="BH744" i="1"/>
  <c r="BG744" i="1"/>
  <c r="BF744" i="1"/>
  <c r="BE744" i="1"/>
  <c r="BD744" i="1"/>
  <c r="BC744" i="1"/>
  <c r="BB744" i="1"/>
  <c r="BA744" i="1"/>
  <c r="AZ744" i="1"/>
  <c r="AY744" i="1"/>
  <c r="CR743" i="1"/>
  <c r="CQ743" i="1"/>
  <c r="CP743" i="1"/>
  <c r="CO743" i="1"/>
  <c r="CN743" i="1"/>
  <c r="CM743" i="1"/>
  <c r="CL743" i="1"/>
  <c r="CK743" i="1"/>
  <c r="CJ743" i="1"/>
  <c r="CI743" i="1"/>
  <c r="CH743" i="1"/>
  <c r="CG743" i="1"/>
  <c r="CF743" i="1"/>
  <c r="CE743" i="1"/>
  <c r="CD743" i="1"/>
  <c r="CC743" i="1"/>
  <c r="CB743" i="1"/>
  <c r="CA743" i="1"/>
  <c r="BZ743" i="1"/>
  <c r="BY743" i="1"/>
  <c r="BX743" i="1"/>
  <c r="BW743" i="1"/>
  <c r="BV743" i="1"/>
  <c r="BT743" i="1"/>
  <c r="BS743" i="1"/>
  <c r="BR743" i="1"/>
  <c r="BQ743" i="1"/>
  <c r="BP743" i="1"/>
  <c r="BO743" i="1"/>
  <c r="BN743" i="1"/>
  <c r="BM743" i="1"/>
  <c r="BL743" i="1"/>
  <c r="BK743" i="1"/>
  <c r="BJ743" i="1"/>
  <c r="BI743" i="1"/>
  <c r="BH743" i="1"/>
  <c r="BG743" i="1"/>
  <c r="BF743" i="1"/>
  <c r="BE743" i="1"/>
  <c r="BD743" i="1"/>
  <c r="BC743" i="1"/>
  <c r="BB743" i="1"/>
  <c r="BA743" i="1"/>
  <c r="AZ743" i="1"/>
  <c r="AY743" i="1"/>
  <c r="CR742" i="1"/>
  <c r="CQ742" i="1"/>
  <c r="CP742" i="1"/>
  <c r="CO742" i="1"/>
  <c r="CN742" i="1"/>
  <c r="CM742" i="1"/>
  <c r="CL742" i="1"/>
  <c r="CK742" i="1"/>
  <c r="CJ742" i="1"/>
  <c r="CI742" i="1"/>
  <c r="CH742" i="1"/>
  <c r="CG742" i="1"/>
  <c r="CF742" i="1"/>
  <c r="CE742" i="1"/>
  <c r="CD742" i="1"/>
  <c r="CC742" i="1"/>
  <c r="CB742" i="1"/>
  <c r="CA742" i="1"/>
  <c r="BZ742" i="1"/>
  <c r="BY742" i="1"/>
  <c r="BX742" i="1"/>
  <c r="BW742" i="1"/>
  <c r="BV742" i="1"/>
  <c r="BT742" i="1"/>
  <c r="BS742" i="1"/>
  <c r="BR742" i="1"/>
  <c r="BQ742" i="1"/>
  <c r="BP742" i="1"/>
  <c r="BO742" i="1"/>
  <c r="BN742" i="1"/>
  <c r="BM742" i="1"/>
  <c r="BL742" i="1"/>
  <c r="BK742" i="1"/>
  <c r="BJ742" i="1"/>
  <c r="BI742" i="1"/>
  <c r="BH742" i="1"/>
  <c r="BG742" i="1"/>
  <c r="BF742" i="1"/>
  <c r="BE742" i="1"/>
  <c r="BD742" i="1"/>
  <c r="BC742" i="1"/>
  <c r="BB742" i="1"/>
  <c r="BA742" i="1"/>
  <c r="AZ742" i="1"/>
  <c r="AY742" i="1"/>
  <c r="CR741" i="1"/>
  <c r="CQ741" i="1"/>
  <c r="CP741" i="1"/>
  <c r="CO741" i="1"/>
  <c r="CN741" i="1"/>
  <c r="CM741" i="1"/>
  <c r="CL741" i="1"/>
  <c r="CK741" i="1"/>
  <c r="CJ741" i="1"/>
  <c r="CI741" i="1"/>
  <c r="CH741" i="1"/>
  <c r="CG741" i="1"/>
  <c r="CF741" i="1"/>
  <c r="CE741" i="1"/>
  <c r="CD741" i="1"/>
  <c r="CC741" i="1"/>
  <c r="CB741" i="1"/>
  <c r="CA741" i="1"/>
  <c r="BZ741" i="1"/>
  <c r="BY741" i="1"/>
  <c r="BX741" i="1"/>
  <c r="BW741" i="1"/>
  <c r="BV741" i="1"/>
  <c r="BT741" i="1"/>
  <c r="BS741" i="1"/>
  <c r="BR741" i="1"/>
  <c r="BQ741" i="1"/>
  <c r="BP741" i="1"/>
  <c r="BO741" i="1"/>
  <c r="BN741" i="1"/>
  <c r="BM741" i="1"/>
  <c r="BL741" i="1"/>
  <c r="BK741" i="1"/>
  <c r="BJ741" i="1"/>
  <c r="BI741" i="1"/>
  <c r="BH741" i="1"/>
  <c r="BG741" i="1"/>
  <c r="BF741" i="1"/>
  <c r="BE741" i="1"/>
  <c r="BD741" i="1"/>
  <c r="BC741" i="1"/>
  <c r="BB741" i="1"/>
  <c r="BA741" i="1"/>
  <c r="AZ741" i="1"/>
  <c r="AY741" i="1"/>
  <c r="CR740" i="1"/>
  <c r="CQ740" i="1"/>
  <c r="CP740" i="1"/>
  <c r="CO740" i="1"/>
  <c r="CN740" i="1"/>
  <c r="CM740" i="1"/>
  <c r="CL740" i="1"/>
  <c r="CK740" i="1"/>
  <c r="CJ740" i="1"/>
  <c r="CI740" i="1"/>
  <c r="CH740" i="1"/>
  <c r="CG740" i="1"/>
  <c r="CF740" i="1"/>
  <c r="CE740" i="1"/>
  <c r="CD740" i="1"/>
  <c r="CC740" i="1"/>
  <c r="CB740" i="1"/>
  <c r="CA740" i="1"/>
  <c r="BZ740" i="1"/>
  <c r="BY740" i="1"/>
  <c r="BX740" i="1"/>
  <c r="BW740" i="1"/>
  <c r="BV740" i="1"/>
  <c r="BT740" i="1"/>
  <c r="BS740" i="1"/>
  <c r="BR740" i="1"/>
  <c r="BQ740" i="1"/>
  <c r="BP740" i="1"/>
  <c r="BO740" i="1"/>
  <c r="BN740" i="1"/>
  <c r="BM740" i="1"/>
  <c r="BL740" i="1"/>
  <c r="BK740" i="1"/>
  <c r="BJ740" i="1"/>
  <c r="BI740" i="1"/>
  <c r="BH740" i="1"/>
  <c r="BG740" i="1"/>
  <c r="BF740" i="1"/>
  <c r="BE740" i="1"/>
  <c r="BD740" i="1"/>
  <c r="BC740" i="1"/>
  <c r="BB740" i="1"/>
  <c r="BA740" i="1"/>
  <c r="AZ740" i="1"/>
  <c r="AY740" i="1"/>
  <c r="CR739" i="1"/>
  <c r="CQ739" i="1"/>
  <c r="CP739" i="1"/>
  <c r="CO739" i="1"/>
  <c r="CN739" i="1"/>
  <c r="CM739" i="1"/>
  <c r="CL739" i="1"/>
  <c r="CK739" i="1"/>
  <c r="CJ739" i="1"/>
  <c r="CI739" i="1"/>
  <c r="CH739" i="1"/>
  <c r="CG739" i="1"/>
  <c r="CF739" i="1"/>
  <c r="CE739" i="1"/>
  <c r="CD739" i="1"/>
  <c r="CC739" i="1"/>
  <c r="CB739" i="1"/>
  <c r="CA739" i="1"/>
  <c r="BZ739" i="1"/>
  <c r="BY739" i="1"/>
  <c r="BX739" i="1"/>
  <c r="BW739" i="1"/>
  <c r="BV739" i="1"/>
  <c r="BT739" i="1"/>
  <c r="BS739" i="1"/>
  <c r="BR739" i="1"/>
  <c r="BQ739" i="1"/>
  <c r="BP739" i="1"/>
  <c r="BO739" i="1"/>
  <c r="BN739" i="1"/>
  <c r="BM739" i="1"/>
  <c r="BL739" i="1"/>
  <c r="BK739" i="1"/>
  <c r="BJ739" i="1"/>
  <c r="BI739" i="1"/>
  <c r="BH739" i="1"/>
  <c r="BG739" i="1"/>
  <c r="BF739" i="1"/>
  <c r="BE739" i="1"/>
  <c r="BD739" i="1"/>
  <c r="BC739" i="1"/>
  <c r="BB739" i="1"/>
  <c r="BA739" i="1"/>
  <c r="AZ739" i="1"/>
  <c r="AY739" i="1"/>
  <c r="CR738" i="1"/>
  <c r="CQ738" i="1"/>
  <c r="CP738" i="1"/>
  <c r="CO738" i="1"/>
  <c r="CN738" i="1"/>
  <c r="CM738" i="1"/>
  <c r="CL738" i="1"/>
  <c r="CK738" i="1"/>
  <c r="CJ738" i="1"/>
  <c r="CI738" i="1"/>
  <c r="CH738" i="1"/>
  <c r="CG738" i="1"/>
  <c r="CF738" i="1"/>
  <c r="CE738" i="1"/>
  <c r="CD738" i="1"/>
  <c r="CC738" i="1"/>
  <c r="CB738" i="1"/>
  <c r="CA738" i="1"/>
  <c r="BZ738" i="1"/>
  <c r="BY738" i="1"/>
  <c r="BX738" i="1"/>
  <c r="BW738" i="1"/>
  <c r="BV738" i="1"/>
  <c r="BT738" i="1"/>
  <c r="BS738" i="1"/>
  <c r="BR738" i="1"/>
  <c r="BQ738" i="1"/>
  <c r="BP738" i="1"/>
  <c r="BO738" i="1"/>
  <c r="BN738" i="1"/>
  <c r="BM738" i="1"/>
  <c r="BL738" i="1"/>
  <c r="BK738" i="1"/>
  <c r="BJ738" i="1"/>
  <c r="BI738" i="1"/>
  <c r="BH738" i="1"/>
  <c r="BG738" i="1"/>
  <c r="BF738" i="1"/>
  <c r="BE738" i="1"/>
  <c r="BD738" i="1"/>
  <c r="BC738" i="1"/>
  <c r="BB738" i="1"/>
  <c r="BA738" i="1"/>
  <c r="AZ738" i="1"/>
  <c r="AY738" i="1"/>
  <c r="CR737" i="1"/>
  <c r="CQ737" i="1"/>
  <c r="CP737" i="1"/>
  <c r="CO737" i="1"/>
  <c r="CN737" i="1"/>
  <c r="CM737" i="1"/>
  <c r="CL737" i="1"/>
  <c r="CK737" i="1"/>
  <c r="CJ737" i="1"/>
  <c r="CI737" i="1"/>
  <c r="CH737" i="1"/>
  <c r="CG737" i="1"/>
  <c r="CF737" i="1"/>
  <c r="CE737" i="1"/>
  <c r="CD737" i="1"/>
  <c r="CC737" i="1"/>
  <c r="CB737" i="1"/>
  <c r="CA737" i="1"/>
  <c r="BZ737" i="1"/>
  <c r="BY737" i="1"/>
  <c r="BX737" i="1"/>
  <c r="BW737" i="1"/>
  <c r="BV737" i="1"/>
  <c r="BT737" i="1"/>
  <c r="BS737" i="1"/>
  <c r="BR737" i="1"/>
  <c r="BQ737" i="1"/>
  <c r="BP737" i="1"/>
  <c r="BO737" i="1"/>
  <c r="BN737" i="1"/>
  <c r="BM737" i="1"/>
  <c r="BL737" i="1"/>
  <c r="BK737" i="1"/>
  <c r="BJ737" i="1"/>
  <c r="BI737" i="1"/>
  <c r="BH737" i="1"/>
  <c r="BG737" i="1"/>
  <c r="BF737" i="1"/>
  <c r="BE737" i="1"/>
  <c r="BD737" i="1"/>
  <c r="BC737" i="1"/>
  <c r="BB737" i="1"/>
  <c r="BA737" i="1"/>
  <c r="AZ737" i="1"/>
  <c r="AY737" i="1"/>
  <c r="CR736" i="1"/>
  <c r="CQ736" i="1"/>
  <c r="CP736" i="1"/>
  <c r="CO736" i="1"/>
  <c r="CN736" i="1"/>
  <c r="CM736" i="1"/>
  <c r="CL736" i="1"/>
  <c r="CK736" i="1"/>
  <c r="CJ736" i="1"/>
  <c r="CI736" i="1"/>
  <c r="CH736" i="1"/>
  <c r="CG736" i="1"/>
  <c r="CF736" i="1"/>
  <c r="CE736" i="1"/>
  <c r="CD736" i="1"/>
  <c r="CC736" i="1"/>
  <c r="CB736" i="1"/>
  <c r="CA736" i="1"/>
  <c r="BZ736" i="1"/>
  <c r="BY736" i="1"/>
  <c r="BX736" i="1"/>
  <c r="BW736" i="1"/>
  <c r="BV736" i="1"/>
  <c r="BT736" i="1"/>
  <c r="BS736" i="1"/>
  <c r="BR736" i="1"/>
  <c r="BQ736" i="1"/>
  <c r="BP736" i="1"/>
  <c r="BO736" i="1"/>
  <c r="BN736" i="1"/>
  <c r="BM736" i="1"/>
  <c r="BL736" i="1"/>
  <c r="BK736" i="1"/>
  <c r="BJ736" i="1"/>
  <c r="BI736" i="1"/>
  <c r="BH736" i="1"/>
  <c r="BG736" i="1"/>
  <c r="BF736" i="1"/>
  <c r="BE736" i="1"/>
  <c r="BD736" i="1"/>
  <c r="BC736" i="1"/>
  <c r="BB736" i="1"/>
  <c r="BA736" i="1"/>
  <c r="AZ736" i="1"/>
  <c r="AY736" i="1"/>
  <c r="CR735" i="1"/>
  <c r="CQ735" i="1"/>
  <c r="CP735" i="1"/>
  <c r="CO735" i="1"/>
  <c r="CN735" i="1"/>
  <c r="CM735" i="1"/>
  <c r="CL735" i="1"/>
  <c r="CK735" i="1"/>
  <c r="CJ735" i="1"/>
  <c r="CI735" i="1"/>
  <c r="CH735" i="1"/>
  <c r="CG735" i="1"/>
  <c r="CF735" i="1"/>
  <c r="CE735" i="1"/>
  <c r="CD735" i="1"/>
  <c r="CC735" i="1"/>
  <c r="CB735" i="1"/>
  <c r="CA735" i="1"/>
  <c r="BZ735" i="1"/>
  <c r="BY735" i="1"/>
  <c r="BX735" i="1"/>
  <c r="BW735" i="1"/>
  <c r="BV735" i="1"/>
  <c r="BT735" i="1"/>
  <c r="BS735" i="1"/>
  <c r="BR735" i="1"/>
  <c r="BQ735" i="1"/>
  <c r="BP735" i="1"/>
  <c r="BO735" i="1"/>
  <c r="BN735" i="1"/>
  <c r="BM735" i="1"/>
  <c r="BL735" i="1"/>
  <c r="BK735" i="1"/>
  <c r="BJ735" i="1"/>
  <c r="BI735" i="1"/>
  <c r="BH735" i="1"/>
  <c r="BG735" i="1"/>
  <c r="BF735" i="1"/>
  <c r="BE735" i="1"/>
  <c r="BD735" i="1"/>
  <c r="BC735" i="1"/>
  <c r="BB735" i="1"/>
  <c r="BA735" i="1"/>
  <c r="AZ735" i="1"/>
  <c r="AY735" i="1"/>
  <c r="CR734" i="1"/>
  <c r="CQ734" i="1"/>
  <c r="CP734" i="1"/>
  <c r="CO734" i="1"/>
  <c r="CN734" i="1"/>
  <c r="CM734" i="1"/>
  <c r="CL734" i="1"/>
  <c r="CK734" i="1"/>
  <c r="CJ734" i="1"/>
  <c r="CI734" i="1"/>
  <c r="CH734" i="1"/>
  <c r="CG734" i="1"/>
  <c r="CF734" i="1"/>
  <c r="CE734" i="1"/>
  <c r="CD734" i="1"/>
  <c r="CC734" i="1"/>
  <c r="CB734" i="1"/>
  <c r="CA734" i="1"/>
  <c r="BZ734" i="1"/>
  <c r="BY734" i="1"/>
  <c r="BX734" i="1"/>
  <c r="BW734" i="1"/>
  <c r="BV734" i="1"/>
  <c r="BT734" i="1"/>
  <c r="BS734" i="1"/>
  <c r="BR734" i="1"/>
  <c r="BQ734" i="1"/>
  <c r="BP734" i="1"/>
  <c r="BO734" i="1"/>
  <c r="BN734" i="1"/>
  <c r="BM734" i="1"/>
  <c r="BL734" i="1"/>
  <c r="BK734" i="1"/>
  <c r="BJ734" i="1"/>
  <c r="BI734" i="1"/>
  <c r="BH734" i="1"/>
  <c r="BG734" i="1"/>
  <c r="BF734" i="1"/>
  <c r="BE734" i="1"/>
  <c r="BD734" i="1"/>
  <c r="BC734" i="1"/>
  <c r="BB734" i="1"/>
  <c r="BA734" i="1"/>
  <c r="AZ734" i="1"/>
  <c r="AY734" i="1"/>
  <c r="CR733" i="1"/>
  <c r="CQ733" i="1"/>
  <c r="CP733" i="1"/>
  <c r="CO733" i="1"/>
  <c r="CN733" i="1"/>
  <c r="CM733" i="1"/>
  <c r="CL733" i="1"/>
  <c r="CK733" i="1"/>
  <c r="CJ733" i="1"/>
  <c r="CI733" i="1"/>
  <c r="CH733" i="1"/>
  <c r="CG733" i="1"/>
  <c r="CF733" i="1"/>
  <c r="CE733" i="1"/>
  <c r="CD733" i="1"/>
  <c r="CC733" i="1"/>
  <c r="CB733" i="1"/>
  <c r="CA733" i="1"/>
  <c r="BZ733" i="1"/>
  <c r="BY733" i="1"/>
  <c r="BX733" i="1"/>
  <c r="BW733" i="1"/>
  <c r="BV733" i="1"/>
  <c r="BT733" i="1"/>
  <c r="BS733" i="1"/>
  <c r="BR733" i="1"/>
  <c r="BQ733" i="1"/>
  <c r="BP733" i="1"/>
  <c r="BO733" i="1"/>
  <c r="BN733" i="1"/>
  <c r="BM733" i="1"/>
  <c r="BL733" i="1"/>
  <c r="BK733" i="1"/>
  <c r="BJ733" i="1"/>
  <c r="BI733" i="1"/>
  <c r="BH733" i="1"/>
  <c r="BG733" i="1"/>
  <c r="BF733" i="1"/>
  <c r="BE733" i="1"/>
  <c r="BD733" i="1"/>
  <c r="BC733" i="1"/>
  <c r="BB733" i="1"/>
  <c r="BA733" i="1"/>
  <c r="AZ733" i="1"/>
  <c r="AY733" i="1"/>
  <c r="CR732" i="1"/>
  <c r="CQ732" i="1"/>
  <c r="CP732" i="1"/>
  <c r="CO732" i="1"/>
  <c r="CN732" i="1"/>
  <c r="CM732" i="1"/>
  <c r="CL732" i="1"/>
  <c r="CK732" i="1"/>
  <c r="CJ732" i="1"/>
  <c r="CI732" i="1"/>
  <c r="CH732" i="1"/>
  <c r="CG732" i="1"/>
  <c r="CF732" i="1"/>
  <c r="CE732" i="1"/>
  <c r="CD732" i="1"/>
  <c r="CC732" i="1"/>
  <c r="CB732" i="1"/>
  <c r="CA732" i="1"/>
  <c r="BZ732" i="1"/>
  <c r="BY732" i="1"/>
  <c r="BX732" i="1"/>
  <c r="BW732" i="1"/>
  <c r="BV732" i="1"/>
  <c r="BT732" i="1"/>
  <c r="BS732" i="1"/>
  <c r="BR732" i="1"/>
  <c r="BQ732" i="1"/>
  <c r="BP732" i="1"/>
  <c r="BO732" i="1"/>
  <c r="BN732" i="1"/>
  <c r="BM732" i="1"/>
  <c r="BL732" i="1"/>
  <c r="BK732" i="1"/>
  <c r="BJ732" i="1"/>
  <c r="BI732" i="1"/>
  <c r="BH732" i="1"/>
  <c r="BG732" i="1"/>
  <c r="BF732" i="1"/>
  <c r="BE732" i="1"/>
  <c r="BD732" i="1"/>
  <c r="BC732" i="1"/>
  <c r="BB732" i="1"/>
  <c r="BA732" i="1"/>
  <c r="AZ732" i="1"/>
  <c r="AY732" i="1"/>
  <c r="CR731" i="1"/>
  <c r="CQ731" i="1"/>
  <c r="CP731" i="1"/>
  <c r="CO731" i="1"/>
  <c r="CN731" i="1"/>
  <c r="CM731" i="1"/>
  <c r="CL731" i="1"/>
  <c r="CK731" i="1"/>
  <c r="CJ731" i="1"/>
  <c r="CI731" i="1"/>
  <c r="CH731" i="1"/>
  <c r="CG731" i="1"/>
  <c r="CF731" i="1"/>
  <c r="CE731" i="1"/>
  <c r="CD731" i="1"/>
  <c r="CC731" i="1"/>
  <c r="CB731" i="1"/>
  <c r="CA731" i="1"/>
  <c r="BZ731" i="1"/>
  <c r="BY731" i="1"/>
  <c r="BX731" i="1"/>
  <c r="BW731" i="1"/>
  <c r="BV731" i="1"/>
  <c r="BT731" i="1"/>
  <c r="BS731" i="1"/>
  <c r="BR731" i="1"/>
  <c r="BQ731" i="1"/>
  <c r="BP731" i="1"/>
  <c r="BO731" i="1"/>
  <c r="BN731" i="1"/>
  <c r="BM731" i="1"/>
  <c r="BL731" i="1"/>
  <c r="BK731" i="1"/>
  <c r="BJ731" i="1"/>
  <c r="BI731" i="1"/>
  <c r="BH731" i="1"/>
  <c r="BG731" i="1"/>
  <c r="BF731" i="1"/>
  <c r="BE731" i="1"/>
  <c r="BD731" i="1"/>
  <c r="BC731" i="1"/>
  <c r="BB731" i="1"/>
  <c r="BA731" i="1"/>
  <c r="AZ731" i="1"/>
  <c r="AY731" i="1"/>
  <c r="CR730" i="1"/>
  <c r="CQ730" i="1"/>
  <c r="CP730" i="1"/>
  <c r="CO730" i="1"/>
  <c r="CN730" i="1"/>
  <c r="CM730" i="1"/>
  <c r="CL730" i="1"/>
  <c r="CK730" i="1"/>
  <c r="CJ730" i="1"/>
  <c r="CI730" i="1"/>
  <c r="CH730" i="1"/>
  <c r="CG730" i="1"/>
  <c r="CF730" i="1"/>
  <c r="CE730" i="1"/>
  <c r="CD730" i="1"/>
  <c r="CC730" i="1"/>
  <c r="CB730" i="1"/>
  <c r="CA730" i="1"/>
  <c r="BZ730" i="1"/>
  <c r="BY730" i="1"/>
  <c r="BX730" i="1"/>
  <c r="BW730" i="1"/>
  <c r="BV730" i="1"/>
  <c r="BT730" i="1"/>
  <c r="BS730" i="1"/>
  <c r="BR730" i="1"/>
  <c r="BQ730" i="1"/>
  <c r="BP730" i="1"/>
  <c r="BO730" i="1"/>
  <c r="BN730" i="1"/>
  <c r="BM730" i="1"/>
  <c r="BL730" i="1"/>
  <c r="BK730" i="1"/>
  <c r="BJ730" i="1"/>
  <c r="BI730" i="1"/>
  <c r="BH730" i="1"/>
  <c r="BG730" i="1"/>
  <c r="BF730" i="1"/>
  <c r="BE730" i="1"/>
  <c r="BD730" i="1"/>
  <c r="BC730" i="1"/>
  <c r="BB730" i="1"/>
  <c r="BA730" i="1"/>
  <c r="AZ730" i="1"/>
  <c r="AY730" i="1"/>
  <c r="CR729" i="1"/>
  <c r="CQ729" i="1"/>
  <c r="CP729" i="1"/>
  <c r="CO729" i="1"/>
  <c r="CN729" i="1"/>
  <c r="CM729" i="1"/>
  <c r="CL729" i="1"/>
  <c r="CK729" i="1"/>
  <c r="CJ729" i="1"/>
  <c r="CI729" i="1"/>
  <c r="CH729" i="1"/>
  <c r="CG729" i="1"/>
  <c r="CF729" i="1"/>
  <c r="CE729" i="1"/>
  <c r="CD729" i="1"/>
  <c r="CC729" i="1"/>
  <c r="CB729" i="1"/>
  <c r="CA729" i="1"/>
  <c r="BZ729" i="1"/>
  <c r="BY729" i="1"/>
  <c r="BX729" i="1"/>
  <c r="BW729" i="1"/>
  <c r="BV729" i="1"/>
  <c r="BT729" i="1"/>
  <c r="BS729" i="1"/>
  <c r="BR729" i="1"/>
  <c r="BQ729" i="1"/>
  <c r="BP729" i="1"/>
  <c r="BO729" i="1"/>
  <c r="BN729" i="1"/>
  <c r="BM729" i="1"/>
  <c r="BL729" i="1"/>
  <c r="BK729" i="1"/>
  <c r="BJ729" i="1"/>
  <c r="BI729" i="1"/>
  <c r="BH729" i="1"/>
  <c r="BG729" i="1"/>
  <c r="BF729" i="1"/>
  <c r="BE729" i="1"/>
  <c r="BD729" i="1"/>
  <c r="BC729" i="1"/>
  <c r="BB729" i="1"/>
  <c r="BA729" i="1"/>
  <c r="AZ729" i="1"/>
  <c r="AY729" i="1"/>
  <c r="CR728" i="1"/>
  <c r="CQ728" i="1"/>
  <c r="CP728" i="1"/>
  <c r="CO728" i="1"/>
  <c r="CN728" i="1"/>
  <c r="CM728" i="1"/>
  <c r="CL728" i="1"/>
  <c r="CK728" i="1"/>
  <c r="CJ728" i="1"/>
  <c r="CI728" i="1"/>
  <c r="CH728" i="1"/>
  <c r="CG728" i="1"/>
  <c r="CF728" i="1"/>
  <c r="CE728" i="1"/>
  <c r="CD728" i="1"/>
  <c r="CC728" i="1"/>
  <c r="CB728" i="1"/>
  <c r="CA728" i="1"/>
  <c r="BZ728" i="1"/>
  <c r="BY728" i="1"/>
  <c r="BX728" i="1"/>
  <c r="BW728" i="1"/>
  <c r="BV728" i="1"/>
  <c r="BT728" i="1"/>
  <c r="BS728" i="1"/>
  <c r="BR728" i="1"/>
  <c r="BQ728" i="1"/>
  <c r="BP728" i="1"/>
  <c r="BO728" i="1"/>
  <c r="BN728" i="1"/>
  <c r="BM728" i="1"/>
  <c r="BL728" i="1"/>
  <c r="BK728" i="1"/>
  <c r="BJ728" i="1"/>
  <c r="BI728" i="1"/>
  <c r="BH728" i="1"/>
  <c r="BG728" i="1"/>
  <c r="BF728" i="1"/>
  <c r="BE728" i="1"/>
  <c r="BD728" i="1"/>
  <c r="BC728" i="1"/>
  <c r="BB728" i="1"/>
  <c r="BA728" i="1"/>
  <c r="AZ728" i="1"/>
  <c r="AY728" i="1"/>
  <c r="CR727" i="1"/>
  <c r="CQ727" i="1"/>
  <c r="CP727" i="1"/>
  <c r="CO727" i="1"/>
  <c r="CN727" i="1"/>
  <c r="CM727" i="1"/>
  <c r="CL727" i="1"/>
  <c r="CK727" i="1"/>
  <c r="CJ727" i="1"/>
  <c r="CI727" i="1"/>
  <c r="CH727" i="1"/>
  <c r="CG727" i="1"/>
  <c r="CF727" i="1"/>
  <c r="CE727" i="1"/>
  <c r="CD727" i="1"/>
  <c r="CC727" i="1"/>
  <c r="CB727" i="1"/>
  <c r="CA727" i="1"/>
  <c r="BZ727" i="1"/>
  <c r="BY727" i="1"/>
  <c r="BX727" i="1"/>
  <c r="BW727" i="1"/>
  <c r="BV727" i="1"/>
  <c r="BT727" i="1"/>
  <c r="BS727" i="1"/>
  <c r="BR727" i="1"/>
  <c r="BQ727" i="1"/>
  <c r="BP727" i="1"/>
  <c r="BO727" i="1"/>
  <c r="BN727" i="1"/>
  <c r="BM727" i="1"/>
  <c r="BL727" i="1"/>
  <c r="BK727" i="1"/>
  <c r="BJ727" i="1"/>
  <c r="BI727" i="1"/>
  <c r="BH727" i="1"/>
  <c r="BG727" i="1"/>
  <c r="BF727" i="1"/>
  <c r="BE727" i="1"/>
  <c r="BD727" i="1"/>
  <c r="BC727" i="1"/>
  <c r="BB727" i="1"/>
  <c r="BA727" i="1"/>
  <c r="AZ727" i="1"/>
  <c r="AY727" i="1"/>
  <c r="CR726" i="1"/>
  <c r="CQ726" i="1"/>
  <c r="CP726" i="1"/>
  <c r="CO726" i="1"/>
  <c r="CN726" i="1"/>
  <c r="CM726" i="1"/>
  <c r="CL726" i="1"/>
  <c r="CK726" i="1"/>
  <c r="CJ726" i="1"/>
  <c r="CI726" i="1"/>
  <c r="CH726" i="1"/>
  <c r="CG726" i="1"/>
  <c r="CF726" i="1"/>
  <c r="CE726" i="1"/>
  <c r="CD726" i="1"/>
  <c r="CC726" i="1"/>
  <c r="CB726" i="1"/>
  <c r="CA726" i="1"/>
  <c r="BZ726" i="1"/>
  <c r="BY726" i="1"/>
  <c r="BX726" i="1"/>
  <c r="BW726" i="1"/>
  <c r="BV726" i="1"/>
  <c r="BT726" i="1"/>
  <c r="BS726" i="1"/>
  <c r="BR726" i="1"/>
  <c r="BQ726" i="1"/>
  <c r="BP726" i="1"/>
  <c r="BO726" i="1"/>
  <c r="BN726" i="1"/>
  <c r="BM726" i="1"/>
  <c r="BL726" i="1"/>
  <c r="BK726" i="1"/>
  <c r="BJ726" i="1"/>
  <c r="BI726" i="1"/>
  <c r="BH726" i="1"/>
  <c r="BG726" i="1"/>
  <c r="BF726" i="1"/>
  <c r="BE726" i="1"/>
  <c r="BD726" i="1"/>
  <c r="BC726" i="1"/>
  <c r="BB726" i="1"/>
  <c r="BA726" i="1"/>
  <c r="AZ726" i="1"/>
  <c r="AY726" i="1"/>
  <c r="CR725" i="1"/>
  <c r="CQ725" i="1"/>
  <c r="CP725" i="1"/>
  <c r="CO725" i="1"/>
  <c r="CN725" i="1"/>
  <c r="CM725" i="1"/>
  <c r="CL725" i="1"/>
  <c r="CK725" i="1"/>
  <c r="CJ725" i="1"/>
  <c r="CI725" i="1"/>
  <c r="CH725" i="1"/>
  <c r="CG725" i="1"/>
  <c r="CF725" i="1"/>
  <c r="CE725" i="1"/>
  <c r="CD725" i="1"/>
  <c r="CC725" i="1"/>
  <c r="CB725" i="1"/>
  <c r="CA725" i="1"/>
  <c r="BZ725" i="1"/>
  <c r="BY725" i="1"/>
  <c r="BX725" i="1"/>
  <c r="BW725" i="1"/>
  <c r="BV725" i="1"/>
  <c r="BT725" i="1"/>
  <c r="BS725" i="1"/>
  <c r="BR725" i="1"/>
  <c r="BQ725" i="1"/>
  <c r="BP725" i="1"/>
  <c r="BO725" i="1"/>
  <c r="BN725" i="1"/>
  <c r="BM725" i="1"/>
  <c r="BL725" i="1"/>
  <c r="BK725" i="1"/>
  <c r="BJ725" i="1"/>
  <c r="BI725" i="1"/>
  <c r="BH725" i="1"/>
  <c r="BG725" i="1"/>
  <c r="BF725" i="1"/>
  <c r="BE725" i="1"/>
  <c r="BD725" i="1"/>
  <c r="BC725" i="1"/>
  <c r="BB725" i="1"/>
  <c r="BA725" i="1"/>
  <c r="AZ725" i="1"/>
  <c r="AY725" i="1"/>
  <c r="CR724" i="1"/>
  <c r="CQ724" i="1"/>
  <c r="CP724" i="1"/>
  <c r="CO724" i="1"/>
  <c r="CN724" i="1"/>
  <c r="CM724" i="1"/>
  <c r="CL724" i="1"/>
  <c r="CK724" i="1"/>
  <c r="CJ724" i="1"/>
  <c r="CI724" i="1"/>
  <c r="CH724" i="1"/>
  <c r="CG724" i="1"/>
  <c r="CF724" i="1"/>
  <c r="CE724" i="1"/>
  <c r="CD724" i="1"/>
  <c r="CC724" i="1"/>
  <c r="CB724" i="1"/>
  <c r="CA724" i="1"/>
  <c r="BZ724" i="1"/>
  <c r="BY724" i="1"/>
  <c r="BX724" i="1"/>
  <c r="BW724" i="1"/>
  <c r="BV724" i="1"/>
  <c r="BT724" i="1"/>
  <c r="BS724" i="1"/>
  <c r="BR724" i="1"/>
  <c r="BQ724" i="1"/>
  <c r="BP724" i="1"/>
  <c r="BO724" i="1"/>
  <c r="BN724" i="1"/>
  <c r="BM724" i="1"/>
  <c r="BL724" i="1"/>
  <c r="BK724" i="1"/>
  <c r="BJ724" i="1"/>
  <c r="BI724" i="1"/>
  <c r="BH724" i="1"/>
  <c r="BG724" i="1"/>
  <c r="BF724" i="1"/>
  <c r="BE724" i="1"/>
  <c r="BD724" i="1"/>
  <c r="BC724" i="1"/>
  <c r="BB724" i="1"/>
  <c r="BA724" i="1"/>
  <c r="AZ724" i="1"/>
  <c r="AY724" i="1"/>
  <c r="CR723" i="1"/>
  <c r="CQ723" i="1"/>
  <c r="CP723" i="1"/>
  <c r="CO723" i="1"/>
  <c r="CN723" i="1"/>
  <c r="CM723" i="1"/>
  <c r="CL723" i="1"/>
  <c r="CK723" i="1"/>
  <c r="CJ723" i="1"/>
  <c r="CI723" i="1"/>
  <c r="CH723" i="1"/>
  <c r="CG723" i="1"/>
  <c r="CF723" i="1"/>
  <c r="CE723" i="1"/>
  <c r="CD723" i="1"/>
  <c r="CC723" i="1"/>
  <c r="CB723" i="1"/>
  <c r="CA723" i="1"/>
  <c r="BZ723" i="1"/>
  <c r="BY723" i="1"/>
  <c r="BX723" i="1"/>
  <c r="BW723" i="1"/>
  <c r="BV723" i="1"/>
  <c r="BT723" i="1"/>
  <c r="BS723" i="1"/>
  <c r="BR723" i="1"/>
  <c r="BQ723" i="1"/>
  <c r="BP723" i="1"/>
  <c r="BO723" i="1"/>
  <c r="BN723" i="1"/>
  <c r="BM723" i="1"/>
  <c r="BL723" i="1"/>
  <c r="BK723" i="1"/>
  <c r="BJ723" i="1"/>
  <c r="BI723" i="1"/>
  <c r="BH723" i="1"/>
  <c r="BG723" i="1"/>
  <c r="BF723" i="1"/>
  <c r="BE723" i="1"/>
  <c r="BD723" i="1"/>
  <c r="BC723" i="1"/>
  <c r="BB723" i="1"/>
  <c r="BA723" i="1"/>
  <c r="AZ723" i="1"/>
  <c r="AY723" i="1"/>
  <c r="CR722" i="1"/>
  <c r="CQ722" i="1"/>
  <c r="CP722" i="1"/>
  <c r="CO722" i="1"/>
  <c r="CN722" i="1"/>
  <c r="CM722" i="1"/>
  <c r="CL722" i="1"/>
  <c r="CK722" i="1"/>
  <c r="CJ722" i="1"/>
  <c r="CI722" i="1"/>
  <c r="CH722" i="1"/>
  <c r="CG722" i="1"/>
  <c r="CF722" i="1"/>
  <c r="CE722" i="1"/>
  <c r="CD722" i="1"/>
  <c r="CC722" i="1"/>
  <c r="CB722" i="1"/>
  <c r="CA722" i="1"/>
  <c r="BZ722" i="1"/>
  <c r="BY722" i="1"/>
  <c r="BX722" i="1"/>
  <c r="BW722" i="1"/>
  <c r="BV722" i="1"/>
  <c r="BT722" i="1"/>
  <c r="BS722" i="1"/>
  <c r="BR722" i="1"/>
  <c r="BQ722" i="1"/>
  <c r="BP722" i="1"/>
  <c r="BO722" i="1"/>
  <c r="BN722" i="1"/>
  <c r="BM722" i="1"/>
  <c r="BL722" i="1"/>
  <c r="BK722" i="1"/>
  <c r="BJ722" i="1"/>
  <c r="BI722" i="1"/>
  <c r="BH722" i="1"/>
  <c r="BG722" i="1"/>
  <c r="BF722" i="1"/>
  <c r="BE722" i="1"/>
  <c r="BD722" i="1"/>
  <c r="BC722" i="1"/>
  <c r="BB722" i="1"/>
  <c r="BA722" i="1"/>
  <c r="AZ722" i="1"/>
  <c r="AY722" i="1"/>
  <c r="CR721" i="1"/>
  <c r="CQ721" i="1"/>
  <c r="CP721" i="1"/>
  <c r="CO721" i="1"/>
  <c r="CN721" i="1"/>
  <c r="CM721" i="1"/>
  <c r="CL721" i="1"/>
  <c r="CK721" i="1"/>
  <c r="CJ721" i="1"/>
  <c r="CI721" i="1"/>
  <c r="CH721" i="1"/>
  <c r="CG721" i="1"/>
  <c r="CF721" i="1"/>
  <c r="CE721" i="1"/>
  <c r="CD721" i="1"/>
  <c r="CC721" i="1"/>
  <c r="CB721" i="1"/>
  <c r="CA721" i="1"/>
  <c r="BZ721" i="1"/>
  <c r="BY721" i="1"/>
  <c r="BX721" i="1"/>
  <c r="BW721" i="1"/>
  <c r="BV721" i="1"/>
  <c r="BT721" i="1"/>
  <c r="BS721" i="1"/>
  <c r="BR721" i="1"/>
  <c r="BQ721" i="1"/>
  <c r="BP721" i="1"/>
  <c r="BO721" i="1"/>
  <c r="BN721" i="1"/>
  <c r="BM721" i="1"/>
  <c r="BL721" i="1"/>
  <c r="BK721" i="1"/>
  <c r="BJ721" i="1"/>
  <c r="BI721" i="1"/>
  <c r="BH721" i="1"/>
  <c r="BG721" i="1"/>
  <c r="BF721" i="1"/>
  <c r="BE721" i="1"/>
  <c r="BD721" i="1"/>
  <c r="BC721" i="1"/>
  <c r="BB721" i="1"/>
  <c r="BA721" i="1"/>
  <c r="AZ721" i="1"/>
  <c r="AY721" i="1"/>
  <c r="CR720" i="1"/>
  <c r="CQ720" i="1"/>
  <c r="CP720" i="1"/>
  <c r="CO720" i="1"/>
  <c r="CN720" i="1"/>
  <c r="CM720" i="1"/>
  <c r="CL720" i="1"/>
  <c r="CK720" i="1"/>
  <c r="CJ720" i="1"/>
  <c r="CI720" i="1"/>
  <c r="CH720" i="1"/>
  <c r="CG720" i="1"/>
  <c r="CF720" i="1"/>
  <c r="CE720" i="1"/>
  <c r="CD720" i="1"/>
  <c r="CC720" i="1"/>
  <c r="CB720" i="1"/>
  <c r="CA720" i="1"/>
  <c r="BZ720" i="1"/>
  <c r="BY720" i="1"/>
  <c r="BX720" i="1"/>
  <c r="BW720" i="1"/>
  <c r="BV720" i="1"/>
  <c r="BT720" i="1"/>
  <c r="BS720" i="1"/>
  <c r="BR720" i="1"/>
  <c r="BQ720" i="1"/>
  <c r="BP720" i="1"/>
  <c r="BO720" i="1"/>
  <c r="BN720" i="1"/>
  <c r="BM720" i="1"/>
  <c r="BL720" i="1"/>
  <c r="BK720" i="1"/>
  <c r="BJ720" i="1"/>
  <c r="BI720" i="1"/>
  <c r="BH720" i="1"/>
  <c r="BG720" i="1"/>
  <c r="BF720" i="1"/>
  <c r="BE720" i="1"/>
  <c r="BD720" i="1"/>
  <c r="BC720" i="1"/>
  <c r="BB720" i="1"/>
  <c r="BA720" i="1"/>
  <c r="AZ720" i="1"/>
  <c r="AY720" i="1"/>
  <c r="CR719" i="1"/>
  <c r="CQ719" i="1"/>
  <c r="CP719" i="1"/>
  <c r="CO719" i="1"/>
  <c r="CN719" i="1"/>
  <c r="CM719" i="1"/>
  <c r="CL719" i="1"/>
  <c r="CK719" i="1"/>
  <c r="CJ719" i="1"/>
  <c r="CI719" i="1"/>
  <c r="CH719" i="1"/>
  <c r="CG719" i="1"/>
  <c r="CF719" i="1"/>
  <c r="CE719" i="1"/>
  <c r="CD719" i="1"/>
  <c r="CC719" i="1"/>
  <c r="CB719" i="1"/>
  <c r="CA719" i="1"/>
  <c r="BZ719" i="1"/>
  <c r="BY719" i="1"/>
  <c r="BX719" i="1"/>
  <c r="BW719" i="1"/>
  <c r="BV719" i="1"/>
  <c r="BT719" i="1"/>
  <c r="BS719" i="1"/>
  <c r="BR719" i="1"/>
  <c r="BQ719" i="1"/>
  <c r="BP719" i="1"/>
  <c r="BO719" i="1"/>
  <c r="BN719" i="1"/>
  <c r="BM719" i="1"/>
  <c r="BL719" i="1"/>
  <c r="BK719" i="1"/>
  <c r="BJ719" i="1"/>
  <c r="BI719" i="1"/>
  <c r="BH719" i="1"/>
  <c r="BG719" i="1"/>
  <c r="BF719" i="1"/>
  <c r="BE719" i="1"/>
  <c r="BD719" i="1"/>
  <c r="BC719" i="1"/>
  <c r="BB719" i="1"/>
  <c r="BA719" i="1"/>
  <c r="AZ719" i="1"/>
  <c r="AY719" i="1"/>
  <c r="CR718" i="1"/>
  <c r="CQ718" i="1"/>
  <c r="CP718" i="1"/>
  <c r="CO718" i="1"/>
  <c r="CN718" i="1"/>
  <c r="CM718" i="1"/>
  <c r="CL718" i="1"/>
  <c r="CK718" i="1"/>
  <c r="CJ718" i="1"/>
  <c r="CI718" i="1"/>
  <c r="CH718" i="1"/>
  <c r="CG718" i="1"/>
  <c r="CF718" i="1"/>
  <c r="CE718" i="1"/>
  <c r="CD718" i="1"/>
  <c r="CC718" i="1"/>
  <c r="CB718" i="1"/>
  <c r="CA718" i="1"/>
  <c r="BZ718" i="1"/>
  <c r="BY718" i="1"/>
  <c r="BX718" i="1"/>
  <c r="BW718" i="1"/>
  <c r="BV718" i="1"/>
  <c r="BT718" i="1"/>
  <c r="BS718" i="1"/>
  <c r="BR718" i="1"/>
  <c r="BQ718" i="1"/>
  <c r="BP718" i="1"/>
  <c r="BO718" i="1"/>
  <c r="BN718" i="1"/>
  <c r="BM718" i="1"/>
  <c r="BL718" i="1"/>
  <c r="BK718" i="1"/>
  <c r="BJ718" i="1"/>
  <c r="BI718" i="1"/>
  <c r="BH718" i="1"/>
  <c r="BG718" i="1"/>
  <c r="BF718" i="1"/>
  <c r="BE718" i="1"/>
  <c r="BD718" i="1"/>
  <c r="BC718" i="1"/>
  <c r="BB718" i="1"/>
  <c r="BA718" i="1"/>
  <c r="AZ718" i="1"/>
  <c r="AY718" i="1"/>
  <c r="CR717" i="1"/>
  <c r="CQ717" i="1"/>
  <c r="CP717" i="1"/>
  <c r="CO717" i="1"/>
  <c r="CN717" i="1"/>
  <c r="CM717" i="1"/>
  <c r="CL717" i="1"/>
  <c r="CK717" i="1"/>
  <c r="CJ717" i="1"/>
  <c r="CI717" i="1"/>
  <c r="CH717" i="1"/>
  <c r="CG717" i="1"/>
  <c r="CF717" i="1"/>
  <c r="CE717" i="1"/>
  <c r="CD717" i="1"/>
  <c r="CC717" i="1"/>
  <c r="CB717" i="1"/>
  <c r="CA717" i="1"/>
  <c r="BZ717" i="1"/>
  <c r="BY717" i="1"/>
  <c r="BX717" i="1"/>
  <c r="BW717" i="1"/>
  <c r="BV717" i="1"/>
  <c r="BT717" i="1"/>
  <c r="BS717" i="1"/>
  <c r="BR717" i="1"/>
  <c r="BQ717" i="1"/>
  <c r="BP717" i="1"/>
  <c r="BO717" i="1"/>
  <c r="BN717" i="1"/>
  <c r="BM717" i="1"/>
  <c r="BL717" i="1"/>
  <c r="BK717" i="1"/>
  <c r="BJ717" i="1"/>
  <c r="BI717" i="1"/>
  <c r="BH717" i="1"/>
  <c r="BG717" i="1"/>
  <c r="BF717" i="1"/>
  <c r="BE717" i="1"/>
  <c r="BD717" i="1"/>
  <c r="BC717" i="1"/>
  <c r="BB717" i="1"/>
  <c r="BA717" i="1"/>
  <c r="AZ717" i="1"/>
  <c r="AY717" i="1"/>
  <c r="CR716" i="1"/>
  <c r="CQ716" i="1"/>
  <c r="CP716" i="1"/>
  <c r="CO716" i="1"/>
  <c r="CN716" i="1"/>
  <c r="CM716" i="1"/>
  <c r="CL716" i="1"/>
  <c r="CK716" i="1"/>
  <c r="CJ716" i="1"/>
  <c r="CI716" i="1"/>
  <c r="CH716" i="1"/>
  <c r="CG716" i="1"/>
  <c r="CF716" i="1"/>
  <c r="CE716" i="1"/>
  <c r="CD716" i="1"/>
  <c r="CC716" i="1"/>
  <c r="CB716" i="1"/>
  <c r="CA716" i="1"/>
  <c r="BZ716" i="1"/>
  <c r="BY716" i="1"/>
  <c r="BX716" i="1"/>
  <c r="BW716" i="1"/>
  <c r="BV716" i="1"/>
  <c r="BT716" i="1"/>
  <c r="BS716" i="1"/>
  <c r="BR716" i="1"/>
  <c r="BQ716" i="1"/>
  <c r="BP716" i="1"/>
  <c r="BO716" i="1"/>
  <c r="BN716" i="1"/>
  <c r="BM716" i="1"/>
  <c r="BL716" i="1"/>
  <c r="BK716" i="1"/>
  <c r="BJ716" i="1"/>
  <c r="BI716" i="1"/>
  <c r="BH716" i="1"/>
  <c r="BG716" i="1"/>
  <c r="BF716" i="1"/>
  <c r="BE716" i="1"/>
  <c r="BD716" i="1"/>
  <c r="BC716" i="1"/>
  <c r="BB716" i="1"/>
  <c r="BA716" i="1"/>
  <c r="AZ716" i="1"/>
  <c r="AY716" i="1"/>
  <c r="CR715" i="1"/>
  <c r="CQ715" i="1"/>
  <c r="CP715" i="1"/>
  <c r="CO715" i="1"/>
  <c r="CN715" i="1"/>
  <c r="CM715" i="1"/>
  <c r="CL715" i="1"/>
  <c r="CK715" i="1"/>
  <c r="CJ715" i="1"/>
  <c r="CI715" i="1"/>
  <c r="CH715" i="1"/>
  <c r="CG715" i="1"/>
  <c r="CF715" i="1"/>
  <c r="CE715" i="1"/>
  <c r="CD715" i="1"/>
  <c r="CC715" i="1"/>
  <c r="CB715" i="1"/>
  <c r="CA715" i="1"/>
  <c r="BZ715" i="1"/>
  <c r="BY715" i="1"/>
  <c r="BX715" i="1"/>
  <c r="BW715" i="1"/>
  <c r="BV715" i="1"/>
  <c r="BT715" i="1"/>
  <c r="BS715" i="1"/>
  <c r="BR715" i="1"/>
  <c r="BQ715" i="1"/>
  <c r="BP715" i="1"/>
  <c r="BO715" i="1"/>
  <c r="BN715" i="1"/>
  <c r="BM715" i="1"/>
  <c r="BL715" i="1"/>
  <c r="BK715" i="1"/>
  <c r="BJ715" i="1"/>
  <c r="BI715" i="1"/>
  <c r="BH715" i="1"/>
  <c r="BG715" i="1"/>
  <c r="BF715" i="1"/>
  <c r="BE715" i="1"/>
  <c r="BD715" i="1"/>
  <c r="BC715" i="1"/>
  <c r="BB715" i="1"/>
  <c r="BA715" i="1"/>
  <c r="AZ715" i="1"/>
  <c r="AY715" i="1"/>
  <c r="CR714" i="1"/>
  <c r="CQ714" i="1"/>
  <c r="CP714" i="1"/>
  <c r="CO714" i="1"/>
  <c r="CN714" i="1"/>
  <c r="CM714" i="1"/>
  <c r="CL714" i="1"/>
  <c r="CK714" i="1"/>
  <c r="CJ714" i="1"/>
  <c r="CI714" i="1"/>
  <c r="CH714" i="1"/>
  <c r="CG714" i="1"/>
  <c r="CF714" i="1"/>
  <c r="CE714" i="1"/>
  <c r="CD714" i="1"/>
  <c r="CC714" i="1"/>
  <c r="CB714" i="1"/>
  <c r="CA714" i="1"/>
  <c r="BZ714" i="1"/>
  <c r="BY714" i="1"/>
  <c r="BX714" i="1"/>
  <c r="BW714" i="1"/>
  <c r="BV714" i="1"/>
  <c r="BT714" i="1"/>
  <c r="BS714" i="1"/>
  <c r="BR714" i="1"/>
  <c r="BQ714" i="1"/>
  <c r="BP714" i="1"/>
  <c r="BO714" i="1"/>
  <c r="BN714" i="1"/>
  <c r="BM714" i="1"/>
  <c r="BL714" i="1"/>
  <c r="BK714" i="1"/>
  <c r="BJ714" i="1"/>
  <c r="BI714" i="1"/>
  <c r="BH714" i="1"/>
  <c r="BG714" i="1"/>
  <c r="BF714" i="1"/>
  <c r="BE714" i="1"/>
  <c r="BD714" i="1"/>
  <c r="BC714" i="1"/>
  <c r="BB714" i="1"/>
  <c r="BA714" i="1"/>
  <c r="AZ714" i="1"/>
  <c r="AY714" i="1"/>
  <c r="CR713" i="1"/>
  <c r="CQ713" i="1"/>
  <c r="CP713" i="1"/>
  <c r="CO713" i="1"/>
  <c r="CN713" i="1"/>
  <c r="CM713" i="1"/>
  <c r="CL713" i="1"/>
  <c r="CK713" i="1"/>
  <c r="CJ713" i="1"/>
  <c r="CI713" i="1"/>
  <c r="CH713" i="1"/>
  <c r="CG713" i="1"/>
  <c r="CF713" i="1"/>
  <c r="CE713" i="1"/>
  <c r="CD713" i="1"/>
  <c r="CC713" i="1"/>
  <c r="CB713" i="1"/>
  <c r="CA713" i="1"/>
  <c r="BZ713" i="1"/>
  <c r="BY713" i="1"/>
  <c r="BX713" i="1"/>
  <c r="BW713" i="1"/>
  <c r="BV713" i="1"/>
  <c r="BT713" i="1"/>
  <c r="BS713" i="1"/>
  <c r="BR713" i="1"/>
  <c r="BQ713" i="1"/>
  <c r="BP713" i="1"/>
  <c r="BO713" i="1"/>
  <c r="BN713" i="1"/>
  <c r="BM713" i="1"/>
  <c r="BL713" i="1"/>
  <c r="BK713" i="1"/>
  <c r="BJ713" i="1"/>
  <c r="BI713" i="1"/>
  <c r="BH713" i="1"/>
  <c r="BG713" i="1"/>
  <c r="BF713" i="1"/>
  <c r="BE713" i="1"/>
  <c r="BD713" i="1"/>
  <c r="BC713" i="1"/>
  <c r="BB713" i="1"/>
  <c r="BA713" i="1"/>
  <c r="AZ713" i="1"/>
  <c r="AY713" i="1"/>
  <c r="CR712" i="1"/>
  <c r="CQ712" i="1"/>
  <c r="CP712" i="1"/>
  <c r="CO712" i="1"/>
  <c r="CN712" i="1"/>
  <c r="CM712" i="1"/>
  <c r="CL712" i="1"/>
  <c r="CK712" i="1"/>
  <c r="CJ712" i="1"/>
  <c r="CI712" i="1"/>
  <c r="CH712" i="1"/>
  <c r="CG712" i="1"/>
  <c r="CF712" i="1"/>
  <c r="CE712" i="1"/>
  <c r="CD712" i="1"/>
  <c r="CC712" i="1"/>
  <c r="CB712" i="1"/>
  <c r="CA712" i="1"/>
  <c r="BZ712" i="1"/>
  <c r="BY712" i="1"/>
  <c r="BX712" i="1"/>
  <c r="BW712" i="1"/>
  <c r="BV712" i="1"/>
  <c r="BT712" i="1"/>
  <c r="BS712" i="1"/>
  <c r="BR712" i="1"/>
  <c r="BQ712" i="1"/>
  <c r="BP712" i="1"/>
  <c r="BO712" i="1"/>
  <c r="BN712" i="1"/>
  <c r="BM712" i="1"/>
  <c r="BL712" i="1"/>
  <c r="BK712" i="1"/>
  <c r="BJ712" i="1"/>
  <c r="BI712" i="1"/>
  <c r="BH712" i="1"/>
  <c r="BG712" i="1"/>
  <c r="BF712" i="1"/>
  <c r="BE712" i="1"/>
  <c r="BD712" i="1"/>
  <c r="BC712" i="1"/>
  <c r="BB712" i="1"/>
  <c r="BA712" i="1"/>
  <c r="AZ712" i="1"/>
  <c r="AY712" i="1"/>
  <c r="CR711" i="1"/>
  <c r="CQ711" i="1"/>
  <c r="CP711" i="1"/>
  <c r="CO711" i="1"/>
  <c r="CN711" i="1"/>
  <c r="CM711" i="1"/>
  <c r="CL711" i="1"/>
  <c r="CK711" i="1"/>
  <c r="CJ711" i="1"/>
  <c r="CI711" i="1"/>
  <c r="CH711" i="1"/>
  <c r="CG711" i="1"/>
  <c r="CF711" i="1"/>
  <c r="CE711" i="1"/>
  <c r="CD711" i="1"/>
  <c r="CC711" i="1"/>
  <c r="CB711" i="1"/>
  <c r="CA711" i="1"/>
  <c r="BZ711" i="1"/>
  <c r="BY711" i="1"/>
  <c r="BX711" i="1"/>
  <c r="BW711" i="1"/>
  <c r="BV711" i="1"/>
  <c r="BT711" i="1"/>
  <c r="BS711" i="1"/>
  <c r="BR711" i="1"/>
  <c r="BQ711" i="1"/>
  <c r="BP711" i="1"/>
  <c r="BO711" i="1"/>
  <c r="BN711" i="1"/>
  <c r="BM711" i="1"/>
  <c r="BL711" i="1"/>
  <c r="BK711" i="1"/>
  <c r="BJ711" i="1"/>
  <c r="BI711" i="1"/>
  <c r="BH711" i="1"/>
  <c r="BG711" i="1"/>
  <c r="BF711" i="1"/>
  <c r="BE711" i="1"/>
  <c r="BD711" i="1"/>
  <c r="BC711" i="1"/>
  <c r="BB711" i="1"/>
  <c r="BA711" i="1"/>
  <c r="AZ711" i="1"/>
  <c r="AY711" i="1"/>
  <c r="CR710" i="1"/>
  <c r="CQ710" i="1"/>
  <c r="CP710" i="1"/>
  <c r="CO710" i="1"/>
  <c r="CN710" i="1"/>
  <c r="CM710" i="1"/>
  <c r="CL710" i="1"/>
  <c r="CK710" i="1"/>
  <c r="CJ710" i="1"/>
  <c r="CI710" i="1"/>
  <c r="CH710" i="1"/>
  <c r="CG710" i="1"/>
  <c r="CF710" i="1"/>
  <c r="CE710" i="1"/>
  <c r="CD710" i="1"/>
  <c r="CC710" i="1"/>
  <c r="CB710" i="1"/>
  <c r="CA710" i="1"/>
  <c r="BZ710" i="1"/>
  <c r="BY710" i="1"/>
  <c r="BX710" i="1"/>
  <c r="BW710" i="1"/>
  <c r="BV710" i="1"/>
  <c r="BT710" i="1"/>
  <c r="BS710" i="1"/>
  <c r="BR710" i="1"/>
  <c r="BQ710" i="1"/>
  <c r="BP710" i="1"/>
  <c r="BO710" i="1"/>
  <c r="BN710" i="1"/>
  <c r="BM710" i="1"/>
  <c r="BL710" i="1"/>
  <c r="BK710" i="1"/>
  <c r="BJ710" i="1"/>
  <c r="BI710" i="1"/>
  <c r="BH710" i="1"/>
  <c r="BG710" i="1"/>
  <c r="BF710" i="1"/>
  <c r="BE710" i="1"/>
  <c r="BD710" i="1"/>
  <c r="BC710" i="1"/>
  <c r="BB710" i="1"/>
  <c r="BA710" i="1"/>
  <c r="AZ710" i="1"/>
  <c r="AY710" i="1"/>
  <c r="CR709" i="1"/>
  <c r="CQ709" i="1"/>
  <c r="CP709" i="1"/>
  <c r="CO709" i="1"/>
  <c r="CN709" i="1"/>
  <c r="CM709" i="1"/>
  <c r="CL709" i="1"/>
  <c r="CK709" i="1"/>
  <c r="CJ709" i="1"/>
  <c r="CI709" i="1"/>
  <c r="CH709" i="1"/>
  <c r="CG709" i="1"/>
  <c r="CF709" i="1"/>
  <c r="CE709" i="1"/>
  <c r="CD709" i="1"/>
  <c r="CC709" i="1"/>
  <c r="CB709" i="1"/>
  <c r="CA709" i="1"/>
  <c r="BZ709" i="1"/>
  <c r="BY709" i="1"/>
  <c r="BX709" i="1"/>
  <c r="BW709" i="1"/>
  <c r="BV709" i="1"/>
  <c r="BT709" i="1"/>
  <c r="BS709" i="1"/>
  <c r="BR709" i="1"/>
  <c r="BQ709" i="1"/>
  <c r="BP709" i="1"/>
  <c r="BO709" i="1"/>
  <c r="BN709" i="1"/>
  <c r="BM709" i="1"/>
  <c r="BL709" i="1"/>
  <c r="BK709" i="1"/>
  <c r="BJ709" i="1"/>
  <c r="BI709" i="1"/>
  <c r="BH709" i="1"/>
  <c r="BG709" i="1"/>
  <c r="BF709" i="1"/>
  <c r="BE709" i="1"/>
  <c r="BD709" i="1"/>
  <c r="BC709" i="1"/>
  <c r="BB709" i="1"/>
  <c r="BA709" i="1"/>
  <c r="AZ709" i="1"/>
  <c r="AY709" i="1"/>
  <c r="CR708" i="1"/>
  <c r="CQ708" i="1"/>
  <c r="CP708" i="1"/>
  <c r="CO708" i="1"/>
  <c r="CN708" i="1"/>
  <c r="CM708" i="1"/>
  <c r="CL708" i="1"/>
  <c r="CK708" i="1"/>
  <c r="CJ708" i="1"/>
  <c r="CI708" i="1"/>
  <c r="CH708" i="1"/>
  <c r="CG708" i="1"/>
  <c r="CF708" i="1"/>
  <c r="CE708" i="1"/>
  <c r="CD708" i="1"/>
  <c r="CC708" i="1"/>
  <c r="CB708" i="1"/>
  <c r="CA708" i="1"/>
  <c r="BZ708" i="1"/>
  <c r="BY708" i="1"/>
  <c r="BX708" i="1"/>
  <c r="BW708" i="1"/>
  <c r="BV708" i="1"/>
  <c r="BT708" i="1"/>
  <c r="BS708" i="1"/>
  <c r="BR708" i="1"/>
  <c r="BQ708" i="1"/>
  <c r="BP708" i="1"/>
  <c r="BO708" i="1"/>
  <c r="BN708" i="1"/>
  <c r="BM708" i="1"/>
  <c r="BL708" i="1"/>
  <c r="BK708" i="1"/>
  <c r="BJ708" i="1"/>
  <c r="BI708" i="1"/>
  <c r="BH708" i="1"/>
  <c r="BG708" i="1"/>
  <c r="BF708" i="1"/>
  <c r="BE708" i="1"/>
  <c r="BD708" i="1"/>
  <c r="BC708" i="1"/>
  <c r="BB708" i="1"/>
  <c r="BA708" i="1"/>
  <c r="AZ708" i="1"/>
  <c r="AY708" i="1"/>
  <c r="CR707" i="1"/>
  <c r="CQ707" i="1"/>
  <c r="CP707" i="1"/>
  <c r="CO707" i="1"/>
  <c r="CN707" i="1"/>
  <c r="CM707" i="1"/>
  <c r="CL707" i="1"/>
  <c r="CK707" i="1"/>
  <c r="CJ707" i="1"/>
  <c r="CI707" i="1"/>
  <c r="CH707" i="1"/>
  <c r="CG707" i="1"/>
  <c r="CF707" i="1"/>
  <c r="CE707" i="1"/>
  <c r="CD707" i="1"/>
  <c r="CC707" i="1"/>
  <c r="CB707" i="1"/>
  <c r="CA707" i="1"/>
  <c r="BZ707" i="1"/>
  <c r="BY707" i="1"/>
  <c r="BX707" i="1"/>
  <c r="BW707" i="1"/>
  <c r="BV707" i="1"/>
  <c r="BT707" i="1"/>
  <c r="BS707" i="1"/>
  <c r="BR707" i="1"/>
  <c r="BQ707" i="1"/>
  <c r="BP707" i="1"/>
  <c r="BO707" i="1"/>
  <c r="BN707" i="1"/>
  <c r="BM707" i="1"/>
  <c r="BL707" i="1"/>
  <c r="BK707" i="1"/>
  <c r="BJ707" i="1"/>
  <c r="BI707" i="1"/>
  <c r="BH707" i="1"/>
  <c r="BG707" i="1"/>
  <c r="BF707" i="1"/>
  <c r="BE707" i="1"/>
  <c r="BD707" i="1"/>
  <c r="BC707" i="1"/>
  <c r="BB707" i="1"/>
  <c r="BA707" i="1"/>
  <c r="AZ707" i="1"/>
  <c r="AY707" i="1"/>
  <c r="CR706" i="1"/>
  <c r="CQ706" i="1"/>
  <c r="CP706" i="1"/>
  <c r="CO706" i="1"/>
  <c r="CN706" i="1"/>
  <c r="CM706" i="1"/>
  <c r="CL706" i="1"/>
  <c r="CK706" i="1"/>
  <c r="CJ706" i="1"/>
  <c r="CI706" i="1"/>
  <c r="CH706" i="1"/>
  <c r="CG706" i="1"/>
  <c r="CF706" i="1"/>
  <c r="CE706" i="1"/>
  <c r="CD706" i="1"/>
  <c r="CC706" i="1"/>
  <c r="CB706" i="1"/>
  <c r="CA706" i="1"/>
  <c r="BZ706" i="1"/>
  <c r="BY706" i="1"/>
  <c r="BX706" i="1"/>
  <c r="BW706" i="1"/>
  <c r="BV706" i="1"/>
  <c r="BT706" i="1"/>
  <c r="BS706" i="1"/>
  <c r="BR706" i="1"/>
  <c r="BQ706" i="1"/>
  <c r="BP706" i="1"/>
  <c r="BO706" i="1"/>
  <c r="BN706" i="1"/>
  <c r="BM706" i="1"/>
  <c r="BL706" i="1"/>
  <c r="BK706" i="1"/>
  <c r="BJ706" i="1"/>
  <c r="BI706" i="1"/>
  <c r="BH706" i="1"/>
  <c r="BG706" i="1"/>
  <c r="BF706" i="1"/>
  <c r="BE706" i="1"/>
  <c r="BD706" i="1"/>
  <c r="BC706" i="1"/>
  <c r="BB706" i="1"/>
  <c r="BA706" i="1"/>
  <c r="AZ706" i="1"/>
  <c r="AY706" i="1"/>
  <c r="CR705" i="1"/>
  <c r="CQ705" i="1"/>
  <c r="CP705" i="1"/>
  <c r="CO705" i="1"/>
  <c r="CN705" i="1"/>
  <c r="CM705" i="1"/>
  <c r="CL705" i="1"/>
  <c r="CK705" i="1"/>
  <c r="CJ705" i="1"/>
  <c r="CI705" i="1"/>
  <c r="CH705" i="1"/>
  <c r="CG705" i="1"/>
  <c r="CF705" i="1"/>
  <c r="CE705" i="1"/>
  <c r="CD705" i="1"/>
  <c r="CC705" i="1"/>
  <c r="CB705" i="1"/>
  <c r="CA705" i="1"/>
  <c r="BZ705" i="1"/>
  <c r="BY705" i="1"/>
  <c r="BX705" i="1"/>
  <c r="BW705" i="1"/>
  <c r="BV705" i="1"/>
  <c r="BT705" i="1"/>
  <c r="BS705" i="1"/>
  <c r="BR705" i="1"/>
  <c r="BQ705" i="1"/>
  <c r="BP705" i="1"/>
  <c r="BO705" i="1"/>
  <c r="BN705" i="1"/>
  <c r="BM705" i="1"/>
  <c r="BL705" i="1"/>
  <c r="BK705" i="1"/>
  <c r="BJ705" i="1"/>
  <c r="BI705" i="1"/>
  <c r="BH705" i="1"/>
  <c r="BG705" i="1"/>
  <c r="BF705" i="1"/>
  <c r="BE705" i="1"/>
  <c r="BD705" i="1"/>
  <c r="BC705" i="1"/>
  <c r="BB705" i="1"/>
  <c r="BA705" i="1"/>
  <c r="AZ705" i="1"/>
  <c r="AY705" i="1"/>
  <c r="CR704" i="1"/>
  <c r="CQ704" i="1"/>
  <c r="CP704" i="1"/>
  <c r="CO704" i="1"/>
  <c r="CN704" i="1"/>
  <c r="CM704" i="1"/>
  <c r="CL704" i="1"/>
  <c r="CK704" i="1"/>
  <c r="CJ704" i="1"/>
  <c r="CI704" i="1"/>
  <c r="CH704" i="1"/>
  <c r="CG704" i="1"/>
  <c r="CF704" i="1"/>
  <c r="CE704" i="1"/>
  <c r="CD704" i="1"/>
  <c r="CC704" i="1"/>
  <c r="CB704" i="1"/>
  <c r="CA704" i="1"/>
  <c r="BZ704" i="1"/>
  <c r="BY704" i="1"/>
  <c r="BX704" i="1"/>
  <c r="BW704" i="1"/>
  <c r="BV704" i="1"/>
  <c r="BT704" i="1"/>
  <c r="BS704" i="1"/>
  <c r="BR704" i="1"/>
  <c r="BQ704" i="1"/>
  <c r="BP704" i="1"/>
  <c r="BO704" i="1"/>
  <c r="BN704" i="1"/>
  <c r="BM704" i="1"/>
  <c r="BL704" i="1"/>
  <c r="BK704" i="1"/>
  <c r="BJ704" i="1"/>
  <c r="BI704" i="1"/>
  <c r="BH704" i="1"/>
  <c r="BG704" i="1"/>
  <c r="BF704" i="1"/>
  <c r="BE704" i="1"/>
  <c r="BD704" i="1"/>
  <c r="BC704" i="1"/>
  <c r="BB704" i="1"/>
  <c r="BA704" i="1"/>
  <c r="AZ704" i="1"/>
  <c r="AY704" i="1"/>
  <c r="CR703" i="1"/>
  <c r="CQ703" i="1"/>
  <c r="CP703" i="1"/>
  <c r="CO703" i="1"/>
  <c r="CN703" i="1"/>
  <c r="CM703" i="1"/>
  <c r="CL703" i="1"/>
  <c r="CK703" i="1"/>
  <c r="CJ703" i="1"/>
  <c r="CI703" i="1"/>
  <c r="CH703" i="1"/>
  <c r="CG703" i="1"/>
  <c r="CF703" i="1"/>
  <c r="CE703" i="1"/>
  <c r="CD703" i="1"/>
  <c r="CC703" i="1"/>
  <c r="CB703" i="1"/>
  <c r="CA703" i="1"/>
  <c r="BZ703" i="1"/>
  <c r="BY703" i="1"/>
  <c r="BX703" i="1"/>
  <c r="BW703" i="1"/>
  <c r="BV703" i="1"/>
  <c r="BT703" i="1"/>
  <c r="BS703" i="1"/>
  <c r="BR703" i="1"/>
  <c r="BQ703" i="1"/>
  <c r="BP703" i="1"/>
  <c r="BO703" i="1"/>
  <c r="BN703" i="1"/>
  <c r="BM703" i="1"/>
  <c r="BL703" i="1"/>
  <c r="BK703" i="1"/>
  <c r="BJ703" i="1"/>
  <c r="BI703" i="1"/>
  <c r="BH703" i="1"/>
  <c r="BG703" i="1"/>
  <c r="BF703" i="1"/>
  <c r="BE703" i="1"/>
  <c r="BD703" i="1"/>
  <c r="BC703" i="1"/>
  <c r="BB703" i="1"/>
  <c r="BA703" i="1"/>
  <c r="AZ703" i="1"/>
  <c r="AY703" i="1"/>
  <c r="CR702" i="1"/>
  <c r="CQ702" i="1"/>
  <c r="CP702" i="1"/>
  <c r="CO702" i="1"/>
  <c r="CN702" i="1"/>
  <c r="CM702" i="1"/>
  <c r="CL702" i="1"/>
  <c r="CK702" i="1"/>
  <c r="CJ702" i="1"/>
  <c r="CI702" i="1"/>
  <c r="CH702" i="1"/>
  <c r="CG702" i="1"/>
  <c r="CF702" i="1"/>
  <c r="CE702" i="1"/>
  <c r="CD702" i="1"/>
  <c r="CC702" i="1"/>
  <c r="CB702" i="1"/>
  <c r="CA702" i="1"/>
  <c r="BZ702" i="1"/>
  <c r="BY702" i="1"/>
  <c r="BX702" i="1"/>
  <c r="BW702" i="1"/>
  <c r="BV702" i="1"/>
  <c r="BT702" i="1"/>
  <c r="BS702" i="1"/>
  <c r="BR702" i="1"/>
  <c r="BQ702" i="1"/>
  <c r="BP702" i="1"/>
  <c r="BO702" i="1"/>
  <c r="BN702" i="1"/>
  <c r="BM702" i="1"/>
  <c r="BL702" i="1"/>
  <c r="BK702" i="1"/>
  <c r="BJ702" i="1"/>
  <c r="BI702" i="1"/>
  <c r="BH702" i="1"/>
  <c r="BG702" i="1"/>
  <c r="BF702" i="1"/>
  <c r="BE702" i="1"/>
  <c r="BD702" i="1"/>
  <c r="BC702" i="1"/>
  <c r="BB702" i="1"/>
  <c r="BA702" i="1"/>
  <c r="AZ702" i="1"/>
  <c r="AY702" i="1"/>
  <c r="CR701" i="1"/>
  <c r="CQ701" i="1"/>
  <c r="CP701" i="1"/>
  <c r="CO701" i="1"/>
  <c r="CN701" i="1"/>
  <c r="CM701" i="1"/>
  <c r="CL701" i="1"/>
  <c r="CK701" i="1"/>
  <c r="CJ701" i="1"/>
  <c r="CI701" i="1"/>
  <c r="CH701" i="1"/>
  <c r="CG701" i="1"/>
  <c r="CF701" i="1"/>
  <c r="CE701" i="1"/>
  <c r="CD701" i="1"/>
  <c r="CC701" i="1"/>
  <c r="CB701" i="1"/>
  <c r="CA701" i="1"/>
  <c r="BZ701" i="1"/>
  <c r="BY701" i="1"/>
  <c r="BX701" i="1"/>
  <c r="BW701" i="1"/>
  <c r="BV701" i="1"/>
  <c r="BT701" i="1"/>
  <c r="BS701" i="1"/>
  <c r="BR701" i="1"/>
  <c r="BQ701" i="1"/>
  <c r="BP701" i="1"/>
  <c r="BO701" i="1"/>
  <c r="BN701" i="1"/>
  <c r="BM701" i="1"/>
  <c r="BL701" i="1"/>
  <c r="BK701" i="1"/>
  <c r="BJ701" i="1"/>
  <c r="BI701" i="1"/>
  <c r="BH701" i="1"/>
  <c r="BG701" i="1"/>
  <c r="BF701" i="1"/>
  <c r="BE701" i="1"/>
  <c r="BD701" i="1"/>
  <c r="BC701" i="1"/>
  <c r="BB701" i="1"/>
  <c r="BA701" i="1"/>
  <c r="AZ701" i="1"/>
  <c r="AY701" i="1"/>
  <c r="CR700" i="1"/>
  <c r="CQ700" i="1"/>
  <c r="CP700" i="1"/>
  <c r="CO700" i="1"/>
  <c r="CN700" i="1"/>
  <c r="CM700" i="1"/>
  <c r="CL700" i="1"/>
  <c r="CK700" i="1"/>
  <c r="CJ700" i="1"/>
  <c r="CI700" i="1"/>
  <c r="CH700" i="1"/>
  <c r="CG700" i="1"/>
  <c r="CF700" i="1"/>
  <c r="CE700" i="1"/>
  <c r="CD700" i="1"/>
  <c r="CC700" i="1"/>
  <c r="CB700" i="1"/>
  <c r="CA700" i="1"/>
  <c r="BZ700" i="1"/>
  <c r="BY700" i="1"/>
  <c r="BX700" i="1"/>
  <c r="BW700" i="1"/>
  <c r="BV700" i="1"/>
  <c r="BT700" i="1"/>
  <c r="BS700" i="1"/>
  <c r="BR700" i="1"/>
  <c r="BQ700" i="1"/>
  <c r="BP700" i="1"/>
  <c r="BO700" i="1"/>
  <c r="BN700" i="1"/>
  <c r="BM700" i="1"/>
  <c r="BL700" i="1"/>
  <c r="BK700" i="1"/>
  <c r="BJ700" i="1"/>
  <c r="BI700" i="1"/>
  <c r="BH700" i="1"/>
  <c r="BG700" i="1"/>
  <c r="BF700" i="1"/>
  <c r="BE700" i="1"/>
  <c r="BD700" i="1"/>
  <c r="BC700" i="1"/>
  <c r="BB700" i="1"/>
  <c r="BA700" i="1"/>
  <c r="AZ700" i="1"/>
  <c r="AY700" i="1"/>
  <c r="CR699" i="1"/>
  <c r="CQ699" i="1"/>
  <c r="CP699" i="1"/>
  <c r="CO699" i="1"/>
  <c r="CN699" i="1"/>
  <c r="CM699" i="1"/>
  <c r="CL699" i="1"/>
  <c r="CK699" i="1"/>
  <c r="CJ699" i="1"/>
  <c r="CI699" i="1"/>
  <c r="CH699" i="1"/>
  <c r="CG699" i="1"/>
  <c r="CF699" i="1"/>
  <c r="CE699" i="1"/>
  <c r="CD699" i="1"/>
  <c r="CC699" i="1"/>
  <c r="CB699" i="1"/>
  <c r="CA699" i="1"/>
  <c r="BZ699" i="1"/>
  <c r="BY699" i="1"/>
  <c r="BX699" i="1"/>
  <c r="BW699" i="1"/>
  <c r="BV699" i="1"/>
  <c r="BT699" i="1"/>
  <c r="BS699" i="1"/>
  <c r="BR699" i="1"/>
  <c r="BQ699" i="1"/>
  <c r="BP699" i="1"/>
  <c r="BO699" i="1"/>
  <c r="BN699" i="1"/>
  <c r="BM699" i="1"/>
  <c r="BL699" i="1"/>
  <c r="BK699" i="1"/>
  <c r="BJ699" i="1"/>
  <c r="BI699" i="1"/>
  <c r="BH699" i="1"/>
  <c r="BG699" i="1"/>
  <c r="BF699" i="1"/>
  <c r="BE699" i="1"/>
  <c r="BD699" i="1"/>
  <c r="BC699" i="1"/>
  <c r="BB699" i="1"/>
  <c r="BA699" i="1"/>
  <c r="AZ699" i="1"/>
  <c r="AY699" i="1"/>
  <c r="CR698" i="1"/>
  <c r="CQ698" i="1"/>
  <c r="CP698" i="1"/>
  <c r="CO698" i="1"/>
  <c r="CN698" i="1"/>
  <c r="CM698" i="1"/>
  <c r="CL698" i="1"/>
  <c r="CK698" i="1"/>
  <c r="CJ698" i="1"/>
  <c r="CI698" i="1"/>
  <c r="CH698" i="1"/>
  <c r="CG698" i="1"/>
  <c r="CF698" i="1"/>
  <c r="CE698" i="1"/>
  <c r="CD698" i="1"/>
  <c r="CC698" i="1"/>
  <c r="CB698" i="1"/>
  <c r="CA698" i="1"/>
  <c r="BZ698" i="1"/>
  <c r="BY698" i="1"/>
  <c r="BX698" i="1"/>
  <c r="BW698" i="1"/>
  <c r="BV698" i="1"/>
  <c r="BT698" i="1"/>
  <c r="BS698" i="1"/>
  <c r="BR698" i="1"/>
  <c r="BQ698" i="1"/>
  <c r="BP698" i="1"/>
  <c r="BO698" i="1"/>
  <c r="BN698" i="1"/>
  <c r="BM698" i="1"/>
  <c r="BL698" i="1"/>
  <c r="BK698" i="1"/>
  <c r="BJ698" i="1"/>
  <c r="BI698" i="1"/>
  <c r="BH698" i="1"/>
  <c r="BG698" i="1"/>
  <c r="BF698" i="1"/>
  <c r="BE698" i="1"/>
  <c r="BD698" i="1"/>
  <c r="BC698" i="1"/>
  <c r="BB698" i="1"/>
  <c r="BA698" i="1"/>
  <c r="AZ698" i="1"/>
  <c r="AY698" i="1"/>
  <c r="CR697" i="1"/>
  <c r="CQ697" i="1"/>
  <c r="CP697" i="1"/>
  <c r="CO697" i="1"/>
  <c r="CN697" i="1"/>
  <c r="CM697" i="1"/>
  <c r="CL697" i="1"/>
  <c r="CK697" i="1"/>
  <c r="CJ697" i="1"/>
  <c r="CI697" i="1"/>
  <c r="CH697" i="1"/>
  <c r="CG697" i="1"/>
  <c r="CF697" i="1"/>
  <c r="CE697" i="1"/>
  <c r="CD697" i="1"/>
  <c r="CC697" i="1"/>
  <c r="CB697" i="1"/>
  <c r="CA697" i="1"/>
  <c r="BZ697" i="1"/>
  <c r="BY697" i="1"/>
  <c r="BX697" i="1"/>
  <c r="BW697" i="1"/>
  <c r="BV697" i="1"/>
  <c r="BT697" i="1"/>
  <c r="BS697" i="1"/>
  <c r="BR697" i="1"/>
  <c r="BQ697" i="1"/>
  <c r="BP697" i="1"/>
  <c r="BO697" i="1"/>
  <c r="BN697" i="1"/>
  <c r="BM697" i="1"/>
  <c r="BL697" i="1"/>
  <c r="BK697" i="1"/>
  <c r="BJ697" i="1"/>
  <c r="BI697" i="1"/>
  <c r="BH697" i="1"/>
  <c r="BG697" i="1"/>
  <c r="BF697" i="1"/>
  <c r="BE697" i="1"/>
  <c r="BD697" i="1"/>
  <c r="BC697" i="1"/>
  <c r="BB697" i="1"/>
  <c r="BA697" i="1"/>
  <c r="AZ697" i="1"/>
  <c r="AY697" i="1"/>
  <c r="CR696" i="1"/>
  <c r="CQ696" i="1"/>
  <c r="CP696" i="1"/>
  <c r="CO696" i="1"/>
  <c r="CN696" i="1"/>
  <c r="CM696" i="1"/>
  <c r="CL696" i="1"/>
  <c r="CK696" i="1"/>
  <c r="CJ696" i="1"/>
  <c r="CI696" i="1"/>
  <c r="CH696" i="1"/>
  <c r="CG696" i="1"/>
  <c r="CF696" i="1"/>
  <c r="CE696" i="1"/>
  <c r="CD696" i="1"/>
  <c r="CC696" i="1"/>
  <c r="CB696" i="1"/>
  <c r="CA696" i="1"/>
  <c r="BZ696" i="1"/>
  <c r="BY696" i="1"/>
  <c r="BX696" i="1"/>
  <c r="BW696" i="1"/>
  <c r="BV696" i="1"/>
  <c r="BT696" i="1"/>
  <c r="BS696" i="1"/>
  <c r="BR696" i="1"/>
  <c r="BQ696" i="1"/>
  <c r="BP696" i="1"/>
  <c r="BO696" i="1"/>
  <c r="BN696" i="1"/>
  <c r="BM696" i="1"/>
  <c r="BL696" i="1"/>
  <c r="BK696" i="1"/>
  <c r="BJ696" i="1"/>
  <c r="BI696" i="1"/>
  <c r="BH696" i="1"/>
  <c r="BG696" i="1"/>
  <c r="BF696" i="1"/>
  <c r="BE696" i="1"/>
  <c r="BD696" i="1"/>
  <c r="BC696" i="1"/>
  <c r="BB696" i="1"/>
  <c r="BA696" i="1"/>
  <c r="AZ696" i="1"/>
  <c r="AY696" i="1"/>
  <c r="CR695" i="1"/>
  <c r="CQ695" i="1"/>
  <c r="CP695" i="1"/>
  <c r="CO695" i="1"/>
  <c r="CN695" i="1"/>
  <c r="CM695" i="1"/>
  <c r="CL695" i="1"/>
  <c r="CK695" i="1"/>
  <c r="CJ695" i="1"/>
  <c r="CI695" i="1"/>
  <c r="CH695" i="1"/>
  <c r="CG695" i="1"/>
  <c r="CF695" i="1"/>
  <c r="CE695" i="1"/>
  <c r="CD695" i="1"/>
  <c r="CC695" i="1"/>
  <c r="CB695" i="1"/>
  <c r="CA695" i="1"/>
  <c r="BZ695" i="1"/>
  <c r="BY695" i="1"/>
  <c r="BX695" i="1"/>
  <c r="BW695" i="1"/>
  <c r="BV695" i="1"/>
  <c r="BT695" i="1"/>
  <c r="BS695" i="1"/>
  <c r="BR695" i="1"/>
  <c r="BQ695" i="1"/>
  <c r="BP695" i="1"/>
  <c r="BO695" i="1"/>
  <c r="BN695" i="1"/>
  <c r="BM695" i="1"/>
  <c r="BL695" i="1"/>
  <c r="BK695" i="1"/>
  <c r="BJ695" i="1"/>
  <c r="BI695" i="1"/>
  <c r="BH695" i="1"/>
  <c r="BG695" i="1"/>
  <c r="BF695" i="1"/>
  <c r="BE695" i="1"/>
  <c r="BD695" i="1"/>
  <c r="BC695" i="1"/>
  <c r="BB695" i="1"/>
  <c r="BA695" i="1"/>
  <c r="AZ695" i="1"/>
  <c r="AY695" i="1"/>
  <c r="CR694" i="1"/>
  <c r="CQ694" i="1"/>
  <c r="CP694" i="1"/>
  <c r="CO694" i="1"/>
  <c r="CN694" i="1"/>
  <c r="CM694" i="1"/>
  <c r="CL694" i="1"/>
  <c r="CK694" i="1"/>
  <c r="CJ694" i="1"/>
  <c r="CI694" i="1"/>
  <c r="CH694" i="1"/>
  <c r="CG694" i="1"/>
  <c r="CF694" i="1"/>
  <c r="CE694" i="1"/>
  <c r="CD694" i="1"/>
  <c r="CC694" i="1"/>
  <c r="CB694" i="1"/>
  <c r="CA694" i="1"/>
  <c r="BZ694" i="1"/>
  <c r="BY694" i="1"/>
  <c r="BX694" i="1"/>
  <c r="BW694" i="1"/>
  <c r="BV694" i="1"/>
  <c r="BT694" i="1"/>
  <c r="BS694" i="1"/>
  <c r="BR694" i="1"/>
  <c r="BQ694" i="1"/>
  <c r="BP694" i="1"/>
  <c r="BO694" i="1"/>
  <c r="BN694" i="1"/>
  <c r="BM694" i="1"/>
  <c r="BL694" i="1"/>
  <c r="BK694" i="1"/>
  <c r="BJ694" i="1"/>
  <c r="BI694" i="1"/>
  <c r="BH694" i="1"/>
  <c r="BG694" i="1"/>
  <c r="BF694" i="1"/>
  <c r="BE694" i="1"/>
  <c r="BD694" i="1"/>
  <c r="BC694" i="1"/>
  <c r="BB694" i="1"/>
  <c r="BA694" i="1"/>
  <c r="AZ694" i="1"/>
  <c r="AY694" i="1"/>
  <c r="CR693" i="1"/>
  <c r="CQ693" i="1"/>
  <c r="CP693" i="1"/>
  <c r="CO693" i="1"/>
  <c r="CN693" i="1"/>
  <c r="CM693" i="1"/>
  <c r="CL693" i="1"/>
  <c r="CK693" i="1"/>
  <c r="CJ693" i="1"/>
  <c r="CI693" i="1"/>
  <c r="CH693" i="1"/>
  <c r="CG693" i="1"/>
  <c r="CF693" i="1"/>
  <c r="CE693" i="1"/>
  <c r="CD693" i="1"/>
  <c r="CC693" i="1"/>
  <c r="CB693" i="1"/>
  <c r="CA693" i="1"/>
  <c r="BZ693" i="1"/>
  <c r="BY693" i="1"/>
  <c r="BX693" i="1"/>
  <c r="BW693" i="1"/>
  <c r="BV693" i="1"/>
  <c r="BT693" i="1"/>
  <c r="BS693" i="1"/>
  <c r="BR693" i="1"/>
  <c r="BQ693" i="1"/>
  <c r="BP693" i="1"/>
  <c r="BO693" i="1"/>
  <c r="BN693" i="1"/>
  <c r="BM693" i="1"/>
  <c r="BL693" i="1"/>
  <c r="BK693" i="1"/>
  <c r="BJ693" i="1"/>
  <c r="BI693" i="1"/>
  <c r="BH693" i="1"/>
  <c r="BG693" i="1"/>
  <c r="BF693" i="1"/>
  <c r="BE693" i="1"/>
  <c r="BD693" i="1"/>
  <c r="BC693" i="1"/>
  <c r="BB693" i="1"/>
  <c r="BA693" i="1"/>
  <c r="AZ693" i="1"/>
  <c r="AY693" i="1"/>
  <c r="CR692" i="1"/>
  <c r="CQ692" i="1"/>
  <c r="CP692" i="1"/>
  <c r="CO692" i="1"/>
  <c r="CN692" i="1"/>
  <c r="CM692" i="1"/>
  <c r="CL692" i="1"/>
  <c r="CK692" i="1"/>
  <c r="CJ692" i="1"/>
  <c r="CI692" i="1"/>
  <c r="CH692" i="1"/>
  <c r="CG692" i="1"/>
  <c r="CF692" i="1"/>
  <c r="CE692" i="1"/>
  <c r="CD692" i="1"/>
  <c r="CC692" i="1"/>
  <c r="CB692" i="1"/>
  <c r="CA692" i="1"/>
  <c r="BZ692" i="1"/>
  <c r="BY692" i="1"/>
  <c r="BX692" i="1"/>
  <c r="BW692" i="1"/>
  <c r="BV692" i="1"/>
  <c r="BT692" i="1"/>
  <c r="BS692" i="1"/>
  <c r="BR692" i="1"/>
  <c r="BQ692" i="1"/>
  <c r="BP692" i="1"/>
  <c r="BO692" i="1"/>
  <c r="BN692" i="1"/>
  <c r="BM692" i="1"/>
  <c r="BL692" i="1"/>
  <c r="BK692" i="1"/>
  <c r="BJ692" i="1"/>
  <c r="BI692" i="1"/>
  <c r="BH692" i="1"/>
  <c r="BG692" i="1"/>
  <c r="BF692" i="1"/>
  <c r="BE692" i="1"/>
  <c r="BD692" i="1"/>
  <c r="BC692" i="1"/>
  <c r="BB692" i="1"/>
  <c r="BA692" i="1"/>
  <c r="AZ692" i="1"/>
  <c r="AY692" i="1"/>
  <c r="CR691" i="1"/>
  <c r="CQ691" i="1"/>
  <c r="CP691" i="1"/>
  <c r="CO691" i="1"/>
  <c r="CN691" i="1"/>
  <c r="CM691" i="1"/>
  <c r="CL691" i="1"/>
  <c r="CK691" i="1"/>
  <c r="CJ691" i="1"/>
  <c r="CI691" i="1"/>
  <c r="CH691" i="1"/>
  <c r="CG691" i="1"/>
  <c r="CF691" i="1"/>
  <c r="CE691" i="1"/>
  <c r="CD691" i="1"/>
  <c r="CC691" i="1"/>
  <c r="CB691" i="1"/>
  <c r="CA691" i="1"/>
  <c r="BZ691" i="1"/>
  <c r="BY691" i="1"/>
  <c r="BX691" i="1"/>
  <c r="BW691" i="1"/>
  <c r="BV691" i="1"/>
  <c r="BT691" i="1"/>
  <c r="BS691" i="1"/>
  <c r="BR691" i="1"/>
  <c r="BQ691" i="1"/>
  <c r="BP691" i="1"/>
  <c r="BO691" i="1"/>
  <c r="BN691" i="1"/>
  <c r="BM691" i="1"/>
  <c r="BL691" i="1"/>
  <c r="BK691" i="1"/>
  <c r="BJ691" i="1"/>
  <c r="BI691" i="1"/>
  <c r="BH691" i="1"/>
  <c r="BG691" i="1"/>
  <c r="BF691" i="1"/>
  <c r="BE691" i="1"/>
  <c r="BD691" i="1"/>
  <c r="BC691" i="1"/>
  <c r="BB691" i="1"/>
  <c r="BA691" i="1"/>
  <c r="AZ691" i="1"/>
  <c r="AY691" i="1"/>
  <c r="CR690" i="1"/>
  <c r="CQ690" i="1"/>
  <c r="CP690" i="1"/>
  <c r="CO690" i="1"/>
  <c r="CN690" i="1"/>
  <c r="CM690" i="1"/>
  <c r="CL690" i="1"/>
  <c r="CK690" i="1"/>
  <c r="CJ690" i="1"/>
  <c r="CI690" i="1"/>
  <c r="CH690" i="1"/>
  <c r="CG690" i="1"/>
  <c r="CF690" i="1"/>
  <c r="CE690" i="1"/>
  <c r="CD690" i="1"/>
  <c r="CC690" i="1"/>
  <c r="CB690" i="1"/>
  <c r="CA690" i="1"/>
  <c r="BZ690" i="1"/>
  <c r="BY690" i="1"/>
  <c r="BX690" i="1"/>
  <c r="BW690" i="1"/>
  <c r="BV690" i="1"/>
  <c r="BT690" i="1"/>
  <c r="BS690" i="1"/>
  <c r="BR690" i="1"/>
  <c r="BQ690" i="1"/>
  <c r="BP690" i="1"/>
  <c r="BO690" i="1"/>
  <c r="BN690" i="1"/>
  <c r="BM690" i="1"/>
  <c r="BL690" i="1"/>
  <c r="BK690" i="1"/>
  <c r="BJ690" i="1"/>
  <c r="BI690" i="1"/>
  <c r="BH690" i="1"/>
  <c r="BG690" i="1"/>
  <c r="BF690" i="1"/>
  <c r="BE690" i="1"/>
  <c r="BD690" i="1"/>
  <c r="BC690" i="1"/>
  <c r="BB690" i="1"/>
  <c r="BA690" i="1"/>
  <c r="AZ690" i="1"/>
  <c r="AY690" i="1"/>
  <c r="CR689" i="1"/>
  <c r="CQ689" i="1"/>
  <c r="CP689" i="1"/>
  <c r="CO689" i="1"/>
  <c r="CN689" i="1"/>
  <c r="CM689" i="1"/>
  <c r="CL689" i="1"/>
  <c r="CK689" i="1"/>
  <c r="CJ689" i="1"/>
  <c r="CI689" i="1"/>
  <c r="CH689" i="1"/>
  <c r="CG689" i="1"/>
  <c r="CF689" i="1"/>
  <c r="CE689" i="1"/>
  <c r="CD689" i="1"/>
  <c r="CC689" i="1"/>
  <c r="CB689" i="1"/>
  <c r="CA689" i="1"/>
  <c r="BZ689" i="1"/>
  <c r="BY689" i="1"/>
  <c r="BX689" i="1"/>
  <c r="BW689" i="1"/>
  <c r="BV689" i="1"/>
  <c r="BT689" i="1"/>
  <c r="BS689" i="1"/>
  <c r="BR689" i="1"/>
  <c r="BQ689" i="1"/>
  <c r="BP689" i="1"/>
  <c r="BO689" i="1"/>
  <c r="BN689" i="1"/>
  <c r="BM689" i="1"/>
  <c r="BL689" i="1"/>
  <c r="BK689" i="1"/>
  <c r="BJ689" i="1"/>
  <c r="BI689" i="1"/>
  <c r="BH689" i="1"/>
  <c r="BG689" i="1"/>
  <c r="BF689" i="1"/>
  <c r="BE689" i="1"/>
  <c r="BD689" i="1"/>
  <c r="BC689" i="1"/>
  <c r="BB689" i="1"/>
  <c r="BA689" i="1"/>
  <c r="AZ689" i="1"/>
  <c r="AY689" i="1"/>
  <c r="CR688" i="1"/>
  <c r="CQ688" i="1"/>
  <c r="CP688" i="1"/>
  <c r="CO688" i="1"/>
  <c r="CN688" i="1"/>
  <c r="CM688" i="1"/>
  <c r="CL688" i="1"/>
  <c r="CK688" i="1"/>
  <c r="CJ688" i="1"/>
  <c r="CI688" i="1"/>
  <c r="CH688" i="1"/>
  <c r="CG688" i="1"/>
  <c r="CF688" i="1"/>
  <c r="CE688" i="1"/>
  <c r="CD688" i="1"/>
  <c r="CC688" i="1"/>
  <c r="CB688" i="1"/>
  <c r="CA688" i="1"/>
  <c r="BZ688" i="1"/>
  <c r="BY688" i="1"/>
  <c r="BX688" i="1"/>
  <c r="BW688" i="1"/>
  <c r="BV688" i="1"/>
  <c r="BT688" i="1"/>
  <c r="BS688" i="1"/>
  <c r="BR688" i="1"/>
  <c r="BQ688" i="1"/>
  <c r="BP688" i="1"/>
  <c r="BO688" i="1"/>
  <c r="BN688" i="1"/>
  <c r="BM688" i="1"/>
  <c r="BL688" i="1"/>
  <c r="BK688" i="1"/>
  <c r="BJ688" i="1"/>
  <c r="BI688" i="1"/>
  <c r="BH688" i="1"/>
  <c r="BG688" i="1"/>
  <c r="BF688" i="1"/>
  <c r="BE688" i="1"/>
  <c r="BD688" i="1"/>
  <c r="BC688" i="1"/>
  <c r="BB688" i="1"/>
  <c r="BA688" i="1"/>
  <c r="AZ688" i="1"/>
  <c r="AY688" i="1"/>
  <c r="CR687" i="1"/>
  <c r="CQ687" i="1"/>
  <c r="CP687" i="1"/>
  <c r="CO687" i="1"/>
  <c r="CN687" i="1"/>
  <c r="CM687" i="1"/>
  <c r="CL687" i="1"/>
  <c r="CK687" i="1"/>
  <c r="CJ687" i="1"/>
  <c r="CI687" i="1"/>
  <c r="CH687" i="1"/>
  <c r="CG687" i="1"/>
  <c r="CF687" i="1"/>
  <c r="CE687" i="1"/>
  <c r="CD687" i="1"/>
  <c r="CC687" i="1"/>
  <c r="CB687" i="1"/>
  <c r="CA687" i="1"/>
  <c r="BZ687" i="1"/>
  <c r="BY687" i="1"/>
  <c r="BX687" i="1"/>
  <c r="BW687" i="1"/>
  <c r="BV687" i="1"/>
  <c r="BT687" i="1"/>
  <c r="BS687" i="1"/>
  <c r="BR687" i="1"/>
  <c r="BQ687" i="1"/>
  <c r="BP687" i="1"/>
  <c r="BO687" i="1"/>
  <c r="BN687" i="1"/>
  <c r="BM687" i="1"/>
  <c r="BL687" i="1"/>
  <c r="BK687" i="1"/>
  <c r="BJ687" i="1"/>
  <c r="BI687" i="1"/>
  <c r="BH687" i="1"/>
  <c r="BG687" i="1"/>
  <c r="BF687" i="1"/>
  <c r="BE687" i="1"/>
  <c r="BD687" i="1"/>
  <c r="BC687" i="1"/>
  <c r="BB687" i="1"/>
  <c r="BA687" i="1"/>
  <c r="AZ687" i="1"/>
  <c r="AY687" i="1"/>
  <c r="CR686" i="1"/>
  <c r="CQ686" i="1"/>
  <c r="CP686" i="1"/>
  <c r="CO686" i="1"/>
  <c r="CN686" i="1"/>
  <c r="CM686" i="1"/>
  <c r="CL686" i="1"/>
  <c r="CK686" i="1"/>
  <c r="CJ686" i="1"/>
  <c r="CI686" i="1"/>
  <c r="CH686" i="1"/>
  <c r="CG686" i="1"/>
  <c r="CF686" i="1"/>
  <c r="CE686" i="1"/>
  <c r="CD686" i="1"/>
  <c r="CC686" i="1"/>
  <c r="CB686" i="1"/>
  <c r="CA686" i="1"/>
  <c r="BZ686" i="1"/>
  <c r="BY686" i="1"/>
  <c r="BX686" i="1"/>
  <c r="BW686" i="1"/>
  <c r="BV686" i="1"/>
  <c r="BT686" i="1"/>
  <c r="BS686" i="1"/>
  <c r="BR686" i="1"/>
  <c r="BQ686" i="1"/>
  <c r="BP686" i="1"/>
  <c r="BO686" i="1"/>
  <c r="BN686" i="1"/>
  <c r="BM686" i="1"/>
  <c r="BL686" i="1"/>
  <c r="BK686" i="1"/>
  <c r="BJ686" i="1"/>
  <c r="BI686" i="1"/>
  <c r="BH686" i="1"/>
  <c r="BG686" i="1"/>
  <c r="BF686" i="1"/>
  <c r="BE686" i="1"/>
  <c r="BD686" i="1"/>
  <c r="BC686" i="1"/>
  <c r="BB686" i="1"/>
  <c r="BA686" i="1"/>
  <c r="AZ686" i="1"/>
  <c r="AY686" i="1"/>
  <c r="CR685" i="1"/>
  <c r="CQ685" i="1"/>
  <c r="CP685" i="1"/>
  <c r="CO685" i="1"/>
  <c r="CN685" i="1"/>
  <c r="CM685" i="1"/>
  <c r="CL685" i="1"/>
  <c r="CK685" i="1"/>
  <c r="CJ685" i="1"/>
  <c r="CI685" i="1"/>
  <c r="CH685" i="1"/>
  <c r="CG685" i="1"/>
  <c r="CF685" i="1"/>
  <c r="CE685" i="1"/>
  <c r="CD685" i="1"/>
  <c r="CC685" i="1"/>
  <c r="CB685" i="1"/>
  <c r="CA685" i="1"/>
  <c r="BZ685" i="1"/>
  <c r="BY685" i="1"/>
  <c r="BX685" i="1"/>
  <c r="BW685" i="1"/>
  <c r="BV685" i="1"/>
  <c r="BT685" i="1"/>
  <c r="BS685" i="1"/>
  <c r="BR685" i="1"/>
  <c r="BQ685" i="1"/>
  <c r="BP685" i="1"/>
  <c r="BO685" i="1"/>
  <c r="BN685" i="1"/>
  <c r="BM685" i="1"/>
  <c r="BL685" i="1"/>
  <c r="BK685" i="1"/>
  <c r="BJ685" i="1"/>
  <c r="BI685" i="1"/>
  <c r="BH685" i="1"/>
  <c r="BG685" i="1"/>
  <c r="BF685" i="1"/>
  <c r="BE685" i="1"/>
  <c r="BD685" i="1"/>
  <c r="BC685" i="1"/>
  <c r="BB685" i="1"/>
  <c r="BA685" i="1"/>
  <c r="AZ685" i="1"/>
  <c r="AY685" i="1"/>
  <c r="CR684" i="1"/>
  <c r="CQ684" i="1"/>
  <c r="CP684" i="1"/>
  <c r="CO684" i="1"/>
  <c r="CN684" i="1"/>
  <c r="CM684" i="1"/>
  <c r="CL684" i="1"/>
  <c r="CK684" i="1"/>
  <c r="CJ684" i="1"/>
  <c r="CI684" i="1"/>
  <c r="CH684" i="1"/>
  <c r="CG684" i="1"/>
  <c r="CF684" i="1"/>
  <c r="CE684" i="1"/>
  <c r="CD684" i="1"/>
  <c r="CC684" i="1"/>
  <c r="CB684" i="1"/>
  <c r="CA684" i="1"/>
  <c r="BZ684" i="1"/>
  <c r="BY684" i="1"/>
  <c r="BX684" i="1"/>
  <c r="BW684" i="1"/>
  <c r="BV684" i="1"/>
  <c r="BT684" i="1"/>
  <c r="BS684" i="1"/>
  <c r="BR684" i="1"/>
  <c r="BQ684" i="1"/>
  <c r="BP684" i="1"/>
  <c r="BO684" i="1"/>
  <c r="BN684" i="1"/>
  <c r="BM684" i="1"/>
  <c r="BL684" i="1"/>
  <c r="BK684" i="1"/>
  <c r="BJ684" i="1"/>
  <c r="BI684" i="1"/>
  <c r="BH684" i="1"/>
  <c r="BG684" i="1"/>
  <c r="BF684" i="1"/>
  <c r="BE684" i="1"/>
  <c r="BD684" i="1"/>
  <c r="BC684" i="1"/>
  <c r="BB684" i="1"/>
  <c r="BA684" i="1"/>
  <c r="AZ684" i="1"/>
  <c r="AY684" i="1"/>
  <c r="CR683" i="1"/>
  <c r="CQ683" i="1"/>
  <c r="CP683" i="1"/>
  <c r="CO683" i="1"/>
  <c r="CN683" i="1"/>
  <c r="CM683" i="1"/>
  <c r="CL683" i="1"/>
  <c r="CK683" i="1"/>
  <c r="CJ683" i="1"/>
  <c r="CI683" i="1"/>
  <c r="CH683" i="1"/>
  <c r="CG683" i="1"/>
  <c r="CF683" i="1"/>
  <c r="CE683" i="1"/>
  <c r="CD683" i="1"/>
  <c r="CC683" i="1"/>
  <c r="CB683" i="1"/>
  <c r="CA683" i="1"/>
  <c r="BZ683" i="1"/>
  <c r="BY683" i="1"/>
  <c r="BX683" i="1"/>
  <c r="BW683" i="1"/>
  <c r="BV683" i="1"/>
  <c r="BT683" i="1"/>
  <c r="BS683" i="1"/>
  <c r="BR683" i="1"/>
  <c r="BQ683" i="1"/>
  <c r="BP683" i="1"/>
  <c r="BO683" i="1"/>
  <c r="BN683" i="1"/>
  <c r="BM683" i="1"/>
  <c r="BL683" i="1"/>
  <c r="BK683" i="1"/>
  <c r="BJ683" i="1"/>
  <c r="BI683" i="1"/>
  <c r="BH683" i="1"/>
  <c r="BG683" i="1"/>
  <c r="BF683" i="1"/>
  <c r="BE683" i="1"/>
  <c r="BD683" i="1"/>
  <c r="BC683" i="1"/>
  <c r="BB683" i="1"/>
  <c r="BA683" i="1"/>
  <c r="AZ683" i="1"/>
  <c r="AY683" i="1"/>
  <c r="CR682" i="1"/>
  <c r="CQ682" i="1"/>
  <c r="CP682" i="1"/>
  <c r="CO682" i="1"/>
  <c r="CN682" i="1"/>
  <c r="CM682" i="1"/>
  <c r="CL682" i="1"/>
  <c r="CK682" i="1"/>
  <c r="CJ682" i="1"/>
  <c r="CI682" i="1"/>
  <c r="CH682" i="1"/>
  <c r="CG682" i="1"/>
  <c r="CF682" i="1"/>
  <c r="CE682" i="1"/>
  <c r="CD682" i="1"/>
  <c r="CC682" i="1"/>
  <c r="CB682" i="1"/>
  <c r="CA682" i="1"/>
  <c r="BZ682" i="1"/>
  <c r="BY682" i="1"/>
  <c r="BX682" i="1"/>
  <c r="BW682" i="1"/>
  <c r="BV682" i="1"/>
  <c r="BT682" i="1"/>
  <c r="BS682" i="1"/>
  <c r="BR682" i="1"/>
  <c r="BQ682" i="1"/>
  <c r="BP682" i="1"/>
  <c r="BO682" i="1"/>
  <c r="BN682" i="1"/>
  <c r="BM682" i="1"/>
  <c r="BL682" i="1"/>
  <c r="BK682" i="1"/>
  <c r="BJ682" i="1"/>
  <c r="BI682" i="1"/>
  <c r="BH682" i="1"/>
  <c r="BG682" i="1"/>
  <c r="BF682" i="1"/>
  <c r="BE682" i="1"/>
  <c r="BD682" i="1"/>
  <c r="BC682" i="1"/>
  <c r="BB682" i="1"/>
  <c r="BA682" i="1"/>
  <c r="AZ682" i="1"/>
  <c r="AY682" i="1"/>
  <c r="CR681" i="1"/>
  <c r="CQ681" i="1"/>
  <c r="CP681" i="1"/>
  <c r="CO681" i="1"/>
  <c r="CN681" i="1"/>
  <c r="CM681" i="1"/>
  <c r="CL681" i="1"/>
  <c r="CK681" i="1"/>
  <c r="CJ681" i="1"/>
  <c r="CI681" i="1"/>
  <c r="CH681" i="1"/>
  <c r="CG681" i="1"/>
  <c r="CF681" i="1"/>
  <c r="CE681" i="1"/>
  <c r="CD681" i="1"/>
  <c r="CC681" i="1"/>
  <c r="CB681" i="1"/>
  <c r="CA681" i="1"/>
  <c r="BZ681" i="1"/>
  <c r="BY681" i="1"/>
  <c r="BX681" i="1"/>
  <c r="BW681" i="1"/>
  <c r="BV681" i="1"/>
  <c r="BT681" i="1"/>
  <c r="BS681" i="1"/>
  <c r="BR681" i="1"/>
  <c r="BQ681" i="1"/>
  <c r="BP681" i="1"/>
  <c r="BO681" i="1"/>
  <c r="BN681" i="1"/>
  <c r="BM681" i="1"/>
  <c r="BL681" i="1"/>
  <c r="BK681" i="1"/>
  <c r="BJ681" i="1"/>
  <c r="BI681" i="1"/>
  <c r="BH681" i="1"/>
  <c r="BG681" i="1"/>
  <c r="BF681" i="1"/>
  <c r="BE681" i="1"/>
  <c r="BD681" i="1"/>
  <c r="BC681" i="1"/>
  <c r="BB681" i="1"/>
  <c r="BA681" i="1"/>
  <c r="AZ681" i="1"/>
  <c r="AY681" i="1"/>
  <c r="CR680" i="1"/>
  <c r="CQ680" i="1"/>
  <c r="CP680" i="1"/>
  <c r="CO680" i="1"/>
  <c r="CN680" i="1"/>
  <c r="CM680" i="1"/>
  <c r="CL680" i="1"/>
  <c r="CK680" i="1"/>
  <c r="CJ680" i="1"/>
  <c r="CI680" i="1"/>
  <c r="CH680" i="1"/>
  <c r="CG680" i="1"/>
  <c r="CF680" i="1"/>
  <c r="CE680" i="1"/>
  <c r="CD680" i="1"/>
  <c r="CC680" i="1"/>
  <c r="CB680" i="1"/>
  <c r="CA680" i="1"/>
  <c r="BZ680" i="1"/>
  <c r="BY680" i="1"/>
  <c r="BX680" i="1"/>
  <c r="BW680" i="1"/>
  <c r="BV680" i="1"/>
  <c r="BT680" i="1"/>
  <c r="BS680" i="1"/>
  <c r="BR680" i="1"/>
  <c r="BQ680" i="1"/>
  <c r="BP680" i="1"/>
  <c r="BO680" i="1"/>
  <c r="BN680" i="1"/>
  <c r="BM680" i="1"/>
  <c r="BL680" i="1"/>
  <c r="BK680" i="1"/>
  <c r="BJ680" i="1"/>
  <c r="BI680" i="1"/>
  <c r="BH680" i="1"/>
  <c r="BG680" i="1"/>
  <c r="BF680" i="1"/>
  <c r="BE680" i="1"/>
  <c r="BD680" i="1"/>
  <c r="BC680" i="1"/>
  <c r="BB680" i="1"/>
  <c r="BA680" i="1"/>
  <c r="AZ680" i="1"/>
  <c r="AY680" i="1"/>
  <c r="CR679" i="1"/>
  <c r="CQ679" i="1"/>
  <c r="CP679" i="1"/>
  <c r="CO679" i="1"/>
  <c r="CN679" i="1"/>
  <c r="CM679" i="1"/>
  <c r="CL679" i="1"/>
  <c r="CK679" i="1"/>
  <c r="CJ679" i="1"/>
  <c r="CI679" i="1"/>
  <c r="CH679" i="1"/>
  <c r="CG679" i="1"/>
  <c r="CF679" i="1"/>
  <c r="CE679" i="1"/>
  <c r="CD679" i="1"/>
  <c r="CC679" i="1"/>
  <c r="CB679" i="1"/>
  <c r="CA679" i="1"/>
  <c r="BZ679" i="1"/>
  <c r="BY679" i="1"/>
  <c r="BX679" i="1"/>
  <c r="BW679" i="1"/>
  <c r="BV679" i="1"/>
  <c r="BT679" i="1"/>
  <c r="BS679" i="1"/>
  <c r="BR679" i="1"/>
  <c r="BQ679" i="1"/>
  <c r="BP679" i="1"/>
  <c r="BO679" i="1"/>
  <c r="BN679" i="1"/>
  <c r="BM679" i="1"/>
  <c r="BL679" i="1"/>
  <c r="BK679" i="1"/>
  <c r="BJ679" i="1"/>
  <c r="BI679" i="1"/>
  <c r="BH679" i="1"/>
  <c r="BG679" i="1"/>
  <c r="BF679" i="1"/>
  <c r="BE679" i="1"/>
  <c r="BD679" i="1"/>
  <c r="BC679" i="1"/>
  <c r="BB679" i="1"/>
  <c r="BA679" i="1"/>
  <c r="AZ679" i="1"/>
  <c r="AY679" i="1"/>
  <c r="CR678" i="1"/>
  <c r="CQ678" i="1"/>
  <c r="CP678" i="1"/>
  <c r="CO678" i="1"/>
  <c r="CN678" i="1"/>
  <c r="CM678" i="1"/>
  <c r="CL678" i="1"/>
  <c r="CK678" i="1"/>
  <c r="CJ678" i="1"/>
  <c r="CI678" i="1"/>
  <c r="CH678" i="1"/>
  <c r="CG678" i="1"/>
  <c r="CF678" i="1"/>
  <c r="CE678" i="1"/>
  <c r="CD678" i="1"/>
  <c r="CC678" i="1"/>
  <c r="CB678" i="1"/>
  <c r="CA678" i="1"/>
  <c r="BZ678" i="1"/>
  <c r="BY678" i="1"/>
  <c r="BX678" i="1"/>
  <c r="BW678" i="1"/>
  <c r="BV678" i="1"/>
  <c r="BT678" i="1"/>
  <c r="BS678" i="1"/>
  <c r="BR678" i="1"/>
  <c r="BQ678" i="1"/>
  <c r="BP678" i="1"/>
  <c r="BO678" i="1"/>
  <c r="BN678" i="1"/>
  <c r="BM678" i="1"/>
  <c r="BL678" i="1"/>
  <c r="BK678" i="1"/>
  <c r="BJ678" i="1"/>
  <c r="BI678" i="1"/>
  <c r="BH678" i="1"/>
  <c r="BG678" i="1"/>
  <c r="BF678" i="1"/>
  <c r="BE678" i="1"/>
  <c r="BD678" i="1"/>
  <c r="BC678" i="1"/>
  <c r="BB678" i="1"/>
  <c r="BA678" i="1"/>
  <c r="AZ678" i="1"/>
  <c r="AY678" i="1"/>
  <c r="CR677" i="1"/>
  <c r="CQ677" i="1"/>
  <c r="CP677" i="1"/>
  <c r="CO677" i="1"/>
  <c r="CN677" i="1"/>
  <c r="CM677" i="1"/>
  <c r="CL677" i="1"/>
  <c r="CK677" i="1"/>
  <c r="CJ677" i="1"/>
  <c r="CI677" i="1"/>
  <c r="CH677" i="1"/>
  <c r="CG677" i="1"/>
  <c r="CF677" i="1"/>
  <c r="CE677" i="1"/>
  <c r="CD677" i="1"/>
  <c r="CC677" i="1"/>
  <c r="CB677" i="1"/>
  <c r="CA677" i="1"/>
  <c r="BZ677" i="1"/>
  <c r="BY677" i="1"/>
  <c r="BX677" i="1"/>
  <c r="BW677" i="1"/>
  <c r="BV677" i="1"/>
  <c r="BT677" i="1"/>
  <c r="BS677" i="1"/>
  <c r="BR677" i="1"/>
  <c r="BQ677" i="1"/>
  <c r="BP677" i="1"/>
  <c r="BO677" i="1"/>
  <c r="BN677" i="1"/>
  <c r="BM677" i="1"/>
  <c r="BL677" i="1"/>
  <c r="BK677" i="1"/>
  <c r="BJ677" i="1"/>
  <c r="BI677" i="1"/>
  <c r="BH677" i="1"/>
  <c r="BG677" i="1"/>
  <c r="BF677" i="1"/>
  <c r="BE677" i="1"/>
  <c r="BD677" i="1"/>
  <c r="BC677" i="1"/>
  <c r="BB677" i="1"/>
  <c r="BA677" i="1"/>
  <c r="AZ677" i="1"/>
  <c r="AY677" i="1"/>
  <c r="CR676" i="1"/>
  <c r="CQ676" i="1"/>
  <c r="CP676" i="1"/>
  <c r="CO676" i="1"/>
  <c r="CN676" i="1"/>
  <c r="CM676" i="1"/>
  <c r="CL676" i="1"/>
  <c r="CK676" i="1"/>
  <c r="CJ676" i="1"/>
  <c r="CI676" i="1"/>
  <c r="CH676" i="1"/>
  <c r="CG676" i="1"/>
  <c r="CF676" i="1"/>
  <c r="CE676" i="1"/>
  <c r="CD676" i="1"/>
  <c r="CC676" i="1"/>
  <c r="CB676" i="1"/>
  <c r="CA676" i="1"/>
  <c r="BZ676" i="1"/>
  <c r="BY676" i="1"/>
  <c r="BX676" i="1"/>
  <c r="BW676" i="1"/>
  <c r="BV676" i="1"/>
  <c r="BT676" i="1"/>
  <c r="BS676" i="1"/>
  <c r="BR676" i="1"/>
  <c r="BQ676" i="1"/>
  <c r="BP676" i="1"/>
  <c r="BO676" i="1"/>
  <c r="BN676" i="1"/>
  <c r="BM676" i="1"/>
  <c r="BL676" i="1"/>
  <c r="BK676" i="1"/>
  <c r="BJ676" i="1"/>
  <c r="BI676" i="1"/>
  <c r="BH676" i="1"/>
  <c r="BG676" i="1"/>
  <c r="BF676" i="1"/>
  <c r="BE676" i="1"/>
  <c r="BD676" i="1"/>
  <c r="BC676" i="1"/>
  <c r="BB676" i="1"/>
  <c r="BA676" i="1"/>
  <c r="AZ676" i="1"/>
  <c r="AY676" i="1"/>
  <c r="CR675" i="1"/>
  <c r="CQ675" i="1"/>
  <c r="CP675" i="1"/>
  <c r="CO675" i="1"/>
  <c r="CN675" i="1"/>
  <c r="CM675" i="1"/>
  <c r="CL675" i="1"/>
  <c r="CK675" i="1"/>
  <c r="CJ675" i="1"/>
  <c r="CI675" i="1"/>
  <c r="CH675" i="1"/>
  <c r="CG675" i="1"/>
  <c r="CF675" i="1"/>
  <c r="CE675" i="1"/>
  <c r="CD675" i="1"/>
  <c r="CC675" i="1"/>
  <c r="CB675" i="1"/>
  <c r="CA675" i="1"/>
  <c r="BZ675" i="1"/>
  <c r="BY675" i="1"/>
  <c r="BX675" i="1"/>
  <c r="BW675" i="1"/>
  <c r="BV675" i="1"/>
  <c r="BT675" i="1"/>
  <c r="BS675" i="1"/>
  <c r="BR675" i="1"/>
  <c r="BQ675" i="1"/>
  <c r="BP675" i="1"/>
  <c r="BO675" i="1"/>
  <c r="BN675" i="1"/>
  <c r="BM675" i="1"/>
  <c r="BL675" i="1"/>
  <c r="BK675" i="1"/>
  <c r="BJ675" i="1"/>
  <c r="BI675" i="1"/>
  <c r="BH675" i="1"/>
  <c r="BG675" i="1"/>
  <c r="BF675" i="1"/>
  <c r="BE675" i="1"/>
  <c r="BD675" i="1"/>
  <c r="BC675" i="1"/>
  <c r="BB675" i="1"/>
  <c r="BA675" i="1"/>
  <c r="AZ675" i="1"/>
  <c r="AY675" i="1"/>
  <c r="CR674" i="1"/>
  <c r="CQ674" i="1"/>
  <c r="CP674" i="1"/>
  <c r="CO674" i="1"/>
  <c r="CN674" i="1"/>
  <c r="CM674" i="1"/>
  <c r="CL674" i="1"/>
  <c r="CK674" i="1"/>
  <c r="CJ674" i="1"/>
  <c r="CI674" i="1"/>
  <c r="CH674" i="1"/>
  <c r="CG674" i="1"/>
  <c r="CF674" i="1"/>
  <c r="CE674" i="1"/>
  <c r="CD674" i="1"/>
  <c r="CC674" i="1"/>
  <c r="CB674" i="1"/>
  <c r="CA674" i="1"/>
  <c r="BZ674" i="1"/>
  <c r="BY674" i="1"/>
  <c r="BX674" i="1"/>
  <c r="BW674" i="1"/>
  <c r="BV674" i="1"/>
  <c r="BT674" i="1"/>
  <c r="BS674" i="1"/>
  <c r="BR674" i="1"/>
  <c r="BQ674" i="1"/>
  <c r="BP674" i="1"/>
  <c r="BO674" i="1"/>
  <c r="BN674" i="1"/>
  <c r="BM674" i="1"/>
  <c r="BL674" i="1"/>
  <c r="BK674" i="1"/>
  <c r="BJ674" i="1"/>
  <c r="BI674" i="1"/>
  <c r="BH674" i="1"/>
  <c r="BG674" i="1"/>
  <c r="BF674" i="1"/>
  <c r="BE674" i="1"/>
  <c r="BD674" i="1"/>
  <c r="BC674" i="1"/>
  <c r="BB674" i="1"/>
  <c r="BA674" i="1"/>
  <c r="AZ674" i="1"/>
  <c r="AY674" i="1"/>
  <c r="CR673" i="1"/>
  <c r="CQ673" i="1"/>
  <c r="CP673" i="1"/>
  <c r="CO673" i="1"/>
  <c r="CN673" i="1"/>
  <c r="CM673" i="1"/>
  <c r="CL673" i="1"/>
  <c r="CK673" i="1"/>
  <c r="CJ673" i="1"/>
  <c r="CI673" i="1"/>
  <c r="CH673" i="1"/>
  <c r="CG673" i="1"/>
  <c r="CF673" i="1"/>
  <c r="CE673" i="1"/>
  <c r="CD673" i="1"/>
  <c r="CC673" i="1"/>
  <c r="CB673" i="1"/>
  <c r="CA673" i="1"/>
  <c r="BZ673" i="1"/>
  <c r="BY673" i="1"/>
  <c r="BX673" i="1"/>
  <c r="BW673" i="1"/>
  <c r="BV673" i="1"/>
  <c r="BT673" i="1"/>
  <c r="BS673" i="1"/>
  <c r="BR673" i="1"/>
  <c r="BQ673" i="1"/>
  <c r="BP673" i="1"/>
  <c r="BO673" i="1"/>
  <c r="BN673" i="1"/>
  <c r="BM673" i="1"/>
  <c r="BL673" i="1"/>
  <c r="BK673" i="1"/>
  <c r="BJ673" i="1"/>
  <c r="BI673" i="1"/>
  <c r="BH673" i="1"/>
  <c r="BG673" i="1"/>
  <c r="BF673" i="1"/>
  <c r="BE673" i="1"/>
  <c r="BD673" i="1"/>
  <c r="BC673" i="1"/>
  <c r="BB673" i="1"/>
  <c r="BA673" i="1"/>
  <c r="AZ673" i="1"/>
  <c r="AY673" i="1"/>
  <c r="CR672" i="1"/>
  <c r="CQ672" i="1"/>
  <c r="CP672" i="1"/>
  <c r="CO672" i="1"/>
  <c r="CN672" i="1"/>
  <c r="CM672" i="1"/>
  <c r="CL672" i="1"/>
  <c r="CK672" i="1"/>
  <c r="CJ672" i="1"/>
  <c r="CI672" i="1"/>
  <c r="CH672" i="1"/>
  <c r="CG672" i="1"/>
  <c r="CF672" i="1"/>
  <c r="CE672" i="1"/>
  <c r="CD672" i="1"/>
  <c r="CC672" i="1"/>
  <c r="CB672" i="1"/>
  <c r="CA672" i="1"/>
  <c r="BZ672" i="1"/>
  <c r="BY672" i="1"/>
  <c r="BX672" i="1"/>
  <c r="BW672" i="1"/>
  <c r="BV672" i="1"/>
  <c r="BT672" i="1"/>
  <c r="BS672" i="1"/>
  <c r="BR672" i="1"/>
  <c r="BQ672" i="1"/>
  <c r="BP672" i="1"/>
  <c r="BO672" i="1"/>
  <c r="BN672" i="1"/>
  <c r="BM672" i="1"/>
  <c r="BL672" i="1"/>
  <c r="BK672" i="1"/>
  <c r="BJ672" i="1"/>
  <c r="BI672" i="1"/>
  <c r="BH672" i="1"/>
  <c r="BG672" i="1"/>
  <c r="BF672" i="1"/>
  <c r="BE672" i="1"/>
  <c r="BD672" i="1"/>
  <c r="BC672" i="1"/>
  <c r="BB672" i="1"/>
  <c r="BA672" i="1"/>
  <c r="AZ672" i="1"/>
  <c r="AY672" i="1"/>
  <c r="CR671" i="1"/>
  <c r="CQ671" i="1"/>
  <c r="CP671" i="1"/>
  <c r="CO671" i="1"/>
  <c r="CN671" i="1"/>
  <c r="CM671" i="1"/>
  <c r="CL671" i="1"/>
  <c r="CK671" i="1"/>
  <c r="CJ671" i="1"/>
  <c r="CI671" i="1"/>
  <c r="CH671" i="1"/>
  <c r="CG671" i="1"/>
  <c r="CF671" i="1"/>
  <c r="CE671" i="1"/>
  <c r="CD671" i="1"/>
  <c r="CC671" i="1"/>
  <c r="CB671" i="1"/>
  <c r="CA671" i="1"/>
  <c r="BZ671" i="1"/>
  <c r="BY671" i="1"/>
  <c r="BX671" i="1"/>
  <c r="BW671" i="1"/>
  <c r="BV671" i="1"/>
  <c r="BT671" i="1"/>
  <c r="BS671" i="1"/>
  <c r="BR671" i="1"/>
  <c r="BQ671" i="1"/>
  <c r="BP671" i="1"/>
  <c r="BO671" i="1"/>
  <c r="BN671" i="1"/>
  <c r="BM671" i="1"/>
  <c r="BL671" i="1"/>
  <c r="BK671" i="1"/>
  <c r="BJ671" i="1"/>
  <c r="BI671" i="1"/>
  <c r="BH671" i="1"/>
  <c r="BG671" i="1"/>
  <c r="BF671" i="1"/>
  <c r="BE671" i="1"/>
  <c r="BD671" i="1"/>
  <c r="BC671" i="1"/>
  <c r="BB671" i="1"/>
  <c r="BA671" i="1"/>
  <c r="AZ671" i="1"/>
  <c r="AY671" i="1"/>
  <c r="CR670" i="1"/>
  <c r="CQ670" i="1"/>
  <c r="CP670" i="1"/>
  <c r="CO670" i="1"/>
  <c r="CN670" i="1"/>
  <c r="CM670" i="1"/>
  <c r="CL670" i="1"/>
  <c r="CK670" i="1"/>
  <c r="CJ670" i="1"/>
  <c r="CI670" i="1"/>
  <c r="CH670" i="1"/>
  <c r="CG670" i="1"/>
  <c r="CF670" i="1"/>
  <c r="CE670" i="1"/>
  <c r="CD670" i="1"/>
  <c r="CC670" i="1"/>
  <c r="CB670" i="1"/>
  <c r="CA670" i="1"/>
  <c r="BZ670" i="1"/>
  <c r="BY670" i="1"/>
  <c r="BX670" i="1"/>
  <c r="BW670" i="1"/>
  <c r="BV670" i="1"/>
  <c r="BT670" i="1"/>
  <c r="BS670" i="1"/>
  <c r="BR670" i="1"/>
  <c r="BQ670" i="1"/>
  <c r="BP670" i="1"/>
  <c r="BO670" i="1"/>
  <c r="BN670" i="1"/>
  <c r="BM670" i="1"/>
  <c r="BL670" i="1"/>
  <c r="BK670" i="1"/>
  <c r="BJ670" i="1"/>
  <c r="BI670" i="1"/>
  <c r="BH670" i="1"/>
  <c r="BG670" i="1"/>
  <c r="BF670" i="1"/>
  <c r="BE670" i="1"/>
  <c r="BD670" i="1"/>
  <c r="BC670" i="1"/>
  <c r="BB670" i="1"/>
  <c r="BA670" i="1"/>
  <c r="AZ670" i="1"/>
  <c r="AY670" i="1"/>
  <c r="CR669" i="1"/>
  <c r="CQ669" i="1"/>
  <c r="CP669" i="1"/>
  <c r="CO669" i="1"/>
  <c r="CN669" i="1"/>
  <c r="CM669" i="1"/>
  <c r="CL669" i="1"/>
  <c r="CK669" i="1"/>
  <c r="CJ669" i="1"/>
  <c r="CI669" i="1"/>
  <c r="CH669" i="1"/>
  <c r="CG669" i="1"/>
  <c r="CF669" i="1"/>
  <c r="CE669" i="1"/>
  <c r="CD669" i="1"/>
  <c r="CC669" i="1"/>
  <c r="CB669" i="1"/>
  <c r="CA669" i="1"/>
  <c r="BZ669" i="1"/>
  <c r="BY669" i="1"/>
  <c r="BX669" i="1"/>
  <c r="BW669" i="1"/>
  <c r="BV669" i="1"/>
  <c r="BT669" i="1"/>
  <c r="BS669" i="1"/>
  <c r="BR669" i="1"/>
  <c r="BQ669" i="1"/>
  <c r="BP669" i="1"/>
  <c r="BO669" i="1"/>
  <c r="BN669" i="1"/>
  <c r="BM669" i="1"/>
  <c r="BL669" i="1"/>
  <c r="BK669" i="1"/>
  <c r="BJ669" i="1"/>
  <c r="BI669" i="1"/>
  <c r="BH669" i="1"/>
  <c r="BG669" i="1"/>
  <c r="BF669" i="1"/>
  <c r="BE669" i="1"/>
  <c r="BD669" i="1"/>
  <c r="BC669" i="1"/>
  <c r="BB669" i="1"/>
  <c r="BA669" i="1"/>
  <c r="AZ669" i="1"/>
  <c r="AY669" i="1"/>
  <c r="CR668" i="1"/>
  <c r="CQ668" i="1"/>
  <c r="CP668" i="1"/>
  <c r="CO668" i="1"/>
  <c r="CN668" i="1"/>
  <c r="CM668" i="1"/>
  <c r="CL668" i="1"/>
  <c r="CK668" i="1"/>
  <c r="CJ668" i="1"/>
  <c r="CI668" i="1"/>
  <c r="CH668" i="1"/>
  <c r="CG668" i="1"/>
  <c r="CF668" i="1"/>
  <c r="CE668" i="1"/>
  <c r="CD668" i="1"/>
  <c r="CC668" i="1"/>
  <c r="CB668" i="1"/>
  <c r="CA668" i="1"/>
  <c r="BZ668" i="1"/>
  <c r="BY668" i="1"/>
  <c r="BX668" i="1"/>
  <c r="BW668" i="1"/>
  <c r="BV668" i="1"/>
  <c r="BT668" i="1"/>
  <c r="BS668" i="1"/>
  <c r="BR668" i="1"/>
  <c r="BQ668" i="1"/>
  <c r="BP668" i="1"/>
  <c r="BO668" i="1"/>
  <c r="BN668" i="1"/>
  <c r="BM668" i="1"/>
  <c r="BL668" i="1"/>
  <c r="BK668" i="1"/>
  <c r="BJ668" i="1"/>
  <c r="BI668" i="1"/>
  <c r="BH668" i="1"/>
  <c r="BG668" i="1"/>
  <c r="BF668" i="1"/>
  <c r="BE668" i="1"/>
  <c r="BD668" i="1"/>
  <c r="BC668" i="1"/>
  <c r="BB668" i="1"/>
  <c r="BA668" i="1"/>
  <c r="AZ668" i="1"/>
  <c r="AY668" i="1"/>
  <c r="CR667" i="1"/>
  <c r="CQ667" i="1"/>
  <c r="CP667" i="1"/>
  <c r="CO667" i="1"/>
  <c r="CN667" i="1"/>
  <c r="CM667" i="1"/>
  <c r="CL667" i="1"/>
  <c r="CK667" i="1"/>
  <c r="CJ667" i="1"/>
  <c r="CI667" i="1"/>
  <c r="CH667" i="1"/>
  <c r="CG667" i="1"/>
  <c r="CF667" i="1"/>
  <c r="CE667" i="1"/>
  <c r="CD667" i="1"/>
  <c r="CC667" i="1"/>
  <c r="CB667" i="1"/>
  <c r="CA667" i="1"/>
  <c r="BZ667" i="1"/>
  <c r="BY667" i="1"/>
  <c r="BX667" i="1"/>
  <c r="BW667" i="1"/>
  <c r="BV667" i="1"/>
  <c r="BT667" i="1"/>
  <c r="BS667" i="1"/>
  <c r="BR667" i="1"/>
  <c r="BQ667" i="1"/>
  <c r="BP667" i="1"/>
  <c r="BO667" i="1"/>
  <c r="BN667" i="1"/>
  <c r="BM667" i="1"/>
  <c r="BL667" i="1"/>
  <c r="BK667" i="1"/>
  <c r="BJ667" i="1"/>
  <c r="BI667" i="1"/>
  <c r="BH667" i="1"/>
  <c r="BG667" i="1"/>
  <c r="BF667" i="1"/>
  <c r="BE667" i="1"/>
  <c r="BD667" i="1"/>
  <c r="BC667" i="1"/>
  <c r="BB667" i="1"/>
  <c r="BA667" i="1"/>
  <c r="AZ667" i="1"/>
  <c r="AY667" i="1"/>
  <c r="CR666" i="1"/>
  <c r="CQ666" i="1"/>
  <c r="CP666" i="1"/>
  <c r="CO666" i="1"/>
  <c r="CN666" i="1"/>
  <c r="CM666" i="1"/>
  <c r="CL666" i="1"/>
  <c r="CK666" i="1"/>
  <c r="CJ666" i="1"/>
  <c r="CI666" i="1"/>
  <c r="CH666" i="1"/>
  <c r="CG666" i="1"/>
  <c r="CF666" i="1"/>
  <c r="CE666" i="1"/>
  <c r="CD666" i="1"/>
  <c r="CC666" i="1"/>
  <c r="CB666" i="1"/>
  <c r="CA666" i="1"/>
  <c r="BZ666" i="1"/>
  <c r="BY666" i="1"/>
  <c r="BX666" i="1"/>
  <c r="BW666" i="1"/>
  <c r="BV666" i="1"/>
  <c r="BT666" i="1"/>
  <c r="BS666" i="1"/>
  <c r="BR666" i="1"/>
  <c r="BQ666" i="1"/>
  <c r="BP666" i="1"/>
  <c r="BO666" i="1"/>
  <c r="BN666" i="1"/>
  <c r="BM666" i="1"/>
  <c r="BL666" i="1"/>
  <c r="BK666" i="1"/>
  <c r="BJ666" i="1"/>
  <c r="BI666" i="1"/>
  <c r="BH666" i="1"/>
  <c r="BG666" i="1"/>
  <c r="BF666" i="1"/>
  <c r="BE666" i="1"/>
  <c r="BD666" i="1"/>
  <c r="BC666" i="1"/>
  <c r="BB666" i="1"/>
  <c r="BA666" i="1"/>
  <c r="AZ666" i="1"/>
  <c r="AY666" i="1"/>
  <c r="CR665" i="1"/>
  <c r="CQ665" i="1"/>
  <c r="CP665" i="1"/>
  <c r="CO665" i="1"/>
  <c r="CN665" i="1"/>
  <c r="CM665" i="1"/>
  <c r="CL665" i="1"/>
  <c r="CK665" i="1"/>
  <c r="CJ665" i="1"/>
  <c r="CI665" i="1"/>
  <c r="CH665" i="1"/>
  <c r="CG665" i="1"/>
  <c r="CF665" i="1"/>
  <c r="CE665" i="1"/>
  <c r="CD665" i="1"/>
  <c r="CC665" i="1"/>
  <c r="CB665" i="1"/>
  <c r="CA665" i="1"/>
  <c r="BZ665" i="1"/>
  <c r="BY665" i="1"/>
  <c r="BX665" i="1"/>
  <c r="BW665" i="1"/>
  <c r="BV665" i="1"/>
  <c r="BT665" i="1"/>
  <c r="BS665" i="1"/>
  <c r="BR665" i="1"/>
  <c r="BQ665" i="1"/>
  <c r="BP665" i="1"/>
  <c r="BO665" i="1"/>
  <c r="BN665" i="1"/>
  <c r="BM665" i="1"/>
  <c r="BL665" i="1"/>
  <c r="BK665" i="1"/>
  <c r="BJ665" i="1"/>
  <c r="BI665" i="1"/>
  <c r="BH665" i="1"/>
  <c r="BG665" i="1"/>
  <c r="BF665" i="1"/>
  <c r="BE665" i="1"/>
  <c r="BD665" i="1"/>
  <c r="BC665" i="1"/>
  <c r="BB665" i="1"/>
  <c r="BA665" i="1"/>
  <c r="AZ665" i="1"/>
  <c r="AY665" i="1"/>
  <c r="CR664" i="1"/>
  <c r="CQ664" i="1"/>
  <c r="CP664" i="1"/>
  <c r="CO664" i="1"/>
  <c r="CN664" i="1"/>
  <c r="CM664" i="1"/>
  <c r="CL664" i="1"/>
  <c r="CK664" i="1"/>
  <c r="CJ664" i="1"/>
  <c r="CI664" i="1"/>
  <c r="CH664" i="1"/>
  <c r="CG664" i="1"/>
  <c r="CF664" i="1"/>
  <c r="CE664" i="1"/>
  <c r="CD664" i="1"/>
  <c r="CC664" i="1"/>
  <c r="CB664" i="1"/>
  <c r="CA664" i="1"/>
  <c r="BZ664" i="1"/>
  <c r="BY664" i="1"/>
  <c r="BX664" i="1"/>
  <c r="BW664" i="1"/>
  <c r="BV664" i="1"/>
  <c r="BT664" i="1"/>
  <c r="BS664" i="1"/>
  <c r="BR664" i="1"/>
  <c r="BQ664" i="1"/>
  <c r="BP664" i="1"/>
  <c r="BO664" i="1"/>
  <c r="BN664" i="1"/>
  <c r="BM664" i="1"/>
  <c r="BL664" i="1"/>
  <c r="BK664" i="1"/>
  <c r="BJ664" i="1"/>
  <c r="BI664" i="1"/>
  <c r="BH664" i="1"/>
  <c r="BG664" i="1"/>
  <c r="BF664" i="1"/>
  <c r="BE664" i="1"/>
  <c r="BD664" i="1"/>
  <c r="BC664" i="1"/>
  <c r="BB664" i="1"/>
  <c r="BA664" i="1"/>
  <c r="AZ664" i="1"/>
  <c r="AY664" i="1"/>
  <c r="CR663" i="1"/>
  <c r="CQ663" i="1"/>
  <c r="CP663" i="1"/>
  <c r="CO663" i="1"/>
  <c r="CN663" i="1"/>
  <c r="CM663" i="1"/>
  <c r="CL663" i="1"/>
  <c r="CK663" i="1"/>
  <c r="CJ663" i="1"/>
  <c r="CI663" i="1"/>
  <c r="CH663" i="1"/>
  <c r="CG663" i="1"/>
  <c r="CF663" i="1"/>
  <c r="CE663" i="1"/>
  <c r="CD663" i="1"/>
  <c r="CC663" i="1"/>
  <c r="CB663" i="1"/>
  <c r="CA663" i="1"/>
  <c r="BZ663" i="1"/>
  <c r="BY663" i="1"/>
  <c r="BX663" i="1"/>
  <c r="BW663" i="1"/>
  <c r="BV663" i="1"/>
  <c r="BT663" i="1"/>
  <c r="BS663" i="1"/>
  <c r="BR663" i="1"/>
  <c r="BQ663" i="1"/>
  <c r="BP663" i="1"/>
  <c r="BO663" i="1"/>
  <c r="BN663" i="1"/>
  <c r="BM663" i="1"/>
  <c r="BL663" i="1"/>
  <c r="BK663" i="1"/>
  <c r="BJ663" i="1"/>
  <c r="BI663" i="1"/>
  <c r="BH663" i="1"/>
  <c r="BG663" i="1"/>
  <c r="BF663" i="1"/>
  <c r="BE663" i="1"/>
  <c r="BD663" i="1"/>
  <c r="BC663" i="1"/>
  <c r="BB663" i="1"/>
  <c r="BA663" i="1"/>
  <c r="AZ663" i="1"/>
  <c r="AY663" i="1"/>
  <c r="CR662" i="1"/>
  <c r="CQ662" i="1"/>
  <c r="CP662" i="1"/>
  <c r="CO662" i="1"/>
  <c r="CN662" i="1"/>
  <c r="CM662" i="1"/>
  <c r="CL662" i="1"/>
  <c r="CK662" i="1"/>
  <c r="CJ662" i="1"/>
  <c r="CI662" i="1"/>
  <c r="CH662" i="1"/>
  <c r="CG662" i="1"/>
  <c r="CF662" i="1"/>
  <c r="CE662" i="1"/>
  <c r="CD662" i="1"/>
  <c r="CC662" i="1"/>
  <c r="CB662" i="1"/>
  <c r="CA662" i="1"/>
  <c r="BZ662" i="1"/>
  <c r="BY662" i="1"/>
  <c r="BX662" i="1"/>
  <c r="BW662" i="1"/>
  <c r="BV662" i="1"/>
  <c r="BT662" i="1"/>
  <c r="BS662" i="1"/>
  <c r="BR662" i="1"/>
  <c r="BQ662" i="1"/>
  <c r="BP662" i="1"/>
  <c r="BO662" i="1"/>
  <c r="BN662" i="1"/>
  <c r="BM662" i="1"/>
  <c r="BL662" i="1"/>
  <c r="BK662" i="1"/>
  <c r="BJ662" i="1"/>
  <c r="BI662" i="1"/>
  <c r="BH662" i="1"/>
  <c r="BG662" i="1"/>
  <c r="BF662" i="1"/>
  <c r="BE662" i="1"/>
  <c r="BD662" i="1"/>
  <c r="BC662" i="1"/>
  <c r="BB662" i="1"/>
  <c r="BA662" i="1"/>
  <c r="AZ662" i="1"/>
  <c r="AY662" i="1"/>
  <c r="CR661" i="1"/>
  <c r="CQ661" i="1"/>
  <c r="CP661" i="1"/>
  <c r="CO661" i="1"/>
  <c r="CN661" i="1"/>
  <c r="CM661" i="1"/>
  <c r="CL661" i="1"/>
  <c r="CK661" i="1"/>
  <c r="CJ661" i="1"/>
  <c r="CI661" i="1"/>
  <c r="CH661" i="1"/>
  <c r="CG661" i="1"/>
  <c r="CF661" i="1"/>
  <c r="CE661" i="1"/>
  <c r="CD661" i="1"/>
  <c r="CC661" i="1"/>
  <c r="CB661" i="1"/>
  <c r="CA661" i="1"/>
  <c r="BZ661" i="1"/>
  <c r="BY661" i="1"/>
  <c r="BX661" i="1"/>
  <c r="BW661" i="1"/>
  <c r="BV661" i="1"/>
  <c r="BT661" i="1"/>
  <c r="BS661" i="1"/>
  <c r="BR661" i="1"/>
  <c r="BQ661" i="1"/>
  <c r="BP661" i="1"/>
  <c r="BO661" i="1"/>
  <c r="BN661" i="1"/>
  <c r="BM661" i="1"/>
  <c r="BL661" i="1"/>
  <c r="BK661" i="1"/>
  <c r="BJ661" i="1"/>
  <c r="BI661" i="1"/>
  <c r="BH661" i="1"/>
  <c r="BG661" i="1"/>
  <c r="BF661" i="1"/>
  <c r="BE661" i="1"/>
  <c r="BD661" i="1"/>
  <c r="BC661" i="1"/>
  <c r="BB661" i="1"/>
  <c r="BA661" i="1"/>
  <c r="AZ661" i="1"/>
  <c r="AY661" i="1"/>
  <c r="CR660" i="1"/>
  <c r="CQ660" i="1"/>
  <c r="CP660" i="1"/>
  <c r="CO660" i="1"/>
  <c r="CN660" i="1"/>
  <c r="CM660" i="1"/>
  <c r="CL660" i="1"/>
  <c r="CK660" i="1"/>
  <c r="CJ660" i="1"/>
  <c r="CI660" i="1"/>
  <c r="CH660" i="1"/>
  <c r="CG660" i="1"/>
  <c r="CF660" i="1"/>
  <c r="CE660" i="1"/>
  <c r="CD660" i="1"/>
  <c r="CC660" i="1"/>
  <c r="CB660" i="1"/>
  <c r="CA660" i="1"/>
  <c r="BZ660" i="1"/>
  <c r="BY660" i="1"/>
  <c r="BX660" i="1"/>
  <c r="BW660" i="1"/>
  <c r="BV660" i="1"/>
  <c r="BT660" i="1"/>
  <c r="BS660" i="1"/>
  <c r="BR660" i="1"/>
  <c r="BQ660" i="1"/>
  <c r="BP660" i="1"/>
  <c r="BO660" i="1"/>
  <c r="BN660" i="1"/>
  <c r="BM660" i="1"/>
  <c r="BL660" i="1"/>
  <c r="BK660" i="1"/>
  <c r="BJ660" i="1"/>
  <c r="BI660" i="1"/>
  <c r="BH660" i="1"/>
  <c r="BG660" i="1"/>
  <c r="BF660" i="1"/>
  <c r="BE660" i="1"/>
  <c r="BD660" i="1"/>
  <c r="BC660" i="1"/>
  <c r="BB660" i="1"/>
  <c r="BA660" i="1"/>
  <c r="AZ660" i="1"/>
  <c r="AY660" i="1"/>
  <c r="CR659" i="1"/>
  <c r="CQ659" i="1"/>
  <c r="CP659" i="1"/>
  <c r="CO659" i="1"/>
  <c r="CN659" i="1"/>
  <c r="CM659" i="1"/>
  <c r="CL659" i="1"/>
  <c r="CK659" i="1"/>
  <c r="CJ659" i="1"/>
  <c r="CI659" i="1"/>
  <c r="CH659" i="1"/>
  <c r="CG659" i="1"/>
  <c r="CF659" i="1"/>
  <c r="CE659" i="1"/>
  <c r="CD659" i="1"/>
  <c r="CC659" i="1"/>
  <c r="CB659" i="1"/>
  <c r="CA659" i="1"/>
  <c r="BZ659" i="1"/>
  <c r="BY659" i="1"/>
  <c r="BX659" i="1"/>
  <c r="BW659" i="1"/>
  <c r="BV659" i="1"/>
  <c r="BT659" i="1"/>
  <c r="BS659" i="1"/>
  <c r="BR659" i="1"/>
  <c r="BQ659" i="1"/>
  <c r="BP659" i="1"/>
  <c r="BO659" i="1"/>
  <c r="BN659" i="1"/>
  <c r="BM659" i="1"/>
  <c r="BL659" i="1"/>
  <c r="BK659" i="1"/>
  <c r="BJ659" i="1"/>
  <c r="BI659" i="1"/>
  <c r="BH659" i="1"/>
  <c r="BG659" i="1"/>
  <c r="BF659" i="1"/>
  <c r="BE659" i="1"/>
  <c r="BD659" i="1"/>
  <c r="BC659" i="1"/>
  <c r="BB659" i="1"/>
  <c r="BA659" i="1"/>
  <c r="AZ659" i="1"/>
  <c r="AY659" i="1"/>
  <c r="CR658" i="1"/>
  <c r="CQ658" i="1"/>
  <c r="CP658" i="1"/>
  <c r="CO658" i="1"/>
  <c r="CN658" i="1"/>
  <c r="CM658" i="1"/>
  <c r="CL658" i="1"/>
  <c r="CK658" i="1"/>
  <c r="CJ658" i="1"/>
  <c r="CI658" i="1"/>
  <c r="CH658" i="1"/>
  <c r="CG658" i="1"/>
  <c r="CF658" i="1"/>
  <c r="CE658" i="1"/>
  <c r="CD658" i="1"/>
  <c r="CC658" i="1"/>
  <c r="CB658" i="1"/>
  <c r="CA658" i="1"/>
  <c r="BZ658" i="1"/>
  <c r="BY658" i="1"/>
  <c r="BX658" i="1"/>
  <c r="BW658" i="1"/>
  <c r="BV658" i="1"/>
  <c r="BT658" i="1"/>
  <c r="BS658" i="1"/>
  <c r="BR658" i="1"/>
  <c r="BQ658" i="1"/>
  <c r="BP658" i="1"/>
  <c r="BO658" i="1"/>
  <c r="BN658" i="1"/>
  <c r="BM658" i="1"/>
  <c r="BL658" i="1"/>
  <c r="BK658" i="1"/>
  <c r="BJ658" i="1"/>
  <c r="BI658" i="1"/>
  <c r="BH658" i="1"/>
  <c r="BG658" i="1"/>
  <c r="BF658" i="1"/>
  <c r="BE658" i="1"/>
  <c r="BD658" i="1"/>
  <c r="BC658" i="1"/>
  <c r="BB658" i="1"/>
  <c r="BA658" i="1"/>
  <c r="AZ658" i="1"/>
  <c r="AY658" i="1"/>
  <c r="CR657" i="1"/>
  <c r="CQ657" i="1"/>
  <c r="CP657" i="1"/>
  <c r="CO657" i="1"/>
  <c r="CN657" i="1"/>
  <c r="CM657" i="1"/>
  <c r="CL657" i="1"/>
  <c r="CK657" i="1"/>
  <c r="CJ657" i="1"/>
  <c r="CI657" i="1"/>
  <c r="CH657" i="1"/>
  <c r="CG657" i="1"/>
  <c r="CF657" i="1"/>
  <c r="CE657" i="1"/>
  <c r="CD657" i="1"/>
  <c r="CC657" i="1"/>
  <c r="CB657" i="1"/>
  <c r="CA657" i="1"/>
  <c r="BZ657" i="1"/>
  <c r="BY657" i="1"/>
  <c r="BX657" i="1"/>
  <c r="BW657" i="1"/>
  <c r="BV657" i="1"/>
  <c r="BT657" i="1"/>
  <c r="BS657" i="1"/>
  <c r="BR657" i="1"/>
  <c r="BQ657" i="1"/>
  <c r="BP657" i="1"/>
  <c r="BO657" i="1"/>
  <c r="BN657" i="1"/>
  <c r="BM657" i="1"/>
  <c r="BL657" i="1"/>
  <c r="BK657" i="1"/>
  <c r="BJ657" i="1"/>
  <c r="BI657" i="1"/>
  <c r="BH657" i="1"/>
  <c r="BG657" i="1"/>
  <c r="BF657" i="1"/>
  <c r="BE657" i="1"/>
  <c r="BD657" i="1"/>
  <c r="BC657" i="1"/>
  <c r="BB657" i="1"/>
  <c r="BA657" i="1"/>
  <c r="AZ657" i="1"/>
  <c r="AY657" i="1"/>
  <c r="CR656" i="1"/>
  <c r="CQ656" i="1"/>
  <c r="CP656" i="1"/>
  <c r="CO656" i="1"/>
  <c r="CN656" i="1"/>
  <c r="CM656" i="1"/>
  <c r="CL656" i="1"/>
  <c r="CK656" i="1"/>
  <c r="CJ656" i="1"/>
  <c r="CI656" i="1"/>
  <c r="CH656" i="1"/>
  <c r="CG656" i="1"/>
  <c r="CF656" i="1"/>
  <c r="CE656" i="1"/>
  <c r="CD656" i="1"/>
  <c r="CC656" i="1"/>
  <c r="CB656" i="1"/>
  <c r="CA656" i="1"/>
  <c r="BZ656" i="1"/>
  <c r="BY656" i="1"/>
  <c r="BX656" i="1"/>
  <c r="BW656" i="1"/>
  <c r="BV656" i="1"/>
  <c r="BT656" i="1"/>
  <c r="BS656" i="1"/>
  <c r="BR656" i="1"/>
  <c r="BQ656" i="1"/>
  <c r="BP656" i="1"/>
  <c r="BO656" i="1"/>
  <c r="BN656" i="1"/>
  <c r="BM656" i="1"/>
  <c r="BL656" i="1"/>
  <c r="BK656" i="1"/>
  <c r="BJ656" i="1"/>
  <c r="BI656" i="1"/>
  <c r="BH656" i="1"/>
  <c r="BG656" i="1"/>
  <c r="BF656" i="1"/>
  <c r="BE656" i="1"/>
  <c r="BD656" i="1"/>
  <c r="BC656" i="1"/>
  <c r="BB656" i="1"/>
  <c r="BA656" i="1"/>
  <c r="AZ656" i="1"/>
  <c r="AY656" i="1"/>
  <c r="CR655" i="1"/>
  <c r="CQ655" i="1"/>
  <c r="CP655" i="1"/>
  <c r="CO655" i="1"/>
  <c r="CN655" i="1"/>
  <c r="CM655" i="1"/>
  <c r="CL655" i="1"/>
  <c r="CK655" i="1"/>
  <c r="CJ655" i="1"/>
  <c r="CI655" i="1"/>
  <c r="CH655" i="1"/>
  <c r="CG655" i="1"/>
  <c r="CF655" i="1"/>
  <c r="CE655" i="1"/>
  <c r="CD655" i="1"/>
  <c r="CC655" i="1"/>
  <c r="CB655" i="1"/>
  <c r="CA655" i="1"/>
  <c r="BZ655" i="1"/>
  <c r="BY655" i="1"/>
  <c r="BX655" i="1"/>
  <c r="BW655" i="1"/>
  <c r="BV655" i="1"/>
  <c r="BT655" i="1"/>
  <c r="BS655" i="1"/>
  <c r="BR655" i="1"/>
  <c r="BQ655" i="1"/>
  <c r="BP655" i="1"/>
  <c r="BO655" i="1"/>
  <c r="BN655" i="1"/>
  <c r="BM655" i="1"/>
  <c r="BL655" i="1"/>
  <c r="BK655" i="1"/>
  <c r="BJ655" i="1"/>
  <c r="BI655" i="1"/>
  <c r="BH655" i="1"/>
  <c r="BG655" i="1"/>
  <c r="BF655" i="1"/>
  <c r="BE655" i="1"/>
  <c r="BD655" i="1"/>
  <c r="BC655" i="1"/>
  <c r="BB655" i="1"/>
  <c r="BA655" i="1"/>
  <c r="AZ655" i="1"/>
  <c r="AY655" i="1"/>
  <c r="CR654" i="1"/>
  <c r="CQ654" i="1"/>
  <c r="CP654" i="1"/>
  <c r="CO654" i="1"/>
  <c r="CN654" i="1"/>
  <c r="CM654" i="1"/>
  <c r="CL654" i="1"/>
  <c r="CK654" i="1"/>
  <c r="CJ654" i="1"/>
  <c r="CI654" i="1"/>
  <c r="CH654" i="1"/>
  <c r="CG654" i="1"/>
  <c r="CF654" i="1"/>
  <c r="CE654" i="1"/>
  <c r="CD654" i="1"/>
  <c r="CC654" i="1"/>
  <c r="CB654" i="1"/>
  <c r="CA654" i="1"/>
  <c r="BZ654" i="1"/>
  <c r="BY654" i="1"/>
  <c r="BX654" i="1"/>
  <c r="BW654" i="1"/>
  <c r="BV654" i="1"/>
  <c r="BT654" i="1"/>
  <c r="BS654" i="1"/>
  <c r="BR654" i="1"/>
  <c r="BQ654" i="1"/>
  <c r="BP654" i="1"/>
  <c r="BO654" i="1"/>
  <c r="BN654" i="1"/>
  <c r="BM654" i="1"/>
  <c r="BL654" i="1"/>
  <c r="BK654" i="1"/>
  <c r="BJ654" i="1"/>
  <c r="BI654" i="1"/>
  <c r="BH654" i="1"/>
  <c r="BG654" i="1"/>
  <c r="BF654" i="1"/>
  <c r="BE654" i="1"/>
  <c r="BD654" i="1"/>
  <c r="BC654" i="1"/>
  <c r="BB654" i="1"/>
  <c r="BA654" i="1"/>
  <c r="AZ654" i="1"/>
  <c r="AY654" i="1"/>
  <c r="CR653" i="1"/>
  <c r="CQ653" i="1"/>
  <c r="CP653" i="1"/>
  <c r="CO653" i="1"/>
  <c r="CN653" i="1"/>
  <c r="CM653" i="1"/>
  <c r="CL653" i="1"/>
  <c r="CK653" i="1"/>
  <c r="CJ653" i="1"/>
  <c r="CI653" i="1"/>
  <c r="CH653" i="1"/>
  <c r="CG653" i="1"/>
  <c r="CF653" i="1"/>
  <c r="CE653" i="1"/>
  <c r="CD653" i="1"/>
  <c r="CC653" i="1"/>
  <c r="CB653" i="1"/>
  <c r="CA653" i="1"/>
  <c r="BZ653" i="1"/>
  <c r="BY653" i="1"/>
  <c r="BX653" i="1"/>
  <c r="BW653" i="1"/>
  <c r="BV653" i="1"/>
  <c r="BT653" i="1"/>
  <c r="BS653" i="1"/>
  <c r="BR653" i="1"/>
  <c r="BQ653" i="1"/>
  <c r="BP653" i="1"/>
  <c r="BO653" i="1"/>
  <c r="BN653" i="1"/>
  <c r="BM653" i="1"/>
  <c r="BL653" i="1"/>
  <c r="BK653" i="1"/>
  <c r="BJ653" i="1"/>
  <c r="BI653" i="1"/>
  <c r="BH653" i="1"/>
  <c r="BG653" i="1"/>
  <c r="BF653" i="1"/>
  <c r="BE653" i="1"/>
  <c r="BD653" i="1"/>
  <c r="BC653" i="1"/>
  <c r="BB653" i="1"/>
  <c r="BA653" i="1"/>
  <c r="AZ653" i="1"/>
  <c r="AY653" i="1"/>
  <c r="CR652" i="1"/>
  <c r="CQ652" i="1"/>
  <c r="CP652" i="1"/>
  <c r="CO652" i="1"/>
  <c r="CN652" i="1"/>
  <c r="CM652" i="1"/>
  <c r="CL652" i="1"/>
  <c r="CK652" i="1"/>
  <c r="CJ652" i="1"/>
  <c r="CI652" i="1"/>
  <c r="CH652" i="1"/>
  <c r="CG652" i="1"/>
  <c r="CF652" i="1"/>
  <c r="CE652" i="1"/>
  <c r="CD652" i="1"/>
  <c r="CC652" i="1"/>
  <c r="CB652" i="1"/>
  <c r="CA652" i="1"/>
  <c r="BZ652" i="1"/>
  <c r="BY652" i="1"/>
  <c r="BX652" i="1"/>
  <c r="BW652" i="1"/>
  <c r="BV652" i="1"/>
  <c r="BT652" i="1"/>
  <c r="BS652" i="1"/>
  <c r="BR652" i="1"/>
  <c r="BQ652" i="1"/>
  <c r="BP652" i="1"/>
  <c r="BO652" i="1"/>
  <c r="BN652" i="1"/>
  <c r="BM652" i="1"/>
  <c r="BL652" i="1"/>
  <c r="BK652" i="1"/>
  <c r="BJ652" i="1"/>
  <c r="BI652" i="1"/>
  <c r="BH652" i="1"/>
  <c r="BG652" i="1"/>
  <c r="BF652" i="1"/>
  <c r="BE652" i="1"/>
  <c r="BD652" i="1"/>
  <c r="BC652" i="1"/>
  <c r="BB652" i="1"/>
  <c r="BA652" i="1"/>
  <c r="AZ652" i="1"/>
  <c r="AY652" i="1"/>
  <c r="CR651" i="1"/>
  <c r="CQ651" i="1"/>
  <c r="CP651" i="1"/>
  <c r="CO651" i="1"/>
  <c r="CN651" i="1"/>
  <c r="CM651" i="1"/>
  <c r="CL651" i="1"/>
  <c r="CK651" i="1"/>
  <c r="CJ651" i="1"/>
  <c r="CI651" i="1"/>
  <c r="CH651" i="1"/>
  <c r="CG651" i="1"/>
  <c r="CF651" i="1"/>
  <c r="CE651" i="1"/>
  <c r="CD651" i="1"/>
  <c r="CC651" i="1"/>
  <c r="CB651" i="1"/>
  <c r="CA651" i="1"/>
  <c r="BZ651" i="1"/>
  <c r="BY651" i="1"/>
  <c r="BX651" i="1"/>
  <c r="BW651" i="1"/>
  <c r="BV651" i="1"/>
  <c r="BT651" i="1"/>
  <c r="BS651" i="1"/>
  <c r="BR651" i="1"/>
  <c r="BQ651" i="1"/>
  <c r="BP651" i="1"/>
  <c r="BO651" i="1"/>
  <c r="BN651" i="1"/>
  <c r="BM651" i="1"/>
  <c r="BL651" i="1"/>
  <c r="BK651" i="1"/>
  <c r="BJ651" i="1"/>
  <c r="BI651" i="1"/>
  <c r="BH651" i="1"/>
  <c r="BG651" i="1"/>
  <c r="BF651" i="1"/>
  <c r="BE651" i="1"/>
  <c r="BD651" i="1"/>
  <c r="BC651" i="1"/>
  <c r="BB651" i="1"/>
  <c r="BA651" i="1"/>
  <c r="AZ651" i="1"/>
  <c r="AY651" i="1"/>
  <c r="CR650" i="1"/>
  <c r="CQ650" i="1"/>
  <c r="CP650" i="1"/>
  <c r="CO650" i="1"/>
  <c r="CN650" i="1"/>
  <c r="CM650" i="1"/>
  <c r="CL650" i="1"/>
  <c r="CK650" i="1"/>
  <c r="CJ650" i="1"/>
  <c r="CI650" i="1"/>
  <c r="CH650" i="1"/>
  <c r="CG650" i="1"/>
  <c r="CF650" i="1"/>
  <c r="CE650" i="1"/>
  <c r="CD650" i="1"/>
  <c r="CC650" i="1"/>
  <c r="CB650" i="1"/>
  <c r="CA650" i="1"/>
  <c r="BZ650" i="1"/>
  <c r="BY650" i="1"/>
  <c r="BX650" i="1"/>
  <c r="BW650" i="1"/>
  <c r="BV650" i="1"/>
  <c r="BT650" i="1"/>
  <c r="BS650" i="1"/>
  <c r="BR650" i="1"/>
  <c r="BQ650" i="1"/>
  <c r="BP650" i="1"/>
  <c r="BO650" i="1"/>
  <c r="BN650" i="1"/>
  <c r="BM650" i="1"/>
  <c r="BL650" i="1"/>
  <c r="BK650" i="1"/>
  <c r="BJ650" i="1"/>
  <c r="BI650" i="1"/>
  <c r="BH650" i="1"/>
  <c r="BG650" i="1"/>
  <c r="BF650" i="1"/>
  <c r="BE650" i="1"/>
  <c r="BD650" i="1"/>
  <c r="BC650" i="1"/>
  <c r="BB650" i="1"/>
  <c r="BA650" i="1"/>
  <c r="AZ650" i="1"/>
  <c r="AY650" i="1"/>
  <c r="CR649" i="1"/>
  <c r="CQ649" i="1"/>
  <c r="CP649" i="1"/>
  <c r="CO649" i="1"/>
  <c r="CN649" i="1"/>
  <c r="CM649" i="1"/>
  <c r="CL649" i="1"/>
  <c r="CK649" i="1"/>
  <c r="CJ649" i="1"/>
  <c r="CI649" i="1"/>
  <c r="CH649" i="1"/>
  <c r="CG649" i="1"/>
  <c r="CF649" i="1"/>
  <c r="CE649" i="1"/>
  <c r="CD649" i="1"/>
  <c r="CC649" i="1"/>
  <c r="CB649" i="1"/>
  <c r="CA649" i="1"/>
  <c r="BZ649" i="1"/>
  <c r="BY649" i="1"/>
  <c r="BX649" i="1"/>
  <c r="BW649" i="1"/>
  <c r="BV649" i="1"/>
  <c r="BT649" i="1"/>
  <c r="BS649" i="1"/>
  <c r="BR649" i="1"/>
  <c r="BQ649" i="1"/>
  <c r="BP649" i="1"/>
  <c r="BO649" i="1"/>
  <c r="BN649" i="1"/>
  <c r="BM649" i="1"/>
  <c r="BL649" i="1"/>
  <c r="BK649" i="1"/>
  <c r="BJ649" i="1"/>
  <c r="BI649" i="1"/>
  <c r="BH649" i="1"/>
  <c r="BG649" i="1"/>
  <c r="BF649" i="1"/>
  <c r="BE649" i="1"/>
  <c r="BD649" i="1"/>
  <c r="BC649" i="1"/>
  <c r="BB649" i="1"/>
  <c r="BA649" i="1"/>
  <c r="AZ649" i="1"/>
  <c r="AY649" i="1"/>
  <c r="CR648" i="1"/>
  <c r="CQ648" i="1"/>
  <c r="CP648" i="1"/>
  <c r="CO648" i="1"/>
  <c r="CN648" i="1"/>
  <c r="CM648" i="1"/>
  <c r="CL648" i="1"/>
  <c r="CK648" i="1"/>
  <c r="CJ648" i="1"/>
  <c r="CI648" i="1"/>
  <c r="CH648" i="1"/>
  <c r="CG648" i="1"/>
  <c r="CF648" i="1"/>
  <c r="CE648" i="1"/>
  <c r="CD648" i="1"/>
  <c r="CC648" i="1"/>
  <c r="CB648" i="1"/>
  <c r="CA648" i="1"/>
  <c r="BZ648" i="1"/>
  <c r="BY648" i="1"/>
  <c r="BX648" i="1"/>
  <c r="BW648" i="1"/>
  <c r="BV648" i="1"/>
  <c r="BT648" i="1"/>
  <c r="BS648" i="1"/>
  <c r="BR648" i="1"/>
  <c r="BQ648" i="1"/>
  <c r="BP648" i="1"/>
  <c r="BO648" i="1"/>
  <c r="BN648" i="1"/>
  <c r="BM648" i="1"/>
  <c r="BL648" i="1"/>
  <c r="BK648" i="1"/>
  <c r="BJ648" i="1"/>
  <c r="BI648" i="1"/>
  <c r="BH648" i="1"/>
  <c r="BG648" i="1"/>
  <c r="BF648" i="1"/>
  <c r="BE648" i="1"/>
  <c r="BD648" i="1"/>
  <c r="BC648" i="1"/>
  <c r="BB648" i="1"/>
  <c r="BA648" i="1"/>
  <c r="AZ648" i="1"/>
  <c r="AY648" i="1"/>
  <c r="CR647" i="1"/>
  <c r="CQ647" i="1"/>
  <c r="CP647" i="1"/>
  <c r="CO647" i="1"/>
  <c r="CN647" i="1"/>
  <c r="CM647" i="1"/>
  <c r="CL647" i="1"/>
  <c r="CK647" i="1"/>
  <c r="CJ647" i="1"/>
  <c r="CI647" i="1"/>
  <c r="CH647" i="1"/>
  <c r="CG647" i="1"/>
  <c r="CF647" i="1"/>
  <c r="CE647" i="1"/>
  <c r="CD647" i="1"/>
  <c r="CC647" i="1"/>
  <c r="CB647" i="1"/>
  <c r="CA647" i="1"/>
  <c r="BZ647" i="1"/>
  <c r="BY647" i="1"/>
  <c r="BX647" i="1"/>
  <c r="BW647" i="1"/>
  <c r="BV647" i="1"/>
  <c r="BT647" i="1"/>
  <c r="BS647" i="1"/>
  <c r="BR647" i="1"/>
  <c r="BQ647" i="1"/>
  <c r="BP647" i="1"/>
  <c r="BO647" i="1"/>
  <c r="BN647" i="1"/>
  <c r="BM647" i="1"/>
  <c r="BL647" i="1"/>
  <c r="BK647" i="1"/>
  <c r="BJ647" i="1"/>
  <c r="BI647" i="1"/>
  <c r="BH647" i="1"/>
  <c r="BG647" i="1"/>
  <c r="BF647" i="1"/>
  <c r="BE647" i="1"/>
  <c r="BD647" i="1"/>
  <c r="BC647" i="1"/>
  <c r="BB647" i="1"/>
  <c r="BA647" i="1"/>
  <c r="AZ647" i="1"/>
  <c r="AY647" i="1"/>
  <c r="CR646" i="1"/>
  <c r="CQ646" i="1"/>
  <c r="CP646" i="1"/>
  <c r="CO646" i="1"/>
  <c r="CN646" i="1"/>
  <c r="CM646" i="1"/>
  <c r="CL646" i="1"/>
  <c r="CK646" i="1"/>
  <c r="CJ646" i="1"/>
  <c r="CI646" i="1"/>
  <c r="CH646" i="1"/>
  <c r="CG646" i="1"/>
  <c r="CF646" i="1"/>
  <c r="CE646" i="1"/>
  <c r="CD646" i="1"/>
  <c r="CC646" i="1"/>
  <c r="CB646" i="1"/>
  <c r="CA646" i="1"/>
  <c r="BZ646" i="1"/>
  <c r="BY646" i="1"/>
  <c r="BX646" i="1"/>
  <c r="BW646" i="1"/>
  <c r="BV646" i="1"/>
  <c r="BT646" i="1"/>
  <c r="BS646" i="1"/>
  <c r="BR646" i="1"/>
  <c r="BQ646" i="1"/>
  <c r="BP646" i="1"/>
  <c r="BO646" i="1"/>
  <c r="BN646" i="1"/>
  <c r="BM646" i="1"/>
  <c r="BL646" i="1"/>
  <c r="BK646" i="1"/>
  <c r="BJ646" i="1"/>
  <c r="BI646" i="1"/>
  <c r="BH646" i="1"/>
  <c r="BG646" i="1"/>
  <c r="BF646" i="1"/>
  <c r="BE646" i="1"/>
  <c r="BD646" i="1"/>
  <c r="BC646" i="1"/>
  <c r="BB646" i="1"/>
  <c r="BA646" i="1"/>
  <c r="AZ646" i="1"/>
  <c r="AY646" i="1"/>
  <c r="CR645" i="1"/>
  <c r="CQ645" i="1"/>
  <c r="CP645" i="1"/>
  <c r="CO645" i="1"/>
  <c r="CN645" i="1"/>
  <c r="CM645" i="1"/>
  <c r="CL645" i="1"/>
  <c r="CK645" i="1"/>
  <c r="CJ645" i="1"/>
  <c r="CI645" i="1"/>
  <c r="CH645" i="1"/>
  <c r="CG645" i="1"/>
  <c r="CF645" i="1"/>
  <c r="CE645" i="1"/>
  <c r="CD645" i="1"/>
  <c r="CC645" i="1"/>
  <c r="CB645" i="1"/>
  <c r="CA645" i="1"/>
  <c r="BZ645" i="1"/>
  <c r="BY645" i="1"/>
  <c r="BX645" i="1"/>
  <c r="BW645" i="1"/>
  <c r="BV645" i="1"/>
  <c r="BT645" i="1"/>
  <c r="BS645" i="1"/>
  <c r="BR645" i="1"/>
  <c r="BQ645" i="1"/>
  <c r="BP645" i="1"/>
  <c r="BO645" i="1"/>
  <c r="BN645" i="1"/>
  <c r="BM645" i="1"/>
  <c r="BL645" i="1"/>
  <c r="BK645" i="1"/>
  <c r="BJ645" i="1"/>
  <c r="BI645" i="1"/>
  <c r="BH645" i="1"/>
  <c r="BG645" i="1"/>
  <c r="BF645" i="1"/>
  <c r="BE645" i="1"/>
  <c r="BD645" i="1"/>
  <c r="BC645" i="1"/>
  <c r="BB645" i="1"/>
  <c r="BA645" i="1"/>
  <c r="AZ645" i="1"/>
  <c r="AY645" i="1"/>
  <c r="CR644" i="1"/>
  <c r="CQ644" i="1"/>
  <c r="CP644" i="1"/>
  <c r="CO644" i="1"/>
  <c r="CN644" i="1"/>
  <c r="CM644" i="1"/>
  <c r="CL644" i="1"/>
  <c r="CK644" i="1"/>
  <c r="CJ644" i="1"/>
  <c r="CI644" i="1"/>
  <c r="CH644" i="1"/>
  <c r="CG644" i="1"/>
  <c r="CF644" i="1"/>
  <c r="CE644" i="1"/>
  <c r="CD644" i="1"/>
  <c r="CC644" i="1"/>
  <c r="CB644" i="1"/>
  <c r="CA644" i="1"/>
  <c r="BZ644" i="1"/>
  <c r="BY644" i="1"/>
  <c r="BX644" i="1"/>
  <c r="BW644" i="1"/>
  <c r="BV644" i="1"/>
  <c r="BT644" i="1"/>
  <c r="BS644" i="1"/>
  <c r="BR644" i="1"/>
  <c r="BQ644" i="1"/>
  <c r="BP644" i="1"/>
  <c r="BO644" i="1"/>
  <c r="BN644" i="1"/>
  <c r="BM644" i="1"/>
  <c r="BL644" i="1"/>
  <c r="BK644" i="1"/>
  <c r="BJ644" i="1"/>
  <c r="BI644" i="1"/>
  <c r="BH644" i="1"/>
  <c r="BG644" i="1"/>
  <c r="BF644" i="1"/>
  <c r="BE644" i="1"/>
  <c r="BD644" i="1"/>
  <c r="BC644" i="1"/>
  <c r="BB644" i="1"/>
  <c r="BA644" i="1"/>
  <c r="AZ644" i="1"/>
  <c r="AY644" i="1"/>
  <c r="CR643" i="1"/>
  <c r="CQ643" i="1"/>
  <c r="CP643" i="1"/>
  <c r="CO643" i="1"/>
  <c r="CN643" i="1"/>
  <c r="CM643" i="1"/>
  <c r="CL643" i="1"/>
  <c r="CK643" i="1"/>
  <c r="CJ643" i="1"/>
  <c r="CI643" i="1"/>
  <c r="CH643" i="1"/>
  <c r="CG643" i="1"/>
  <c r="CF643" i="1"/>
  <c r="CE643" i="1"/>
  <c r="CD643" i="1"/>
  <c r="CC643" i="1"/>
  <c r="CB643" i="1"/>
  <c r="CA643" i="1"/>
  <c r="BZ643" i="1"/>
  <c r="BY643" i="1"/>
  <c r="BX643" i="1"/>
  <c r="BW643" i="1"/>
  <c r="BV643" i="1"/>
  <c r="BT643" i="1"/>
  <c r="BS643" i="1"/>
  <c r="BR643" i="1"/>
  <c r="BQ643" i="1"/>
  <c r="BP643" i="1"/>
  <c r="BO643" i="1"/>
  <c r="BN643" i="1"/>
  <c r="BM643" i="1"/>
  <c r="BL643" i="1"/>
  <c r="BK643" i="1"/>
  <c r="BJ643" i="1"/>
  <c r="BI643" i="1"/>
  <c r="BH643" i="1"/>
  <c r="BG643" i="1"/>
  <c r="BF643" i="1"/>
  <c r="BE643" i="1"/>
  <c r="BD643" i="1"/>
  <c r="BC643" i="1"/>
  <c r="BB643" i="1"/>
  <c r="BA643" i="1"/>
  <c r="AZ643" i="1"/>
  <c r="AY643" i="1"/>
  <c r="CR642" i="1"/>
  <c r="CQ642" i="1"/>
  <c r="CP642" i="1"/>
  <c r="CO642" i="1"/>
  <c r="CN642" i="1"/>
  <c r="CM642" i="1"/>
  <c r="CL642" i="1"/>
  <c r="CK642" i="1"/>
  <c r="CJ642" i="1"/>
  <c r="CI642" i="1"/>
  <c r="CH642" i="1"/>
  <c r="CG642" i="1"/>
  <c r="CF642" i="1"/>
  <c r="CE642" i="1"/>
  <c r="CD642" i="1"/>
  <c r="CC642" i="1"/>
  <c r="CB642" i="1"/>
  <c r="CA642" i="1"/>
  <c r="BZ642" i="1"/>
  <c r="BY642" i="1"/>
  <c r="BX642" i="1"/>
  <c r="BW642" i="1"/>
  <c r="BV642" i="1"/>
  <c r="BT642" i="1"/>
  <c r="BS642" i="1"/>
  <c r="BR642" i="1"/>
  <c r="BQ642" i="1"/>
  <c r="BP642" i="1"/>
  <c r="BO642" i="1"/>
  <c r="BN642" i="1"/>
  <c r="BM642" i="1"/>
  <c r="BL642" i="1"/>
  <c r="BK642" i="1"/>
  <c r="BJ642" i="1"/>
  <c r="BI642" i="1"/>
  <c r="BH642" i="1"/>
  <c r="BG642" i="1"/>
  <c r="BF642" i="1"/>
  <c r="BE642" i="1"/>
  <c r="BD642" i="1"/>
  <c r="BC642" i="1"/>
  <c r="BB642" i="1"/>
  <c r="BA642" i="1"/>
  <c r="AZ642" i="1"/>
  <c r="AY642" i="1"/>
  <c r="CR641" i="1"/>
  <c r="CQ641" i="1"/>
  <c r="CP641" i="1"/>
  <c r="CO641" i="1"/>
  <c r="CN641" i="1"/>
  <c r="CM641" i="1"/>
  <c r="CL641" i="1"/>
  <c r="CK641" i="1"/>
  <c r="CJ641" i="1"/>
  <c r="CI641" i="1"/>
  <c r="CH641" i="1"/>
  <c r="CG641" i="1"/>
  <c r="CF641" i="1"/>
  <c r="CE641" i="1"/>
  <c r="CD641" i="1"/>
  <c r="CC641" i="1"/>
  <c r="CB641" i="1"/>
  <c r="CA641" i="1"/>
  <c r="BZ641" i="1"/>
  <c r="BY641" i="1"/>
  <c r="BX641" i="1"/>
  <c r="BW641" i="1"/>
  <c r="BV641" i="1"/>
  <c r="BT641" i="1"/>
  <c r="BS641" i="1"/>
  <c r="BR641" i="1"/>
  <c r="BQ641" i="1"/>
  <c r="BP641" i="1"/>
  <c r="BO641" i="1"/>
  <c r="BN641" i="1"/>
  <c r="BM641" i="1"/>
  <c r="BL641" i="1"/>
  <c r="BK641" i="1"/>
  <c r="BJ641" i="1"/>
  <c r="BI641" i="1"/>
  <c r="BH641" i="1"/>
  <c r="BG641" i="1"/>
  <c r="BF641" i="1"/>
  <c r="BE641" i="1"/>
  <c r="BD641" i="1"/>
  <c r="BC641" i="1"/>
  <c r="BB641" i="1"/>
  <c r="BA641" i="1"/>
  <c r="AZ641" i="1"/>
  <c r="AY641" i="1"/>
  <c r="CR640" i="1"/>
  <c r="CQ640" i="1"/>
  <c r="CP640" i="1"/>
  <c r="CO640" i="1"/>
  <c r="CN640" i="1"/>
  <c r="CM640" i="1"/>
  <c r="CL640" i="1"/>
  <c r="CK640" i="1"/>
  <c r="CJ640" i="1"/>
  <c r="CI640" i="1"/>
  <c r="CH640" i="1"/>
  <c r="CG640" i="1"/>
  <c r="CF640" i="1"/>
  <c r="CE640" i="1"/>
  <c r="CD640" i="1"/>
  <c r="CC640" i="1"/>
  <c r="CB640" i="1"/>
  <c r="CA640" i="1"/>
  <c r="BZ640" i="1"/>
  <c r="BY640" i="1"/>
  <c r="BX640" i="1"/>
  <c r="BW640" i="1"/>
  <c r="BV640" i="1"/>
  <c r="BT640" i="1"/>
  <c r="BS640" i="1"/>
  <c r="BR640" i="1"/>
  <c r="BQ640" i="1"/>
  <c r="BP640" i="1"/>
  <c r="BO640" i="1"/>
  <c r="BN640" i="1"/>
  <c r="BM640" i="1"/>
  <c r="BL640" i="1"/>
  <c r="BK640" i="1"/>
  <c r="BJ640" i="1"/>
  <c r="BI640" i="1"/>
  <c r="BH640" i="1"/>
  <c r="BG640" i="1"/>
  <c r="BF640" i="1"/>
  <c r="BE640" i="1"/>
  <c r="BD640" i="1"/>
  <c r="BC640" i="1"/>
  <c r="BB640" i="1"/>
  <c r="BA640" i="1"/>
  <c r="AZ640" i="1"/>
  <c r="AY640" i="1"/>
  <c r="CR639" i="1"/>
  <c r="CQ639" i="1"/>
  <c r="CP639" i="1"/>
  <c r="CO639" i="1"/>
  <c r="CN639" i="1"/>
  <c r="CM639" i="1"/>
  <c r="CL639" i="1"/>
  <c r="CK639" i="1"/>
  <c r="CJ639" i="1"/>
  <c r="CI639" i="1"/>
  <c r="CH639" i="1"/>
  <c r="CG639" i="1"/>
  <c r="CF639" i="1"/>
  <c r="CE639" i="1"/>
  <c r="CD639" i="1"/>
  <c r="CC639" i="1"/>
  <c r="CB639" i="1"/>
  <c r="CA639" i="1"/>
  <c r="BZ639" i="1"/>
  <c r="BY639" i="1"/>
  <c r="BX639" i="1"/>
  <c r="BW639" i="1"/>
  <c r="BV639" i="1"/>
  <c r="BT639" i="1"/>
  <c r="BS639" i="1"/>
  <c r="BR639" i="1"/>
  <c r="BQ639" i="1"/>
  <c r="BP639" i="1"/>
  <c r="BO639" i="1"/>
  <c r="BN639" i="1"/>
  <c r="BM639" i="1"/>
  <c r="BL639" i="1"/>
  <c r="BK639" i="1"/>
  <c r="BJ639" i="1"/>
  <c r="BI639" i="1"/>
  <c r="BH639" i="1"/>
  <c r="BG639" i="1"/>
  <c r="BF639" i="1"/>
  <c r="BE639" i="1"/>
  <c r="BD639" i="1"/>
  <c r="BC639" i="1"/>
  <c r="BB639" i="1"/>
  <c r="BA639" i="1"/>
  <c r="AZ639" i="1"/>
  <c r="AY639" i="1"/>
  <c r="CR638" i="1"/>
  <c r="CQ638" i="1"/>
  <c r="CP638" i="1"/>
  <c r="CO638" i="1"/>
  <c r="CN638" i="1"/>
  <c r="CM638" i="1"/>
  <c r="CL638" i="1"/>
  <c r="CK638" i="1"/>
  <c r="CJ638" i="1"/>
  <c r="CI638" i="1"/>
  <c r="CH638" i="1"/>
  <c r="CG638" i="1"/>
  <c r="CF638" i="1"/>
  <c r="CE638" i="1"/>
  <c r="CD638" i="1"/>
  <c r="CC638" i="1"/>
  <c r="CB638" i="1"/>
  <c r="CA638" i="1"/>
  <c r="BZ638" i="1"/>
  <c r="BY638" i="1"/>
  <c r="BX638" i="1"/>
  <c r="BW638" i="1"/>
  <c r="BV638" i="1"/>
  <c r="BT638" i="1"/>
  <c r="BS638" i="1"/>
  <c r="BR638" i="1"/>
  <c r="BQ638" i="1"/>
  <c r="BP638" i="1"/>
  <c r="BO638" i="1"/>
  <c r="BN638" i="1"/>
  <c r="BM638" i="1"/>
  <c r="BL638" i="1"/>
  <c r="BK638" i="1"/>
  <c r="BJ638" i="1"/>
  <c r="BI638" i="1"/>
  <c r="BH638" i="1"/>
  <c r="BG638" i="1"/>
  <c r="BF638" i="1"/>
  <c r="BE638" i="1"/>
  <c r="BD638" i="1"/>
  <c r="BC638" i="1"/>
  <c r="BB638" i="1"/>
  <c r="BA638" i="1"/>
  <c r="AZ638" i="1"/>
  <c r="AY638" i="1"/>
  <c r="CR637" i="1"/>
  <c r="CQ637" i="1"/>
  <c r="CP637" i="1"/>
  <c r="CO637" i="1"/>
  <c r="CN637" i="1"/>
  <c r="CM637" i="1"/>
  <c r="CL637" i="1"/>
  <c r="CK637" i="1"/>
  <c r="CJ637" i="1"/>
  <c r="CI637" i="1"/>
  <c r="CH637" i="1"/>
  <c r="CG637" i="1"/>
  <c r="CF637" i="1"/>
  <c r="CE637" i="1"/>
  <c r="CD637" i="1"/>
  <c r="CC637" i="1"/>
  <c r="CB637" i="1"/>
  <c r="CA637" i="1"/>
  <c r="BZ637" i="1"/>
  <c r="BY637" i="1"/>
  <c r="BX637" i="1"/>
  <c r="BW637" i="1"/>
  <c r="BV637" i="1"/>
  <c r="BT637" i="1"/>
  <c r="BS637" i="1"/>
  <c r="BR637" i="1"/>
  <c r="BQ637" i="1"/>
  <c r="BP637" i="1"/>
  <c r="BO637" i="1"/>
  <c r="BN637" i="1"/>
  <c r="BM637" i="1"/>
  <c r="BL637" i="1"/>
  <c r="BK637" i="1"/>
  <c r="BJ637" i="1"/>
  <c r="BI637" i="1"/>
  <c r="BH637" i="1"/>
  <c r="BG637" i="1"/>
  <c r="BF637" i="1"/>
  <c r="BE637" i="1"/>
  <c r="BD637" i="1"/>
  <c r="BC637" i="1"/>
  <c r="BB637" i="1"/>
  <c r="BA637" i="1"/>
  <c r="AZ637" i="1"/>
  <c r="AY637" i="1"/>
  <c r="CR636" i="1"/>
  <c r="CQ636" i="1"/>
  <c r="CP636" i="1"/>
  <c r="CO636" i="1"/>
  <c r="CN636" i="1"/>
  <c r="CM636" i="1"/>
  <c r="CL636" i="1"/>
  <c r="CK636" i="1"/>
  <c r="CJ636" i="1"/>
  <c r="CI636" i="1"/>
  <c r="CH636" i="1"/>
  <c r="CG636" i="1"/>
  <c r="CF636" i="1"/>
  <c r="CE636" i="1"/>
  <c r="CD636" i="1"/>
  <c r="CC636" i="1"/>
  <c r="CB636" i="1"/>
  <c r="CA636" i="1"/>
  <c r="BZ636" i="1"/>
  <c r="BY636" i="1"/>
  <c r="BX636" i="1"/>
  <c r="BW636" i="1"/>
  <c r="BV636" i="1"/>
  <c r="BT636" i="1"/>
  <c r="BS636" i="1"/>
  <c r="BR636" i="1"/>
  <c r="BQ636" i="1"/>
  <c r="BP636" i="1"/>
  <c r="BO636" i="1"/>
  <c r="BN636" i="1"/>
  <c r="BM636" i="1"/>
  <c r="BL636" i="1"/>
  <c r="BK636" i="1"/>
  <c r="BJ636" i="1"/>
  <c r="BI636" i="1"/>
  <c r="BH636" i="1"/>
  <c r="BG636" i="1"/>
  <c r="BF636" i="1"/>
  <c r="BE636" i="1"/>
  <c r="BD636" i="1"/>
  <c r="BC636" i="1"/>
  <c r="BB636" i="1"/>
  <c r="BA636" i="1"/>
  <c r="AZ636" i="1"/>
  <c r="AY636" i="1"/>
  <c r="CR635" i="1"/>
  <c r="CQ635" i="1"/>
  <c r="CP635" i="1"/>
  <c r="CO635" i="1"/>
  <c r="CN635" i="1"/>
  <c r="CM635" i="1"/>
  <c r="CL635" i="1"/>
  <c r="CK635" i="1"/>
  <c r="CJ635" i="1"/>
  <c r="CI635" i="1"/>
  <c r="CH635" i="1"/>
  <c r="CG635" i="1"/>
  <c r="CF635" i="1"/>
  <c r="CE635" i="1"/>
  <c r="CD635" i="1"/>
  <c r="CC635" i="1"/>
  <c r="CB635" i="1"/>
  <c r="CA635" i="1"/>
  <c r="BZ635" i="1"/>
  <c r="BY635" i="1"/>
  <c r="BX635" i="1"/>
  <c r="BW635" i="1"/>
  <c r="BV635" i="1"/>
  <c r="BT635" i="1"/>
  <c r="BS635" i="1"/>
  <c r="BR635" i="1"/>
  <c r="BQ635" i="1"/>
  <c r="BP635" i="1"/>
  <c r="BO635" i="1"/>
  <c r="BN635" i="1"/>
  <c r="BM635" i="1"/>
  <c r="BL635" i="1"/>
  <c r="BK635" i="1"/>
  <c r="BJ635" i="1"/>
  <c r="BI635" i="1"/>
  <c r="BH635" i="1"/>
  <c r="BG635" i="1"/>
  <c r="BF635" i="1"/>
  <c r="BE635" i="1"/>
  <c r="BD635" i="1"/>
  <c r="BC635" i="1"/>
  <c r="BB635" i="1"/>
  <c r="BA635" i="1"/>
  <c r="AZ635" i="1"/>
  <c r="AY635" i="1"/>
  <c r="CR634" i="1"/>
  <c r="CQ634" i="1"/>
  <c r="CP634" i="1"/>
  <c r="CO634" i="1"/>
  <c r="CN634" i="1"/>
  <c r="CM634" i="1"/>
  <c r="CL634" i="1"/>
  <c r="CK634" i="1"/>
  <c r="CJ634" i="1"/>
  <c r="CI634" i="1"/>
  <c r="CH634" i="1"/>
  <c r="CG634" i="1"/>
  <c r="CF634" i="1"/>
  <c r="CE634" i="1"/>
  <c r="CD634" i="1"/>
  <c r="CC634" i="1"/>
  <c r="CB634" i="1"/>
  <c r="CA634" i="1"/>
  <c r="BZ634" i="1"/>
  <c r="BY634" i="1"/>
  <c r="BX634" i="1"/>
  <c r="BW634" i="1"/>
  <c r="BV634" i="1"/>
  <c r="BT634" i="1"/>
  <c r="BS634" i="1"/>
  <c r="BR634" i="1"/>
  <c r="BQ634" i="1"/>
  <c r="BP634" i="1"/>
  <c r="BO634" i="1"/>
  <c r="BN634" i="1"/>
  <c r="BM634" i="1"/>
  <c r="BL634" i="1"/>
  <c r="BK634" i="1"/>
  <c r="BJ634" i="1"/>
  <c r="BI634" i="1"/>
  <c r="BH634" i="1"/>
  <c r="BG634" i="1"/>
  <c r="BF634" i="1"/>
  <c r="BE634" i="1"/>
  <c r="BD634" i="1"/>
  <c r="BC634" i="1"/>
  <c r="BB634" i="1"/>
  <c r="BA634" i="1"/>
  <c r="AZ634" i="1"/>
  <c r="AY634" i="1"/>
  <c r="CR633" i="1"/>
  <c r="CQ633" i="1"/>
  <c r="CP633" i="1"/>
  <c r="CO633" i="1"/>
  <c r="CN633" i="1"/>
  <c r="CM633" i="1"/>
  <c r="CL633" i="1"/>
  <c r="CK633" i="1"/>
  <c r="CJ633" i="1"/>
  <c r="CI633" i="1"/>
  <c r="CH633" i="1"/>
  <c r="CG633" i="1"/>
  <c r="CF633" i="1"/>
  <c r="CE633" i="1"/>
  <c r="CD633" i="1"/>
  <c r="CC633" i="1"/>
  <c r="CB633" i="1"/>
  <c r="CA633" i="1"/>
  <c r="BZ633" i="1"/>
  <c r="BY633" i="1"/>
  <c r="BX633" i="1"/>
  <c r="BW633" i="1"/>
  <c r="BV633" i="1"/>
  <c r="BT633" i="1"/>
  <c r="BS633" i="1"/>
  <c r="BR633" i="1"/>
  <c r="BQ633" i="1"/>
  <c r="BP633" i="1"/>
  <c r="BO633" i="1"/>
  <c r="BN633" i="1"/>
  <c r="BM633" i="1"/>
  <c r="BL633" i="1"/>
  <c r="BK633" i="1"/>
  <c r="BJ633" i="1"/>
  <c r="BI633" i="1"/>
  <c r="BH633" i="1"/>
  <c r="BG633" i="1"/>
  <c r="BF633" i="1"/>
  <c r="BE633" i="1"/>
  <c r="BD633" i="1"/>
  <c r="BC633" i="1"/>
  <c r="BB633" i="1"/>
  <c r="BA633" i="1"/>
  <c r="AZ633" i="1"/>
  <c r="AY633" i="1"/>
  <c r="CR632" i="1"/>
  <c r="CQ632" i="1"/>
  <c r="CP632" i="1"/>
  <c r="CO632" i="1"/>
  <c r="CN632" i="1"/>
  <c r="CM632" i="1"/>
  <c r="CL632" i="1"/>
  <c r="CK632" i="1"/>
  <c r="CJ632" i="1"/>
  <c r="CI632" i="1"/>
  <c r="CH632" i="1"/>
  <c r="CG632" i="1"/>
  <c r="CF632" i="1"/>
  <c r="CE632" i="1"/>
  <c r="CD632" i="1"/>
  <c r="CC632" i="1"/>
  <c r="CB632" i="1"/>
  <c r="CA632" i="1"/>
  <c r="BZ632" i="1"/>
  <c r="BY632" i="1"/>
  <c r="BX632" i="1"/>
  <c r="BW632" i="1"/>
  <c r="BV632" i="1"/>
  <c r="BT632" i="1"/>
  <c r="BS632" i="1"/>
  <c r="BR632" i="1"/>
  <c r="BQ632" i="1"/>
  <c r="BP632" i="1"/>
  <c r="BO632" i="1"/>
  <c r="BN632" i="1"/>
  <c r="BM632" i="1"/>
  <c r="BL632" i="1"/>
  <c r="BK632" i="1"/>
  <c r="BJ632" i="1"/>
  <c r="BI632" i="1"/>
  <c r="BH632" i="1"/>
  <c r="BG632" i="1"/>
  <c r="BF632" i="1"/>
  <c r="BE632" i="1"/>
  <c r="BD632" i="1"/>
  <c r="BC632" i="1"/>
  <c r="BB632" i="1"/>
  <c r="BA632" i="1"/>
  <c r="AZ632" i="1"/>
  <c r="AY632" i="1"/>
  <c r="CR631" i="1"/>
  <c r="CQ631" i="1"/>
  <c r="CP631" i="1"/>
  <c r="CO631" i="1"/>
  <c r="CN631" i="1"/>
  <c r="CM631" i="1"/>
  <c r="CL631" i="1"/>
  <c r="CK631" i="1"/>
  <c r="CJ631" i="1"/>
  <c r="CI631" i="1"/>
  <c r="CH631" i="1"/>
  <c r="CG631" i="1"/>
  <c r="CF631" i="1"/>
  <c r="CE631" i="1"/>
  <c r="CD631" i="1"/>
  <c r="CC631" i="1"/>
  <c r="CB631" i="1"/>
  <c r="CA631" i="1"/>
  <c r="BZ631" i="1"/>
  <c r="BY631" i="1"/>
  <c r="BX631" i="1"/>
  <c r="BW631" i="1"/>
  <c r="BV631" i="1"/>
  <c r="BT631" i="1"/>
  <c r="BS631" i="1"/>
  <c r="BR631" i="1"/>
  <c r="BQ631" i="1"/>
  <c r="BP631" i="1"/>
  <c r="BO631" i="1"/>
  <c r="BN631" i="1"/>
  <c r="BM631" i="1"/>
  <c r="BL631" i="1"/>
  <c r="BK631" i="1"/>
  <c r="BJ631" i="1"/>
  <c r="BI631" i="1"/>
  <c r="BH631" i="1"/>
  <c r="BG631" i="1"/>
  <c r="BF631" i="1"/>
  <c r="BE631" i="1"/>
  <c r="BD631" i="1"/>
  <c r="BC631" i="1"/>
  <c r="BB631" i="1"/>
  <c r="BA631" i="1"/>
  <c r="AZ631" i="1"/>
  <c r="AY631" i="1"/>
  <c r="CR630" i="1"/>
  <c r="CQ630" i="1"/>
  <c r="CP630" i="1"/>
  <c r="CO630" i="1"/>
  <c r="CN630" i="1"/>
  <c r="CM630" i="1"/>
  <c r="CL630" i="1"/>
  <c r="CK630" i="1"/>
  <c r="CJ630" i="1"/>
  <c r="CI630" i="1"/>
  <c r="CH630" i="1"/>
  <c r="CG630" i="1"/>
  <c r="CF630" i="1"/>
  <c r="CE630" i="1"/>
  <c r="CD630" i="1"/>
  <c r="CC630" i="1"/>
  <c r="CB630" i="1"/>
  <c r="CA630" i="1"/>
  <c r="BZ630" i="1"/>
  <c r="BY630" i="1"/>
  <c r="BX630" i="1"/>
  <c r="BW630" i="1"/>
  <c r="BV630" i="1"/>
  <c r="BT630" i="1"/>
  <c r="BS630" i="1"/>
  <c r="BR630" i="1"/>
  <c r="BQ630" i="1"/>
  <c r="BP630" i="1"/>
  <c r="BO630" i="1"/>
  <c r="BN630" i="1"/>
  <c r="BM630" i="1"/>
  <c r="BL630" i="1"/>
  <c r="BK630" i="1"/>
  <c r="BJ630" i="1"/>
  <c r="BI630" i="1"/>
  <c r="BH630" i="1"/>
  <c r="BG630" i="1"/>
  <c r="BF630" i="1"/>
  <c r="BE630" i="1"/>
  <c r="BD630" i="1"/>
  <c r="BC630" i="1"/>
  <c r="BB630" i="1"/>
  <c r="BA630" i="1"/>
  <c r="AZ630" i="1"/>
  <c r="AY630" i="1"/>
  <c r="CR629" i="1"/>
  <c r="CQ629" i="1"/>
  <c r="CP629" i="1"/>
  <c r="CO629" i="1"/>
  <c r="CN629" i="1"/>
  <c r="CM629" i="1"/>
  <c r="CL629" i="1"/>
  <c r="CK629" i="1"/>
  <c r="CJ629" i="1"/>
  <c r="CI629" i="1"/>
  <c r="CH629" i="1"/>
  <c r="CG629" i="1"/>
  <c r="CF629" i="1"/>
  <c r="CE629" i="1"/>
  <c r="CD629" i="1"/>
  <c r="CC629" i="1"/>
  <c r="CB629" i="1"/>
  <c r="CA629" i="1"/>
  <c r="BZ629" i="1"/>
  <c r="BY629" i="1"/>
  <c r="BX629" i="1"/>
  <c r="BW629" i="1"/>
  <c r="BV629" i="1"/>
  <c r="BT629" i="1"/>
  <c r="BS629" i="1"/>
  <c r="BR629" i="1"/>
  <c r="BQ629" i="1"/>
  <c r="BP629" i="1"/>
  <c r="BO629" i="1"/>
  <c r="BN629" i="1"/>
  <c r="BM629" i="1"/>
  <c r="BL629" i="1"/>
  <c r="BK629" i="1"/>
  <c r="BJ629" i="1"/>
  <c r="BI629" i="1"/>
  <c r="BH629" i="1"/>
  <c r="BG629" i="1"/>
  <c r="BF629" i="1"/>
  <c r="BE629" i="1"/>
  <c r="BD629" i="1"/>
  <c r="BC629" i="1"/>
  <c r="BB629" i="1"/>
  <c r="BA629" i="1"/>
  <c r="AZ629" i="1"/>
  <c r="AY629" i="1"/>
  <c r="CR628" i="1"/>
  <c r="CQ628" i="1"/>
  <c r="CP628" i="1"/>
  <c r="CO628" i="1"/>
  <c r="CN628" i="1"/>
  <c r="CM628" i="1"/>
  <c r="CL628" i="1"/>
  <c r="CK628" i="1"/>
  <c r="CJ628" i="1"/>
  <c r="CI628" i="1"/>
  <c r="CH628" i="1"/>
  <c r="CG628" i="1"/>
  <c r="CF628" i="1"/>
  <c r="CE628" i="1"/>
  <c r="CD628" i="1"/>
  <c r="CC628" i="1"/>
  <c r="CB628" i="1"/>
  <c r="CA628" i="1"/>
  <c r="BZ628" i="1"/>
  <c r="BY628" i="1"/>
  <c r="BX628" i="1"/>
  <c r="BW628" i="1"/>
  <c r="BV628" i="1"/>
  <c r="BT628" i="1"/>
  <c r="BS628" i="1"/>
  <c r="BR628" i="1"/>
  <c r="BQ628" i="1"/>
  <c r="BP628" i="1"/>
  <c r="BO628" i="1"/>
  <c r="BN628" i="1"/>
  <c r="BM628" i="1"/>
  <c r="BL628" i="1"/>
  <c r="BK628" i="1"/>
  <c r="BJ628" i="1"/>
  <c r="BI628" i="1"/>
  <c r="BH628" i="1"/>
  <c r="BG628" i="1"/>
  <c r="BF628" i="1"/>
  <c r="BE628" i="1"/>
  <c r="BD628" i="1"/>
  <c r="BC628" i="1"/>
  <c r="BB628" i="1"/>
  <c r="BA628" i="1"/>
  <c r="AZ628" i="1"/>
  <c r="AY628" i="1"/>
  <c r="CR627" i="1"/>
  <c r="CQ627" i="1"/>
  <c r="CP627" i="1"/>
  <c r="CO627" i="1"/>
  <c r="CN627" i="1"/>
  <c r="CM627" i="1"/>
  <c r="CL627" i="1"/>
  <c r="CK627" i="1"/>
  <c r="CJ627" i="1"/>
  <c r="CI627" i="1"/>
  <c r="CH627" i="1"/>
  <c r="CG627" i="1"/>
  <c r="CF627" i="1"/>
  <c r="CE627" i="1"/>
  <c r="CD627" i="1"/>
  <c r="CC627" i="1"/>
  <c r="CB627" i="1"/>
  <c r="CA627" i="1"/>
  <c r="BZ627" i="1"/>
  <c r="BY627" i="1"/>
  <c r="BX627" i="1"/>
  <c r="BW627" i="1"/>
  <c r="BV627" i="1"/>
  <c r="BT627" i="1"/>
  <c r="BS627" i="1"/>
  <c r="BR627" i="1"/>
  <c r="BQ627" i="1"/>
  <c r="BP627" i="1"/>
  <c r="BO627" i="1"/>
  <c r="BN627" i="1"/>
  <c r="BM627" i="1"/>
  <c r="BL627" i="1"/>
  <c r="BK627" i="1"/>
  <c r="BJ627" i="1"/>
  <c r="BI627" i="1"/>
  <c r="BH627" i="1"/>
  <c r="BG627" i="1"/>
  <c r="BF627" i="1"/>
  <c r="BE627" i="1"/>
  <c r="BD627" i="1"/>
  <c r="BC627" i="1"/>
  <c r="BB627" i="1"/>
  <c r="BA627" i="1"/>
  <c r="AZ627" i="1"/>
  <c r="AY627" i="1"/>
  <c r="CR626" i="1"/>
  <c r="CQ626" i="1"/>
  <c r="CP626" i="1"/>
  <c r="CO626" i="1"/>
  <c r="CN626" i="1"/>
  <c r="CM626" i="1"/>
  <c r="CL626" i="1"/>
  <c r="CK626" i="1"/>
  <c r="CJ626" i="1"/>
  <c r="CI626" i="1"/>
  <c r="CH626" i="1"/>
  <c r="CG626" i="1"/>
  <c r="CF626" i="1"/>
  <c r="CE626" i="1"/>
  <c r="CD626" i="1"/>
  <c r="CC626" i="1"/>
  <c r="CB626" i="1"/>
  <c r="CA626" i="1"/>
  <c r="BZ626" i="1"/>
  <c r="BY626" i="1"/>
  <c r="BX626" i="1"/>
  <c r="BW626" i="1"/>
  <c r="BV626" i="1"/>
  <c r="BT626" i="1"/>
  <c r="BS626" i="1"/>
  <c r="BR626" i="1"/>
  <c r="BQ626" i="1"/>
  <c r="BP626" i="1"/>
  <c r="BO626" i="1"/>
  <c r="BN626" i="1"/>
  <c r="BM626" i="1"/>
  <c r="BL626" i="1"/>
  <c r="BK626" i="1"/>
  <c r="BJ626" i="1"/>
  <c r="BI626" i="1"/>
  <c r="BH626" i="1"/>
  <c r="BG626" i="1"/>
  <c r="BF626" i="1"/>
  <c r="BE626" i="1"/>
  <c r="BD626" i="1"/>
  <c r="BC626" i="1"/>
  <c r="BB626" i="1"/>
  <c r="BA626" i="1"/>
  <c r="AZ626" i="1"/>
  <c r="AY626" i="1"/>
  <c r="CR625" i="1"/>
  <c r="CQ625" i="1"/>
  <c r="CP625" i="1"/>
  <c r="CO625" i="1"/>
  <c r="CN625" i="1"/>
  <c r="CM625" i="1"/>
  <c r="CL625" i="1"/>
  <c r="CK625" i="1"/>
  <c r="CJ625" i="1"/>
  <c r="CI625" i="1"/>
  <c r="CH625" i="1"/>
  <c r="CG625" i="1"/>
  <c r="CF625" i="1"/>
  <c r="CE625" i="1"/>
  <c r="CD625" i="1"/>
  <c r="CC625" i="1"/>
  <c r="CB625" i="1"/>
  <c r="CA625" i="1"/>
  <c r="BZ625" i="1"/>
  <c r="BY625" i="1"/>
  <c r="BX625" i="1"/>
  <c r="BW625" i="1"/>
  <c r="BV625" i="1"/>
  <c r="BT625" i="1"/>
  <c r="BS625" i="1"/>
  <c r="BR625" i="1"/>
  <c r="BQ625" i="1"/>
  <c r="BP625" i="1"/>
  <c r="BO625" i="1"/>
  <c r="BN625" i="1"/>
  <c r="BM625" i="1"/>
  <c r="BL625" i="1"/>
  <c r="BK625" i="1"/>
  <c r="BJ625" i="1"/>
  <c r="BI625" i="1"/>
  <c r="BH625" i="1"/>
  <c r="BG625" i="1"/>
  <c r="BF625" i="1"/>
  <c r="BE625" i="1"/>
  <c r="BD625" i="1"/>
  <c r="BC625" i="1"/>
  <c r="BB625" i="1"/>
  <c r="BA625" i="1"/>
  <c r="AZ625" i="1"/>
  <c r="AY625" i="1"/>
  <c r="CR624" i="1"/>
  <c r="CQ624" i="1"/>
  <c r="CP624" i="1"/>
  <c r="CO624" i="1"/>
  <c r="CN624" i="1"/>
  <c r="CM624" i="1"/>
  <c r="CL624" i="1"/>
  <c r="CK624" i="1"/>
  <c r="CJ624" i="1"/>
  <c r="CI624" i="1"/>
  <c r="CH624" i="1"/>
  <c r="CG624" i="1"/>
  <c r="CF624" i="1"/>
  <c r="CE624" i="1"/>
  <c r="CD624" i="1"/>
  <c r="CC624" i="1"/>
  <c r="CB624" i="1"/>
  <c r="CA624" i="1"/>
  <c r="BZ624" i="1"/>
  <c r="BY624" i="1"/>
  <c r="BX624" i="1"/>
  <c r="BW624" i="1"/>
  <c r="BV624" i="1"/>
  <c r="BT624" i="1"/>
  <c r="BS624" i="1"/>
  <c r="BR624" i="1"/>
  <c r="BQ624" i="1"/>
  <c r="BP624" i="1"/>
  <c r="BO624" i="1"/>
  <c r="BN624" i="1"/>
  <c r="BM624" i="1"/>
  <c r="BL624" i="1"/>
  <c r="BK624" i="1"/>
  <c r="BJ624" i="1"/>
  <c r="BI624" i="1"/>
  <c r="BH624" i="1"/>
  <c r="BG624" i="1"/>
  <c r="BF624" i="1"/>
  <c r="BE624" i="1"/>
  <c r="BD624" i="1"/>
  <c r="BC624" i="1"/>
  <c r="BB624" i="1"/>
  <c r="BA624" i="1"/>
  <c r="AZ624" i="1"/>
  <c r="AY624" i="1"/>
  <c r="CR623" i="1"/>
  <c r="CQ623" i="1"/>
  <c r="CP623" i="1"/>
  <c r="CO623" i="1"/>
  <c r="CN623" i="1"/>
  <c r="CM623" i="1"/>
  <c r="CL623" i="1"/>
  <c r="CK623" i="1"/>
  <c r="CJ623" i="1"/>
  <c r="CI623" i="1"/>
  <c r="CH623" i="1"/>
  <c r="CG623" i="1"/>
  <c r="CF623" i="1"/>
  <c r="CE623" i="1"/>
  <c r="CD623" i="1"/>
  <c r="CC623" i="1"/>
  <c r="CB623" i="1"/>
  <c r="CA623" i="1"/>
  <c r="BZ623" i="1"/>
  <c r="BY623" i="1"/>
  <c r="BX623" i="1"/>
  <c r="BW623" i="1"/>
  <c r="BV623" i="1"/>
  <c r="BT623" i="1"/>
  <c r="BS623" i="1"/>
  <c r="BR623" i="1"/>
  <c r="BQ623" i="1"/>
  <c r="BP623" i="1"/>
  <c r="BO623" i="1"/>
  <c r="BN623" i="1"/>
  <c r="BM623" i="1"/>
  <c r="BL623" i="1"/>
  <c r="BK623" i="1"/>
  <c r="BJ623" i="1"/>
  <c r="BI623" i="1"/>
  <c r="BH623" i="1"/>
  <c r="BG623" i="1"/>
  <c r="BF623" i="1"/>
  <c r="BE623" i="1"/>
  <c r="BD623" i="1"/>
  <c r="BC623" i="1"/>
  <c r="BB623" i="1"/>
  <c r="BA623" i="1"/>
  <c r="AZ623" i="1"/>
  <c r="AY623" i="1"/>
  <c r="CR622" i="1"/>
  <c r="CQ622" i="1"/>
  <c r="CP622" i="1"/>
  <c r="CO622" i="1"/>
  <c r="CN622" i="1"/>
  <c r="CM622" i="1"/>
  <c r="CL622" i="1"/>
  <c r="CK622" i="1"/>
  <c r="CJ622" i="1"/>
  <c r="CI622" i="1"/>
  <c r="CH622" i="1"/>
  <c r="CG622" i="1"/>
  <c r="CF622" i="1"/>
  <c r="CE622" i="1"/>
  <c r="CD622" i="1"/>
  <c r="CC622" i="1"/>
  <c r="CB622" i="1"/>
  <c r="CA622" i="1"/>
  <c r="BZ622" i="1"/>
  <c r="BY622" i="1"/>
  <c r="BX622" i="1"/>
  <c r="BW622" i="1"/>
  <c r="BV622" i="1"/>
  <c r="BT622" i="1"/>
  <c r="BS622" i="1"/>
  <c r="BR622" i="1"/>
  <c r="BQ622" i="1"/>
  <c r="BP622" i="1"/>
  <c r="BO622" i="1"/>
  <c r="BN622" i="1"/>
  <c r="BM622" i="1"/>
  <c r="BL622" i="1"/>
  <c r="BK622" i="1"/>
  <c r="BJ622" i="1"/>
  <c r="BI622" i="1"/>
  <c r="BH622" i="1"/>
  <c r="BG622" i="1"/>
  <c r="BF622" i="1"/>
  <c r="BE622" i="1"/>
  <c r="BD622" i="1"/>
  <c r="BC622" i="1"/>
  <c r="BB622" i="1"/>
  <c r="BA622" i="1"/>
  <c r="AZ622" i="1"/>
  <c r="AY622" i="1"/>
  <c r="CR621" i="1"/>
  <c r="CQ621" i="1"/>
  <c r="CP621" i="1"/>
  <c r="CO621" i="1"/>
  <c r="CN621" i="1"/>
  <c r="CM621" i="1"/>
  <c r="CL621" i="1"/>
  <c r="CK621" i="1"/>
  <c r="CJ621" i="1"/>
  <c r="CI621" i="1"/>
  <c r="CH621" i="1"/>
  <c r="CG621" i="1"/>
  <c r="CF621" i="1"/>
  <c r="CE621" i="1"/>
  <c r="CD621" i="1"/>
  <c r="CC621" i="1"/>
  <c r="CB621" i="1"/>
  <c r="CA621" i="1"/>
  <c r="BZ621" i="1"/>
  <c r="BY621" i="1"/>
  <c r="BX621" i="1"/>
  <c r="BW621" i="1"/>
  <c r="BV621" i="1"/>
  <c r="BT621" i="1"/>
  <c r="BS621" i="1"/>
  <c r="BR621" i="1"/>
  <c r="BQ621" i="1"/>
  <c r="BP621" i="1"/>
  <c r="BO621" i="1"/>
  <c r="BN621" i="1"/>
  <c r="BM621" i="1"/>
  <c r="BL621" i="1"/>
  <c r="BK621" i="1"/>
  <c r="BJ621" i="1"/>
  <c r="BI621" i="1"/>
  <c r="BH621" i="1"/>
  <c r="BG621" i="1"/>
  <c r="BF621" i="1"/>
  <c r="BE621" i="1"/>
  <c r="BD621" i="1"/>
  <c r="BC621" i="1"/>
  <c r="BB621" i="1"/>
  <c r="BA621" i="1"/>
  <c r="AZ621" i="1"/>
  <c r="AY621" i="1"/>
  <c r="CR620" i="1"/>
  <c r="CQ620" i="1"/>
  <c r="CP620" i="1"/>
  <c r="CO620" i="1"/>
  <c r="CN620" i="1"/>
  <c r="CM620" i="1"/>
  <c r="CL620" i="1"/>
  <c r="CK620" i="1"/>
  <c r="CJ620" i="1"/>
  <c r="CI620" i="1"/>
  <c r="CH620" i="1"/>
  <c r="CG620" i="1"/>
  <c r="CF620" i="1"/>
  <c r="CE620" i="1"/>
  <c r="CD620" i="1"/>
  <c r="CC620" i="1"/>
  <c r="CB620" i="1"/>
  <c r="CA620" i="1"/>
  <c r="BZ620" i="1"/>
  <c r="BY620" i="1"/>
  <c r="BX620" i="1"/>
  <c r="BW620" i="1"/>
  <c r="BV620" i="1"/>
  <c r="BT620" i="1"/>
  <c r="BS620" i="1"/>
  <c r="BR620" i="1"/>
  <c r="BQ620" i="1"/>
  <c r="BP620" i="1"/>
  <c r="BO620" i="1"/>
  <c r="BN620" i="1"/>
  <c r="BM620" i="1"/>
  <c r="BL620" i="1"/>
  <c r="BK620" i="1"/>
  <c r="BJ620" i="1"/>
  <c r="BI620" i="1"/>
  <c r="BH620" i="1"/>
  <c r="BG620" i="1"/>
  <c r="BF620" i="1"/>
  <c r="BE620" i="1"/>
  <c r="BD620" i="1"/>
  <c r="BC620" i="1"/>
  <c r="BB620" i="1"/>
  <c r="BA620" i="1"/>
  <c r="AZ620" i="1"/>
  <c r="AY620" i="1"/>
  <c r="CR619" i="1"/>
  <c r="CQ619" i="1"/>
  <c r="CP619" i="1"/>
  <c r="CO619" i="1"/>
  <c r="CN619" i="1"/>
  <c r="CM619" i="1"/>
  <c r="CL619" i="1"/>
  <c r="CK619" i="1"/>
  <c r="CJ619" i="1"/>
  <c r="CI619" i="1"/>
  <c r="CH619" i="1"/>
  <c r="CG619" i="1"/>
  <c r="CF619" i="1"/>
  <c r="CE619" i="1"/>
  <c r="CD619" i="1"/>
  <c r="CC619" i="1"/>
  <c r="CB619" i="1"/>
  <c r="CA619" i="1"/>
  <c r="BZ619" i="1"/>
  <c r="BY619" i="1"/>
  <c r="BX619" i="1"/>
  <c r="BW619" i="1"/>
  <c r="BV619" i="1"/>
  <c r="BT619" i="1"/>
  <c r="BS619" i="1"/>
  <c r="BR619" i="1"/>
  <c r="BQ619" i="1"/>
  <c r="BP619" i="1"/>
  <c r="BO619" i="1"/>
  <c r="BN619" i="1"/>
  <c r="BM619" i="1"/>
  <c r="BL619" i="1"/>
  <c r="BK619" i="1"/>
  <c r="BJ619" i="1"/>
  <c r="BI619" i="1"/>
  <c r="BH619" i="1"/>
  <c r="BG619" i="1"/>
  <c r="BF619" i="1"/>
  <c r="BE619" i="1"/>
  <c r="BD619" i="1"/>
  <c r="BC619" i="1"/>
  <c r="BB619" i="1"/>
  <c r="BA619" i="1"/>
  <c r="AZ619" i="1"/>
  <c r="AY619" i="1"/>
  <c r="CR618" i="1"/>
  <c r="CQ618" i="1"/>
  <c r="CP618" i="1"/>
  <c r="CO618" i="1"/>
  <c r="CN618" i="1"/>
  <c r="CM618" i="1"/>
  <c r="CL618" i="1"/>
  <c r="CK618" i="1"/>
  <c r="CJ618" i="1"/>
  <c r="CI618" i="1"/>
  <c r="CH618" i="1"/>
  <c r="CG618" i="1"/>
  <c r="CF618" i="1"/>
  <c r="CE618" i="1"/>
  <c r="CD618" i="1"/>
  <c r="CC618" i="1"/>
  <c r="CB618" i="1"/>
  <c r="CA618" i="1"/>
  <c r="BZ618" i="1"/>
  <c r="BY618" i="1"/>
  <c r="BX618" i="1"/>
  <c r="BW618" i="1"/>
  <c r="BV618" i="1"/>
  <c r="BT618" i="1"/>
  <c r="BS618" i="1"/>
  <c r="BR618" i="1"/>
  <c r="BQ618" i="1"/>
  <c r="BP618" i="1"/>
  <c r="BO618" i="1"/>
  <c r="BN618" i="1"/>
  <c r="BM618" i="1"/>
  <c r="BL618" i="1"/>
  <c r="BK618" i="1"/>
  <c r="BJ618" i="1"/>
  <c r="BI618" i="1"/>
  <c r="BH618" i="1"/>
  <c r="BG618" i="1"/>
  <c r="BF618" i="1"/>
  <c r="BE618" i="1"/>
  <c r="BD618" i="1"/>
  <c r="BC618" i="1"/>
  <c r="BB618" i="1"/>
  <c r="BA618" i="1"/>
  <c r="AZ618" i="1"/>
  <c r="AY618" i="1"/>
  <c r="CR617" i="1"/>
  <c r="CQ617" i="1"/>
  <c r="CP617" i="1"/>
  <c r="CO617" i="1"/>
  <c r="CN617" i="1"/>
  <c r="CM617" i="1"/>
  <c r="CL617" i="1"/>
  <c r="CK617" i="1"/>
  <c r="CJ617" i="1"/>
  <c r="CI617" i="1"/>
  <c r="CH617" i="1"/>
  <c r="CG617" i="1"/>
  <c r="CF617" i="1"/>
  <c r="CE617" i="1"/>
  <c r="CD617" i="1"/>
  <c r="CC617" i="1"/>
  <c r="CB617" i="1"/>
  <c r="CA617" i="1"/>
  <c r="BZ617" i="1"/>
  <c r="BY617" i="1"/>
  <c r="BX617" i="1"/>
  <c r="BW617" i="1"/>
  <c r="BV617" i="1"/>
  <c r="BT617" i="1"/>
  <c r="BS617" i="1"/>
  <c r="BR617" i="1"/>
  <c r="BQ617" i="1"/>
  <c r="BP617" i="1"/>
  <c r="BO617" i="1"/>
  <c r="BN617" i="1"/>
  <c r="BM617" i="1"/>
  <c r="BL617" i="1"/>
  <c r="BK617" i="1"/>
  <c r="BJ617" i="1"/>
  <c r="BI617" i="1"/>
  <c r="BH617" i="1"/>
  <c r="BG617" i="1"/>
  <c r="BF617" i="1"/>
  <c r="BE617" i="1"/>
  <c r="BD617" i="1"/>
  <c r="BC617" i="1"/>
  <c r="BB617" i="1"/>
  <c r="BA617" i="1"/>
  <c r="AZ617" i="1"/>
  <c r="AY617" i="1"/>
  <c r="CR616" i="1"/>
  <c r="CQ616" i="1"/>
  <c r="CP616" i="1"/>
  <c r="CO616" i="1"/>
  <c r="CN616" i="1"/>
  <c r="CM616" i="1"/>
  <c r="CL616" i="1"/>
  <c r="CK616" i="1"/>
  <c r="CJ616" i="1"/>
  <c r="CI616" i="1"/>
  <c r="CH616" i="1"/>
  <c r="CG616" i="1"/>
  <c r="CF616" i="1"/>
  <c r="CE616" i="1"/>
  <c r="CD616" i="1"/>
  <c r="CC616" i="1"/>
  <c r="CB616" i="1"/>
  <c r="CA616" i="1"/>
  <c r="BZ616" i="1"/>
  <c r="BY616" i="1"/>
  <c r="BX616" i="1"/>
  <c r="BW616" i="1"/>
  <c r="BV616" i="1"/>
  <c r="BT616" i="1"/>
  <c r="BS616" i="1"/>
  <c r="BR616" i="1"/>
  <c r="BQ616" i="1"/>
  <c r="BP616" i="1"/>
  <c r="BO616" i="1"/>
  <c r="BN616" i="1"/>
  <c r="BM616" i="1"/>
  <c r="BL616" i="1"/>
  <c r="BK616" i="1"/>
  <c r="BJ616" i="1"/>
  <c r="BI616" i="1"/>
  <c r="BH616" i="1"/>
  <c r="BG616" i="1"/>
  <c r="BF616" i="1"/>
  <c r="BE616" i="1"/>
  <c r="BD616" i="1"/>
  <c r="BC616" i="1"/>
  <c r="BB616" i="1"/>
  <c r="BA616" i="1"/>
  <c r="AZ616" i="1"/>
  <c r="AY616" i="1"/>
  <c r="CR615" i="1"/>
  <c r="CQ615" i="1"/>
  <c r="CP615" i="1"/>
  <c r="CO615" i="1"/>
  <c r="CN615" i="1"/>
  <c r="CM615" i="1"/>
  <c r="CL615" i="1"/>
  <c r="CK615" i="1"/>
  <c r="CJ615" i="1"/>
  <c r="CI615" i="1"/>
  <c r="CH615" i="1"/>
  <c r="CG615" i="1"/>
  <c r="CF615" i="1"/>
  <c r="CE615" i="1"/>
  <c r="CD615" i="1"/>
  <c r="CC615" i="1"/>
  <c r="CB615" i="1"/>
  <c r="CA615" i="1"/>
  <c r="BZ615" i="1"/>
  <c r="BY615" i="1"/>
  <c r="BX615" i="1"/>
  <c r="BW615" i="1"/>
  <c r="BV615" i="1"/>
  <c r="BT615" i="1"/>
  <c r="BS615" i="1"/>
  <c r="BR615" i="1"/>
  <c r="BQ615" i="1"/>
  <c r="BP615" i="1"/>
  <c r="BO615" i="1"/>
  <c r="BN615" i="1"/>
  <c r="BM615" i="1"/>
  <c r="BL615" i="1"/>
  <c r="BK615" i="1"/>
  <c r="BJ615" i="1"/>
  <c r="BI615" i="1"/>
  <c r="BH615" i="1"/>
  <c r="BG615" i="1"/>
  <c r="BF615" i="1"/>
  <c r="BE615" i="1"/>
  <c r="BD615" i="1"/>
  <c r="BC615" i="1"/>
  <c r="BB615" i="1"/>
  <c r="BA615" i="1"/>
  <c r="AZ615" i="1"/>
  <c r="AY615" i="1"/>
  <c r="CR614" i="1"/>
  <c r="CQ614" i="1"/>
  <c r="CP614" i="1"/>
  <c r="CO614" i="1"/>
  <c r="CN614" i="1"/>
  <c r="CM614" i="1"/>
  <c r="CL614" i="1"/>
  <c r="CK614" i="1"/>
  <c r="CJ614" i="1"/>
  <c r="CI614" i="1"/>
  <c r="CH614" i="1"/>
  <c r="CG614" i="1"/>
  <c r="CF614" i="1"/>
  <c r="CE614" i="1"/>
  <c r="CD614" i="1"/>
  <c r="CC614" i="1"/>
  <c r="CB614" i="1"/>
  <c r="CA614" i="1"/>
  <c r="BZ614" i="1"/>
  <c r="BY614" i="1"/>
  <c r="BX614" i="1"/>
  <c r="BW614" i="1"/>
  <c r="BV614" i="1"/>
  <c r="BT614" i="1"/>
  <c r="BS614" i="1"/>
  <c r="BR614" i="1"/>
  <c r="BQ614" i="1"/>
  <c r="BP614" i="1"/>
  <c r="BO614" i="1"/>
  <c r="BN614" i="1"/>
  <c r="BM614" i="1"/>
  <c r="BL614" i="1"/>
  <c r="BK614" i="1"/>
  <c r="BJ614" i="1"/>
  <c r="BI614" i="1"/>
  <c r="BH614" i="1"/>
  <c r="BG614" i="1"/>
  <c r="BF614" i="1"/>
  <c r="BE614" i="1"/>
  <c r="BD614" i="1"/>
  <c r="BC614" i="1"/>
  <c r="BB614" i="1"/>
  <c r="BA614" i="1"/>
  <c r="AZ614" i="1"/>
  <c r="AY614" i="1"/>
  <c r="CR613" i="1"/>
  <c r="CQ613" i="1"/>
  <c r="CP613" i="1"/>
  <c r="CO613" i="1"/>
  <c r="CN613" i="1"/>
  <c r="CM613" i="1"/>
  <c r="CL613" i="1"/>
  <c r="CK613" i="1"/>
  <c r="CJ613" i="1"/>
  <c r="CI613" i="1"/>
  <c r="CH613" i="1"/>
  <c r="CG613" i="1"/>
  <c r="CF613" i="1"/>
  <c r="CE613" i="1"/>
  <c r="CD613" i="1"/>
  <c r="CC613" i="1"/>
  <c r="CB613" i="1"/>
  <c r="CA613" i="1"/>
  <c r="BZ613" i="1"/>
  <c r="BY613" i="1"/>
  <c r="BX613" i="1"/>
  <c r="BW613" i="1"/>
  <c r="BV613" i="1"/>
  <c r="BT613" i="1"/>
  <c r="BS613" i="1"/>
  <c r="BR613" i="1"/>
  <c r="BQ613" i="1"/>
  <c r="BP613" i="1"/>
  <c r="BO613" i="1"/>
  <c r="BN613" i="1"/>
  <c r="BM613" i="1"/>
  <c r="BL613" i="1"/>
  <c r="BK613" i="1"/>
  <c r="BJ613" i="1"/>
  <c r="BI613" i="1"/>
  <c r="BH613" i="1"/>
  <c r="BG613" i="1"/>
  <c r="BF613" i="1"/>
  <c r="BE613" i="1"/>
  <c r="BD613" i="1"/>
  <c r="BC613" i="1"/>
  <c r="BB613" i="1"/>
  <c r="BA613" i="1"/>
  <c r="AZ613" i="1"/>
  <c r="AY613" i="1"/>
  <c r="CR612" i="1"/>
  <c r="CQ612" i="1"/>
  <c r="CP612" i="1"/>
  <c r="CO612" i="1"/>
  <c r="CN612" i="1"/>
  <c r="CM612" i="1"/>
  <c r="CL612" i="1"/>
  <c r="CK612" i="1"/>
  <c r="CJ612" i="1"/>
  <c r="CI612" i="1"/>
  <c r="CH612" i="1"/>
  <c r="CG612" i="1"/>
  <c r="CF612" i="1"/>
  <c r="CE612" i="1"/>
  <c r="CD612" i="1"/>
  <c r="CC612" i="1"/>
  <c r="CB612" i="1"/>
  <c r="CA612" i="1"/>
  <c r="BZ612" i="1"/>
  <c r="BY612" i="1"/>
  <c r="BX612" i="1"/>
  <c r="BW612" i="1"/>
  <c r="BV612" i="1"/>
  <c r="BT612" i="1"/>
  <c r="BS612" i="1"/>
  <c r="BR612" i="1"/>
  <c r="BQ612" i="1"/>
  <c r="BP612" i="1"/>
  <c r="BO612" i="1"/>
  <c r="BN612" i="1"/>
  <c r="BM612" i="1"/>
  <c r="BL612" i="1"/>
  <c r="BK612" i="1"/>
  <c r="BJ612" i="1"/>
  <c r="BI612" i="1"/>
  <c r="BH612" i="1"/>
  <c r="BG612" i="1"/>
  <c r="BF612" i="1"/>
  <c r="BE612" i="1"/>
  <c r="BD612" i="1"/>
  <c r="BC612" i="1"/>
  <c r="BB612" i="1"/>
  <c r="BA612" i="1"/>
  <c r="AZ612" i="1"/>
  <c r="AY612" i="1"/>
  <c r="CR611" i="1"/>
  <c r="CQ611" i="1"/>
  <c r="CP611" i="1"/>
  <c r="CO611" i="1"/>
  <c r="CN611" i="1"/>
  <c r="CM611" i="1"/>
  <c r="CL611" i="1"/>
  <c r="CK611" i="1"/>
  <c r="CJ611" i="1"/>
  <c r="CI611" i="1"/>
  <c r="CH611" i="1"/>
  <c r="CG611" i="1"/>
  <c r="CF611" i="1"/>
  <c r="CE611" i="1"/>
  <c r="CD611" i="1"/>
  <c r="CC611" i="1"/>
  <c r="CB611" i="1"/>
  <c r="CA611" i="1"/>
  <c r="BZ611" i="1"/>
  <c r="BY611" i="1"/>
  <c r="BX611" i="1"/>
  <c r="BW611" i="1"/>
  <c r="BV611" i="1"/>
  <c r="BT611" i="1"/>
  <c r="BS611" i="1"/>
  <c r="BR611" i="1"/>
  <c r="BQ611" i="1"/>
  <c r="BP611" i="1"/>
  <c r="BO611" i="1"/>
  <c r="BN611" i="1"/>
  <c r="BM611" i="1"/>
  <c r="BL611" i="1"/>
  <c r="BK611" i="1"/>
  <c r="BJ611" i="1"/>
  <c r="BI611" i="1"/>
  <c r="BH611" i="1"/>
  <c r="BG611" i="1"/>
  <c r="BF611" i="1"/>
  <c r="BE611" i="1"/>
  <c r="BD611" i="1"/>
  <c r="BC611" i="1"/>
  <c r="BB611" i="1"/>
  <c r="BA611" i="1"/>
  <c r="AZ611" i="1"/>
  <c r="AY611" i="1"/>
  <c r="CR610" i="1"/>
  <c r="CQ610" i="1"/>
  <c r="CP610" i="1"/>
  <c r="CO610" i="1"/>
  <c r="CN610" i="1"/>
  <c r="CM610" i="1"/>
  <c r="CL610" i="1"/>
  <c r="CK610" i="1"/>
  <c r="CJ610" i="1"/>
  <c r="CI610" i="1"/>
  <c r="CH610" i="1"/>
  <c r="CG610" i="1"/>
  <c r="CF610" i="1"/>
  <c r="CE610" i="1"/>
  <c r="CD610" i="1"/>
  <c r="CC610" i="1"/>
  <c r="CB610" i="1"/>
  <c r="CA610" i="1"/>
  <c r="BZ610" i="1"/>
  <c r="BY610" i="1"/>
  <c r="BX610" i="1"/>
  <c r="BW610" i="1"/>
  <c r="BV610" i="1"/>
  <c r="BT610" i="1"/>
  <c r="BS610" i="1"/>
  <c r="BR610" i="1"/>
  <c r="BQ610" i="1"/>
  <c r="BP610" i="1"/>
  <c r="BO610" i="1"/>
  <c r="BN610" i="1"/>
  <c r="BM610" i="1"/>
  <c r="BL610" i="1"/>
  <c r="BK610" i="1"/>
  <c r="BJ610" i="1"/>
  <c r="BI610" i="1"/>
  <c r="BH610" i="1"/>
  <c r="BG610" i="1"/>
  <c r="BF610" i="1"/>
  <c r="BE610" i="1"/>
  <c r="BD610" i="1"/>
  <c r="BC610" i="1"/>
  <c r="BB610" i="1"/>
  <c r="BA610" i="1"/>
  <c r="AZ610" i="1"/>
  <c r="AY610" i="1"/>
  <c r="CR609" i="1"/>
  <c r="CQ609" i="1"/>
  <c r="CP609" i="1"/>
  <c r="CO609" i="1"/>
  <c r="CN609" i="1"/>
  <c r="CM609" i="1"/>
  <c r="CL609" i="1"/>
  <c r="CK609" i="1"/>
  <c r="CJ609" i="1"/>
  <c r="CI609" i="1"/>
  <c r="CH609" i="1"/>
  <c r="CG609" i="1"/>
  <c r="CF609" i="1"/>
  <c r="CE609" i="1"/>
  <c r="CD609" i="1"/>
  <c r="CC609" i="1"/>
  <c r="CB609" i="1"/>
  <c r="CA609" i="1"/>
  <c r="BZ609" i="1"/>
  <c r="BY609" i="1"/>
  <c r="BX609" i="1"/>
  <c r="BW609" i="1"/>
  <c r="BV609" i="1"/>
  <c r="BT609" i="1"/>
  <c r="BS609" i="1"/>
  <c r="BR609" i="1"/>
  <c r="BQ609" i="1"/>
  <c r="BP609" i="1"/>
  <c r="BO609" i="1"/>
  <c r="BN609" i="1"/>
  <c r="BM609" i="1"/>
  <c r="BL609" i="1"/>
  <c r="BK609" i="1"/>
  <c r="BJ609" i="1"/>
  <c r="BI609" i="1"/>
  <c r="BH609" i="1"/>
  <c r="BG609" i="1"/>
  <c r="BF609" i="1"/>
  <c r="BE609" i="1"/>
  <c r="BD609" i="1"/>
  <c r="BC609" i="1"/>
  <c r="BB609" i="1"/>
  <c r="BA609" i="1"/>
  <c r="AZ609" i="1"/>
  <c r="AY609" i="1"/>
  <c r="CR608" i="1"/>
  <c r="CQ608" i="1"/>
  <c r="CP608" i="1"/>
  <c r="CO608" i="1"/>
  <c r="CN608" i="1"/>
  <c r="CM608" i="1"/>
  <c r="CL608" i="1"/>
  <c r="CK608" i="1"/>
  <c r="CJ608" i="1"/>
  <c r="CI608" i="1"/>
  <c r="CH608" i="1"/>
  <c r="CG608" i="1"/>
  <c r="CF608" i="1"/>
  <c r="CE608" i="1"/>
  <c r="CD608" i="1"/>
  <c r="CC608" i="1"/>
  <c r="CB608" i="1"/>
  <c r="CA608" i="1"/>
  <c r="BZ608" i="1"/>
  <c r="BY608" i="1"/>
  <c r="BX608" i="1"/>
  <c r="BW608" i="1"/>
  <c r="BV608" i="1"/>
  <c r="BT608" i="1"/>
  <c r="BS608" i="1"/>
  <c r="BR608" i="1"/>
  <c r="BQ608" i="1"/>
  <c r="BP608" i="1"/>
  <c r="BO608" i="1"/>
  <c r="BN608" i="1"/>
  <c r="BM608" i="1"/>
  <c r="BL608" i="1"/>
  <c r="BK608" i="1"/>
  <c r="BJ608" i="1"/>
  <c r="BI608" i="1"/>
  <c r="BH608" i="1"/>
  <c r="BG608" i="1"/>
  <c r="BF608" i="1"/>
  <c r="BE608" i="1"/>
  <c r="BD608" i="1"/>
  <c r="BC608" i="1"/>
  <c r="BB608" i="1"/>
  <c r="BA608" i="1"/>
  <c r="AZ608" i="1"/>
  <c r="AY608" i="1"/>
  <c r="CR607" i="1"/>
  <c r="CQ607" i="1"/>
  <c r="CP607" i="1"/>
  <c r="CO607" i="1"/>
  <c r="CN607" i="1"/>
  <c r="CM607" i="1"/>
  <c r="CL607" i="1"/>
  <c r="CK607" i="1"/>
  <c r="CJ607" i="1"/>
  <c r="CI607" i="1"/>
  <c r="CH607" i="1"/>
  <c r="CG607" i="1"/>
  <c r="CF607" i="1"/>
  <c r="CE607" i="1"/>
  <c r="CD607" i="1"/>
  <c r="CC607" i="1"/>
  <c r="CB607" i="1"/>
  <c r="CA607" i="1"/>
  <c r="BZ607" i="1"/>
  <c r="BY607" i="1"/>
  <c r="BX607" i="1"/>
  <c r="BW607" i="1"/>
  <c r="BV607" i="1"/>
  <c r="BT607" i="1"/>
  <c r="BS607" i="1"/>
  <c r="BR607" i="1"/>
  <c r="BQ607" i="1"/>
  <c r="BP607" i="1"/>
  <c r="BO607" i="1"/>
  <c r="BN607" i="1"/>
  <c r="BM607" i="1"/>
  <c r="BL607" i="1"/>
  <c r="BK607" i="1"/>
  <c r="BJ607" i="1"/>
  <c r="BI607" i="1"/>
  <c r="BH607" i="1"/>
  <c r="BG607" i="1"/>
  <c r="BF607" i="1"/>
  <c r="BE607" i="1"/>
  <c r="BD607" i="1"/>
  <c r="BC607" i="1"/>
  <c r="BB607" i="1"/>
  <c r="BA607" i="1"/>
  <c r="AZ607" i="1"/>
  <c r="AY607" i="1"/>
  <c r="CR606" i="1"/>
  <c r="CQ606" i="1"/>
  <c r="CP606" i="1"/>
  <c r="CO606" i="1"/>
  <c r="CN606" i="1"/>
  <c r="CM606" i="1"/>
  <c r="CL606" i="1"/>
  <c r="CK606" i="1"/>
  <c r="CJ606" i="1"/>
  <c r="CI606" i="1"/>
  <c r="CH606" i="1"/>
  <c r="CG606" i="1"/>
  <c r="CF606" i="1"/>
  <c r="CE606" i="1"/>
  <c r="CD606" i="1"/>
  <c r="CC606" i="1"/>
  <c r="CB606" i="1"/>
  <c r="CA606" i="1"/>
  <c r="BZ606" i="1"/>
  <c r="BY606" i="1"/>
  <c r="BX606" i="1"/>
  <c r="BW606" i="1"/>
  <c r="BV606" i="1"/>
  <c r="BT606" i="1"/>
  <c r="BS606" i="1"/>
  <c r="BR606" i="1"/>
  <c r="BQ606" i="1"/>
  <c r="BP606" i="1"/>
  <c r="BO606" i="1"/>
  <c r="BN606" i="1"/>
  <c r="BM606" i="1"/>
  <c r="BL606" i="1"/>
  <c r="BK606" i="1"/>
  <c r="BJ606" i="1"/>
  <c r="BI606" i="1"/>
  <c r="BH606" i="1"/>
  <c r="BG606" i="1"/>
  <c r="BF606" i="1"/>
  <c r="BE606" i="1"/>
  <c r="BD606" i="1"/>
  <c r="BC606" i="1"/>
  <c r="BB606" i="1"/>
  <c r="BA606" i="1"/>
  <c r="AZ606" i="1"/>
  <c r="AY606" i="1"/>
  <c r="CR605" i="1"/>
  <c r="CQ605" i="1"/>
  <c r="CP605" i="1"/>
  <c r="CO605" i="1"/>
  <c r="CN605" i="1"/>
  <c r="CM605" i="1"/>
  <c r="CL605" i="1"/>
  <c r="CK605" i="1"/>
  <c r="CJ605" i="1"/>
  <c r="CI605" i="1"/>
  <c r="CH605" i="1"/>
  <c r="CG605" i="1"/>
  <c r="CF605" i="1"/>
  <c r="CE605" i="1"/>
  <c r="CD605" i="1"/>
  <c r="CC605" i="1"/>
  <c r="CB605" i="1"/>
  <c r="CA605" i="1"/>
  <c r="BZ605" i="1"/>
  <c r="BY605" i="1"/>
  <c r="BX605" i="1"/>
  <c r="BW605" i="1"/>
  <c r="BV605" i="1"/>
  <c r="BT605" i="1"/>
  <c r="BS605" i="1"/>
  <c r="BR605" i="1"/>
  <c r="BQ605" i="1"/>
  <c r="BP605" i="1"/>
  <c r="BO605" i="1"/>
  <c r="BN605" i="1"/>
  <c r="BM605" i="1"/>
  <c r="BL605" i="1"/>
  <c r="BK605" i="1"/>
  <c r="BJ605" i="1"/>
  <c r="BI605" i="1"/>
  <c r="BH605" i="1"/>
  <c r="BG605" i="1"/>
  <c r="BF605" i="1"/>
  <c r="BE605" i="1"/>
  <c r="BD605" i="1"/>
  <c r="BC605" i="1"/>
  <c r="BB605" i="1"/>
  <c r="BA605" i="1"/>
  <c r="AZ605" i="1"/>
  <c r="AY605" i="1"/>
  <c r="CR604" i="1"/>
  <c r="CQ604" i="1"/>
  <c r="CP604" i="1"/>
  <c r="CO604" i="1"/>
  <c r="CN604" i="1"/>
  <c r="CM604" i="1"/>
  <c r="CL604" i="1"/>
  <c r="CK604" i="1"/>
  <c r="CJ604" i="1"/>
  <c r="CI604" i="1"/>
  <c r="CH604" i="1"/>
  <c r="CG604" i="1"/>
  <c r="CF604" i="1"/>
  <c r="CE604" i="1"/>
  <c r="CD604" i="1"/>
  <c r="CC604" i="1"/>
  <c r="CB604" i="1"/>
  <c r="CA604" i="1"/>
  <c r="BZ604" i="1"/>
  <c r="BY604" i="1"/>
  <c r="BX604" i="1"/>
  <c r="BW604" i="1"/>
  <c r="BV604" i="1"/>
  <c r="BT604" i="1"/>
  <c r="BS604" i="1"/>
  <c r="BR604" i="1"/>
  <c r="BQ604" i="1"/>
  <c r="BP604" i="1"/>
  <c r="BO604" i="1"/>
  <c r="BN604" i="1"/>
  <c r="BM604" i="1"/>
  <c r="BL604" i="1"/>
  <c r="BK604" i="1"/>
  <c r="BJ604" i="1"/>
  <c r="BI604" i="1"/>
  <c r="BH604" i="1"/>
  <c r="BG604" i="1"/>
  <c r="BF604" i="1"/>
  <c r="BE604" i="1"/>
  <c r="BD604" i="1"/>
  <c r="BC604" i="1"/>
  <c r="BB604" i="1"/>
  <c r="BA604" i="1"/>
  <c r="AZ604" i="1"/>
  <c r="AY604" i="1"/>
  <c r="CR603" i="1"/>
  <c r="CQ603" i="1"/>
  <c r="CP603" i="1"/>
  <c r="CO603" i="1"/>
  <c r="CN603" i="1"/>
  <c r="CM603" i="1"/>
  <c r="CL603" i="1"/>
  <c r="CK603" i="1"/>
  <c r="CJ603" i="1"/>
  <c r="CI603" i="1"/>
  <c r="CH603" i="1"/>
  <c r="CG603" i="1"/>
  <c r="CF603" i="1"/>
  <c r="CE603" i="1"/>
  <c r="CD603" i="1"/>
  <c r="CC603" i="1"/>
  <c r="CB603" i="1"/>
  <c r="CA603" i="1"/>
  <c r="BZ603" i="1"/>
  <c r="BY603" i="1"/>
  <c r="BX603" i="1"/>
  <c r="BW603" i="1"/>
  <c r="BV603" i="1"/>
  <c r="BT603" i="1"/>
  <c r="BS603" i="1"/>
  <c r="BR603" i="1"/>
  <c r="BQ603" i="1"/>
  <c r="BP603" i="1"/>
  <c r="BO603" i="1"/>
  <c r="BN603" i="1"/>
  <c r="BM603" i="1"/>
  <c r="BL603" i="1"/>
  <c r="BK603" i="1"/>
  <c r="BJ603" i="1"/>
  <c r="BI603" i="1"/>
  <c r="BH603" i="1"/>
  <c r="BG603" i="1"/>
  <c r="BF603" i="1"/>
  <c r="BE603" i="1"/>
  <c r="BD603" i="1"/>
  <c r="BC603" i="1"/>
  <c r="BB603" i="1"/>
  <c r="BA603" i="1"/>
  <c r="AZ603" i="1"/>
  <c r="AY603" i="1"/>
  <c r="CR602" i="1"/>
  <c r="CQ602" i="1"/>
  <c r="CP602" i="1"/>
  <c r="CO602" i="1"/>
  <c r="CN602" i="1"/>
  <c r="CM602" i="1"/>
  <c r="CL602" i="1"/>
  <c r="CK602" i="1"/>
  <c r="CJ602" i="1"/>
  <c r="CI602" i="1"/>
  <c r="CH602" i="1"/>
  <c r="CG602" i="1"/>
  <c r="CF602" i="1"/>
  <c r="CE602" i="1"/>
  <c r="CD602" i="1"/>
  <c r="CC602" i="1"/>
  <c r="CB602" i="1"/>
  <c r="CA602" i="1"/>
  <c r="BZ602" i="1"/>
  <c r="BY602" i="1"/>
  <c r="BX602" i="1"/>
  <c r="BW602" i="1"/>
  <c r="BV602" i="1"/>
  <c r="BT602" i="1"/>
  <c r="BS602" i="1"/>
  <c r="BR602" i="1"/>
  <c r="BQ602" i="1"/>
  <c r="BP602" i="1"/>
  <c r="BO602" i="1"/>
  <c r="BN602" i="1"/>
  <c r="BM602" i="1"/>
  <c r="BL602" i="1"/>
  <c r="BK602" i="1"/>
  <c r="BJ602" i="1"/>
  <c r="BI602" i="1"/>
  <c r="BH602" i="1"/>
  <c r="BG602" i="1"/>
  <c r="BF602" i="1"/>
  <c r="BE602" i="1"/>
  <c r="BD602" i="1"/>
  <c r="BC602" i="1"/>
  <c r="BB602" i="1"/>
  <c r="BA602" i="1"/>
  <c r="AZ602" i="1"/>
  <c r="AY602" i="1"/>
  <c r="CR601" i="1"/>
  <c r="CQ601" i="1"/>
  <c r="CP601" i="1"/>
  <c r="CO601" i="1"/>
  <c r="CN601" i="1"/>
  <c r="CM601" i="1"/>
  <c r="CL601" i="1"/>
  <c r="CK601" i="1"/>
  <c r="CJ601" i="1"/>
  <c r="CI601" i="1"/>
  <c r="CH601" i="1"/>
  <c r="CG601" i="1"/>
  <c r="CF601" i="1"/>
  <c r="CE601" i="1"/>
  <c r="CD601" i="1"/>
  <c r="CC601" i="1"/>
  <c r="CB601" i="1"/>
  <c r="CA601" i="1"/>
  <c r="BZ601" i="1"/>
  <c r="BY601" i="1"/>
  <c r="BX601" i="1"/>
  <c r="BW601" i="1"/>
  <c r="BV601" i="1"/>
  <c r="BT601" i="1"/>
  <c r="BS601" i="1"/>
  <c r="BR601" i="1"/>
  <c r="BQ601" i="1"/>
  <c r="BP601" i="1"/>
  <c r="BO601" i="1"/>
  <c r="BN601" i="1"/>
  <c r="BM601" i="1"/>
  <c r="BL601" i="1"/>
  <c r="BK601" i="1"/>
  <c r="BJ601" i="1"/>
  <c r="BI601" i="1"/>
  <c r="BH601" i="1"/>
  <c r="BG601" i="1"/>
  <c r="BF601" i="1"/>
  <c r="BE601" i="1"/>
  <c r="BD601" i="1"/>
  <c r="BC601" i="1"/>
  <c r="BB601" i="1"/>
  <c r="BA601" i="1"/>
  <c r="AZ601" i="1"/>
  <c r="AY601" i="1"/>
  <c r="CR600" i="1"/>
  <c r="CQ600" i="1"/>
  <c r="CP600" i="1"/>
  <c r="CO600" i="1"/>
  <c r="CN600" i="1"/>
  <c r="CM600" i="1"/>
  <c r="CL600" i="1"/>
  <c r="CK600" i="1"/>
  <c r="CJ600" i="1"/>
  <c r="CI600" i="1"/>
  <c r="CH600" i="1"/>
  <c r="CG600" i="1"/>
  <c r="CF600" i="1"/>
  <c r="CE600" i="1"/>
  <c r="CD600" i="1"/>
  <c r="CC600" i="1"/>
  <c r="CB600" i="1"/>
  <c r="CA600" i="1"/>
  <c r="BZ600" i="1"/>
  <c r="BY600" i="1"/>
  <c r="BX600" i="1"/>
  <c r="BW600" i="1"/>
  <c r="BV600" i="1"/>
  <c r="BT600" i="1"/>
  <c r="BS600" i="1"/>
  <c r="BR600" i="1"/>
  <c r="BQ600" i="1"/>
  <c r="BP600" i="1"/>
  <c r="BO600" i="1"/>
  <c r="BN600" i="1"/>
  <c r="BM600" i="1"/>
  <c r="BL600" i="1"/>
  <c r="BK600" i="1"/>
  <c r="BJ600" i="1"/>
  <c r="BI600" i="1"/>
  <c r="BH600" i="1"/>
  <c r="BG600" i="1"/>
  <c r="BF600" i="1"/>
  <c r="BE600" i="1"/>
  <c r="BD600" i="1"/>
  <c r="BC600" i="1"/>
  <c r="BB600" i="1"/>
  <c r="BA600" i="1"/>
  <c r="AZ600" i="1"/>
  <c r="AY600" i="1"/>
  <c r="CR599" i="1"/>
  <c r="CQ599" i="1"/>
  <c r="CP599" i="1"/>
  <c r="CO599" i="1"/>
  <c r="CN599" i="1"/>
  <c r="CM599" i="1"/>
  <c r="CL599" i="1"/>
  <c r="CK599" i="1"/>
  <c r="CJ599" i="1"/>
  <c r="CI599" i="1"/>
  <c r="CH599" i="1"/>
  <c r="CG599" i="1"/>
  <c r="CF599" i="1"/>
  <c r="CE599" i="1"/>
  <c r="CD599" i="1"/>
  <c r="CC599" i="1"/>
  <c r="CB599" i="1"/>
  <c r="CA599" i="1"/>
  <c r="BZ599" i="1"/>
  <c r="BY599" i="1"/>
  <c r="BX599" i="1"/>
  <c r="BW599" i="1"/>
  <c r="BV599" i="1"/>
  <c r="BT599" i="1"/>
  <c r="BS599" i="1"/>
  <c r="BR599" i="1"/>
  <c r="BQ599" i="1"/>
  <c r="BP599" i="1"/>
  <c r="BO599" i="1"/>
  <c r="BN599" i="1"/>
  <c r="BM599" i="1"/>
  <c r="BL599" i="1"/>
  <c r="BK599" i="1"/>
  <c r="BJ599" i="1"/>
  <c r="BI599" i="1"/>
  <c r="BH599" i="1"/>
  <c r="BG599" i="1"/>
  <c r="BF599" i="1"/>
  <c r="BE599" i="1"/>
  <c r="BD599" i="1"/>
  <c r="BC599" i="1"/>
  <c r="BB599" i="1"/>
  <c r="BA599" i="1"/>
  <c r="AZ599" i="1"/>
  <c r="AY599" i="1"/>
  <c r="CR598" i="1"/>
  <c r="CQ598" i="1"/>
  <c r="CP598" i="1"/>
  <c r="CO598" i="1"/>
  <c r="CN598" i="1"/>
  <c r="CM598" i="1"/>
  <c r="CL598" i="1"/>
  <c r="CK598" i="1"/>
  <c r="CJ598" i="1"/>
  <c r="CI598" i="1"/>
  <c r="CH598" i="1"/>
  <c r="CG598" i="1"/>
  <c r="CF598" i="1"/>
  <c r="CE598" i="1"/>
  <c r="CD598" i="1"/>
  <c r="CC598" i="1"/>
  <c r="CB598" i="1"/>
  <c r="CA598" i="1"/>
  <c r="BZ598" i="1"/>
  <c r="BY598" i="1"/>
  <c r="BX598" i="1"/>
  <c r="BW598" i="1"/>
  <c r="BV598" i="1"/>
  <c r="BT598" i="1"/>
  <c r="BS598" i="1"/>
  <c r="BR598" i="1"/>
  <c r="BQ598" i="1"/>
  <c r="BP598" i="1"/>
  <c r="BO598" i="1"/>
  <c r="BN598" i="1"/>
  <c r="BM598" i="1"/>
  <c r="BL598" i="1"/>
  <c r="BK598" i="1"/>
  <c r="BJ598" i="1"/>
  <c r="BI598" i="1"/>
  <c r="BH598" i="1"/>
  <c r="BG598" i="1"/>
  <c r="BF598" i="1"/>
  <c r="BE598" i="1"/>
  <c r="BD598" i="1"/>
  <c r="BC598" i="1"/>
  <c r="BB598" i="1"/>
  <c r="BA598" i="1"/>
  <c r="AZ598" i="1"/>
  <c r="AY598" i="1"/>
  <c r="CR597" i="1"/>
  <c r="CQ597" i="1"/>
  <c r="CP597" i="1"/>
  <c r="CO597" i="1"/>
  <c r="CN597" i="1"/>
  <c r="CM597" i="1"/>
  <c r="CL597" i="1"/>
  <c r="CK597" i="1"/>
  <c r="CJ597" i="1"/>
  <c r="CI597" i="1"/>
  <c r="CH597" i="1"/>
  <c r="CG597" i="1"/>
  <c r="CF597" i="1"/>
  <c r="CE597" i="1"/>
  <c r="CD597" i="1"/>
  <c r="CC597" i="1"/>
  <c r="CB597" i="1"/>
  <c r="CA597" i="1"/>
  <c r="BZ597" i="1"/>
  <c r="BY597" i="1"/>
  <c r="BX597" i="1"/>
  <c r="BW597" i="1"/>
  <c r="BV597" i="1"/>
  <c r="BT597" i="1"/>
  <c r="BS597" i="1"/>
  <c r="BR597" i="1"/>
  <c r="BQ597" i="1"/>
  <c r="BP597" i="1"/>
  <c r="BO597" i="1"/>
  <c r="BN597" i="1"/>
  <c r="BM597" i="1"/>
  <c r="BL597" i="1"/>
  <c r="BK597" i="1"/>
  <c r="BJ597" i="1"/>
  <c r="BI597" i="1"/>
  <c r="BH597" i="1"/>
  <c r="BG597" i="1"/>
  <c r="BF597" i="1"/>
  <c r="BE597" i="1"/>
  <c r="BD597" i="1"/>
  <c r="BC597" i="1"/>
  <c r="BB597" i="1"/>
  <c r="BA597" i="1"/>
  <c r="AZ597" i="1"/>
  <c r="AY597" i="1"/>
  <c r="CR596" i="1"/>
  <c r="CQ596" i="1"/>
  <c r="CP596" i="1"/>
  <c r="CO596" i="1"/>
  <c r="CN596" i="1"/>
  <c r="CM596" i="1"/>
  <c r="CL596" i="1"/>
  <c r="CK596" i="1"/>
  <c r="CJ596" i="1"/>
  <c r="CI596" i="1"/>
  <c r="CH596" i="1"/>
  <c r="CG596" i="1"/>
  <c r="CF596" i="1"/>
  <c r="CE596" i="1"/>
  <c r="CD596" i="1"/>
  <c r="CC596" i="1"/>
  <c r="CB596" i="1"/>
  <c r="CA596" i="1"/>
  <c r="BZ596" i="1"/>
  <c r="BY596" i="1"/>
  <c r="BX596" i="1"/>
  <c r="BW596" i="1"/>
  <c r="BV596" i="1"/>
  <c r="BT596" i="1"/>
  <c r="BS596" i="1"/>
  <c r="BR596" i="1"/>
  <c r="BQ596" i="1"/>
  <c r="BP596" i="1"/>
  <c r="BO596" i="1"/>
  <c r="BN596" i="1"/>
  <c r="BM596" i="1"/>
  <c r="BL596" i="1"/>
  <c r="BK596" i="1"/>
  <c r="BJ596" i="1"/>
  <c r="BI596" i="1"/>
  <c r="BH596" i="1"/>
  <c r="BG596" i="1"/>
  <c r="BF596" i="1"/>
  <c r="BE596" i="1"/>
  <c r="BD596" i="1"/>
  <c r="BC596" i="1"/>
  <c r="BB596" i="1"/>
  <c r="BA596" i="1"/>
  <c r="AZ596" i="1"/>
  <c r="AY596" i="1"/>
  <c r="CR595" i="1"/>
  <c r="CQ595" i="1"/>
  <c r="CP595" i="1"/>
  <c r="CO595" i="1"/>
  <c r="CN595" i="1"/>
  <c r="CM595" i="1"/>
  <c r="CL595" i="1"/>
  <c r="CK595" i="1"/>
  <c r="CJ595" i="1"/>
  <c r="CI595" i="1"/>
  <c r="CH595" i="1"/>
  <c r="CG595" i="1"/>
  <c r="CF595" i="1"/>
  <c r="CE595" i="1"/>
  <c r="CD595" i="1"/>
  <c r="CC595" i="1"/>
  <c r="CB595" i="1"/>
  <c r="CA595" i="1"/>
  <c r="BZ595" i="1"/>
  <c r="BY595" i="1"/>
  <c r="BX595" i="1"/>
  <c r="BW595" i="1"/>
  <c r="BV595" i="1"/>
  <c r="BT595" i="1"/>
  <c r="BS595" i="1"/>
  <c r="BR595" i="1"/>
  <c r="BQ595" i="1"/>
  <c r="BP595" i="1"/>
  <c r="BO595" i="1"/>
  <c r="BN595" i="1"/>
  <c r="BM595" i="1"/>
  <c r="BL595" i="1"/>
  <c r="BK595" i="1"/>
  <c r="BJ595" i="1"/>
  <c r="BI595" i="1"/>
  <c r="BH595" i="1"/>
  <c r="BG595" i="1"/>
  <c r="BF595" i="1"/>
  <c r="BE595" i="1"/>
  <c r="BD595" i="1"/>
  <c r="BC595" i="1"/>
  <c r="BB595" i="1"/>
  <c r="BA595" i="1"/>
  <c r="AZ595" i="1"/>
  <c r="AY595" i="1"/>
  <c r="CR594" i="1"/>
  <c r="CQ594" i="1"/>
  <c r="CP594" i="1"/>
  <c r="CO594" i="1"/>
  <c r="CN594" i="1"/>
  <c r="CM594" i="1"/>
  <c r="CL594" i="1"/>
  <c r="CK594" i="1"/>
  <c r="CJ594" i="1"/>
  <c r="CI594" i="1"/>
  <c r="CH594" i="1"/>
  <c r="CG594" i="1"/>
  <c r="CF594" i="1"/>
  <c r="CE594" i="1"/>
  <c r="CD594" i="1"/>
  <c r="CC594" i="1"/>
  <c r="CB594" i="1"/>
  <c r="CA594" i="1"/>
  <c r="BZ594" i="1"/>
  <c r="BY594" i="1"/>
  <c r="BX594" i="1"/>
  <c r="BW594" i="1"/>
  <c r="BV594" i="1"/>
  <c r="BT594" i="1"/>
  <c r="BS594" i="1"/>
  <c r="BR594" i="1"/>
  <c r="BQ594" i="1"/>
  <c r="BP594" i="1"/>
  <c r="BO594" i="1"/>
  <c r="BN594" i="1"/>
  <c r="BM594" i="1"/>
  <c r="BL594" i="1"/>
  <c r="BK594" i="1"/>
  <c r="BJ594" i="1"/>
  <c r="BI594" i="1"/>
  <c r="BH594" i="1"/>
  <c r="BG594" i="1"/>
  <c r="BF594" i="1"/>
  <c r="BE594" i="1"/>
  <c r="BD594" i="1"/>
  <c r="BC594" i="1"/>
  <c r="BB594" i="1"/>
  <c r="BA594" i="1"/>
  <c r="AZ594" i="1"/>
  <c r="AY594" i="1"/>
  <c r="CR593" i="1"/>
  <c r="CQ593" i="1"/>
  <c r="CP593" i="1"/>
  <c r="CO593" i="1"/>
  <c r="CN593" i="1"/>
  <c r="CM593" i="1"/>
  <c r="CL593" i="1"/>
  <c r="CK593" i="1"/>
  <c r="CJ593" i="1"/>
  <c r="CI593" i="1"/>
  <c r="CH593" i="1"/>
  <c r="CG593" i="1"/>
  <c r="CF593" i="1"/>
  <c r="CE593" i="1"/>
  <c r="CD593" i="1"/>
  <c r="CC593" i="1"/>
  <c r="CB593" i="1"/>
  <c r="CA593" i="1"/>
  <c r="BZ593" i="1"/>
  <c r="BY593" i="1"/>
  <c r="BX593" i="1"/>
  <c r="BW593" i="1"/>
  <c r="BV593" i="1"/>
  <c r="BT593" i="1"/>
  <c r="BS593" i="1"/>
  <c r="BR593" i="1"/>
  <c r="BQ593" i="1"/>
  <c r="BP593" i="1"/>
  <c r="BO593" i="1"/>
  <c r="BN593" i="1"/>
  <c r="BM593" i="1"/>
  <c r="BL593" i="1"/>
  <c r="BK593" i="1"/>
  <c r="BJ593" i="1"/>
  <c r="BI593" i="1"/>
  <c r="BH593" i="1"/>
  <c r="BG593" i="1"/>
  <c r="BF593" i="1"/>
  <c r="BE593" i="1"/>
  <c r="BD593" i="1"/>
  <c r="BC593" i="1"/>
  <c r="BB593" i="1"/>
  <c r="BA593" i="1"/>
  <c r="AZ593" i="1"/>
  <c r="AY593" i="1"/>
  <c r="CR592" i="1"/>
  <c r="CQ592" i="1"/>
  <c r="CP592" i="1"/>
  <c r="CO592" i="1"/>
  <c r="CN592" i="1"/>
  <c r="CM592" i="1"/>
  <c r="CL592" i="1"/>
  <c r="CK592" i="1"/>
  <c r="CJ592" i="1"/>
  <c r="CI592" i="1"/>
  <c r="CH592" i="1"/>
  <c r="CG592" i="1"/>
  <c r="CF592" i="1"/>
  <c r="CE592" i="1"/>
  <c r="CD592" i="1"/>
  <c r="CC592" i="1"/>
  <c r="CB592" i="1"/>
  <c r="CA592" i="1"/>
  <c r="BZ592" i="1"/>
  <c r="BY592" i="1"/>
  <c r="BX592" i="1"/>
  <c r="BW592" i="1"/>
  <c r="BV592" i="1"/>
  <c r="BT592" i="1"/>
  <c r="BS592" i="1"/>
  <c r="BR592" i="1"/>
  <c r="BQ592" i="1"/>
  <c r="BP592" i="1"/>
  <c r="BO592" i="1"/>
  <c r="BN592" i="1"/>
  <c r="BM592" i="1"/>
  <c r="BL592" i="1"/>
  <c r="BK592" i="1"/>
  <c r="BJ592" i="1"/>
  <c r="BI592" i="1"/>
  <c r="BH592" i="1"/>
  <c r="BG592" i="1"/>
  <c r="BF592" i="1"/>
  <c r="BE592" i="1"/>
  <c r="BD592" i="1"/>
  <c r="BC592" i="1"/>
  <c r="BB592" i="1"/>
  <c r="BA592" i="1"/>
  <c r="AZ592" i="1"/>
  <c r="AY592" i="1"/>
  <c r="CR591" i="1"/>
  <c r="CQ591" i="1"/>
  <c r="CP591" i="1"/>
  <c r="CO591" i="1"/>
  <c r="CN591" i="1"/>
  <c r="CM591" i="1"/>
  <c r="CL591" i="1"/>
  <c r="CK591" i="1"/>
  <c r="CJ591" i="1"/>
  <c r="CI591" i="1"/>
  <c r="CH591" i="1"/>
  <c r="CG591" i="1"/>
  <c r="CF591" i="1"/>
  <c r="CE591" i="1"/>
  <c r="CD591" i="1"/>
  <c r="CC591" i="1"/>
  <c r="CB591" i="1"/>
  <c r="CA591" i="1"/>
  <c r="BZ591" i="1"/>
  <c r="BY591" i="1"/>
  <c r="BX591" i="1"/>
  <c r="BW591" i="1"/>
  <c r="BV591" i="1"/>
  <c r="BT591" i="1"/>
  <c r="BS591" i="1"/>
  <c r="BR591" i="1"/>
  <c r="BQ591" i="1"/>
  <c r="BP591" i="1"/>
  <c r="BO591" i="1"/>
  <c r="BN591" i="1"/>
  <c r="BM591" i="1"/>
  <c r="BL591" i="1"/>
  <c r="BK591" i="1"/>
  <c r="BJ591" i="1"/>
  <c r="BI591" i="1"/>
  <c r="BH591" i="1"/>
  <c r="BG591" i="1"/>
  <c r="BF591" i="1"/>
  <c r="BE591" i="1"/>
  <c r="BD591" i="1"/>
  <c r="BC591" i="1"/>
  <c r="BB591" i="1"/>
  <c r="BA591" i="1"/>
  <c r="AZ591" i="1"/>
  <c r="AY591" i="1"/>
  <c r="CR590" i="1"/>
  <c r="CQ590" i="1"/>
  <c r="CP590" i="1"/>
  <c r="CO590" i="1"/>
  <c r="CN590" i="1"/>
  <c r="CM590" i="1"/>
  <c r="CL590" i="1"/>
  <c r="CK590" i="1"/>
  <c r="CJ590" i="1"/>
  <c r="CI590" i="1"/>
  <c r="CH590" i="1"/>
  <c r="CG590" i="1"/>
  <c r="CF590" i="1"/>
  <c r="CE590" i="1"/>
  <c r="CD590" i="1"/>
  <c r="CC590" i="1"/>
  <c r="CB590" i="1"/>
  <c r="CA590" i="1"/>
  <c r="BZ590" i="1"/>
  <c r="BY590" i="1"/>
  <c r="BX590" i="1"/>
  <c r="BW590" i="1"/>
  <c r="BV590" i="1"/>
  <c r="BT590" i="1"/>
  <c r="BS590" i="1"/>
  <c r="BR590" i="1"/>
  <c r="BQ590" i="1"/>
  <c r="BP590" i="1"/>
  <c r="BO590" i="1"/>
  <c r="BN590" i="1"/>
  <c r="BM590" i="1"/>
  <c r="BL590" i="1"/>
  <c r="BK590" i="1"/>
  <c r="BJ590" i="1"/>
  <c r="BI590" i="1"/>
  <c r="BH590" i="1"/>
  <c r="BG590" i="1"/>
  <c r="BF590" i="1"/>
  <c r="BE590" i="1"/>
  <c r="BD590" i="1"/>
  <c r="BC590" i="1"/>
  <c r="BB590" i="1"/>
  <c r="BA590" i="1"/>
  <c r="AZ590" i="1"/>
  <c r="AY590" i="1"/>
  <c r="CR589" i="1"/>
  <c r="CQ589" i="1"/>
  <c r="CP589" i="1"/>
  <c r="CO589" i="1"/>
  <c r="CN589" i="1"/>
  <c r="CM589" i="1"/>
  <c r="CL589" i="1"/>
  <c r="CK589" i="1"/>
  <c r="CJ589" i="1"/>
  <c r="CI589" i="1"/>
  <c r="CH589" i="1"/>
  <c r="CG589" i="1"/>
  <c r="CF589" i="1"/>
  <c r="CE589" i="1"/>
  <c r="CD589" i="1"/>
  <c r="CC589" i="1"/>
  <c r="CB589" i="1"/>
  <c r="CA589" i="1"/>
  <c r="BZ589" i="1"/>
  <c r="BY589" i="1"/>
  <c r="BX589" i="1"/>
  <c r="BW589" i="1"/>
  <c r="BV589" i="1"/>
  <c r="BT589" i="1"/>
  <c r="BS589" i="1"/>
  <c r="BR589" i="1"/>
  <c r="BQ589" i="1"/>
  <c r="BP589" i="1"/>
  <c r="BO589" i="1"/>
  <c r="BN589" i="1"/>
  <c r="BM589" i="1"/>
  <c r="BL589" i="1"/>
  <c r="BK589" i="1"/>
  <c r="BJ589" i="1"/>
  <c r="BI589" i="1"/>
  <c r="BH589" i="1"/>
  <c r="BG589" i="1"/>
  <c r="BF589" i="1"/>
  <c r="BE589" i="1"/>
  <c r="BD589" i="1"/>
  <c r="BC589" i="1"/>
  <c r="BB589" i="1"/>
  <c r="BA589" i="1"/>
  <c r="AZ589" i="1"/>
  <c r="AY589" i="1"/>
  <c r="CR588" i="1"/>
  <c r="CQ588" i="1"/>
  <c r="CP588" i="1"/>
  <c r="CO588" i="1"/>
  <c r="CN588" i="1"/>
  <c r="CM588" i="1"/>
  <c r="CL588" i="1"/>
  <c r="CK588" i="1"/>
  <c r="CJ588" i="1"/>
  <c r="CI588" i="1"/>
  <c r="CH588" i="1"/>
  <c r="CG588" i="1"/>
  <c r="CF588" i="1"/>
  <c r="CE588" i="1"/>
  <c r="CD588" i="1"/>
  <c r="CC588" i="1"/>
  <c r="CB588" i="1"/>
  <c r="CA588" i="1"/>
  <c r="BZ588" i="1"/>
  <c r="BY588" i="1"/>
  <c r="BX588" i="1"/>
  <c r="BW588" i="1"/>
  <c r="BV588" i="1"/>
  <c r="BT588" i="1"/>
  <c r="BS588" i="1"/>
  <c r="BR588" i="1"/>
  <c r="BQ588" i="1"/>
  <c r="BP588" i="1"/>
  <c r="BO588" i="1"/>
  <c r="BN588" i="1"/>
  <c r="BM588" i="1"/>
  <c r="BL588" i="1"/>
  <c r="BK588" i="1"/>
  <c r="BJ588" i="1"/>
  <c r="BI588" i="1"/>
  <c r="BH588" i="1"/>
  <c r="BG588" i="1"/>
  <c r="BF588" i="1"/>
  <c r="BE588" i="1"/>
  <c r="BD588" i="1"/>
  <c r="BC588" i="1"/>
  <c r="BB588" i="1"/>
  <c r="BA588" i="1"/>
  <c r="AZ588" i="1"/>
  <c r="AY588" i="1"/>
  <c r="CR587" i="1"/>
  <c r="CQ587" i="1"/>
  <c r="CP587" i="1"/>
  <c r="CO587" i="1"/>
  <c r="CN587" i="1"/>
  <c r="CM587" i="1"/>
  <c r="CL587" i="1"/>
  <c r="CK587" i="1"/>
  <c r="CJ587" i="1"/>
  <c r="CI587" i="1"/>
  <c r="CH587" i="1"/>
  <c r="CG587" i="1"/>
  <c r="CF587" i="1"/>
  <c r="CE587" i="1"/>
  <c r="CD587" i="1"/>
  <c r="CC587" i="1"/>
  <c r="CB587" i="1"/>
  <c r="CA587" i="1"/>
  <c r="BZ587" i="1"/>
  <c r="BY587" i="1"/>
  <c r="BX587" i="1"/>
  <c r="BW587" i="1"/>
  <c r="BV587" i="1"/>
  <c r="BT587" i="1"/>
  <c r="BS587" i="1"/>
  <c r="BR587" i="1"/>
  <c r="BQ587" i="1"/>
  <c r="BP587" i="1"/>
  <c r="BO587" i="1"/>
  <c r="BN587" i="1"/>
  <c r="BM587" i="1"/>
  <c r="BL587" i="1"/>
  <c r="BK587" i="1"/>
  <c r="BJ587" i="1"/>
  <c r="BI587" i="1"/>
  <c r="BH587" i="1"/>
  <c r="BG587" i="1"/>
  <c r="BF587" i="1"/>
  <c r="BE587" i="1"/>
  <c r="BD587" i="1"/>
  <c r="BC587" i="1"/>
  <c r="BB587" i="1"/>
  <c r="BA587" i="1"/>
  <c r="AZ587" i="1"/>
  <c r="AY587" i="1"/>
  <c r="CR586" i="1"/>
  <c r="CQ586" i="1"/>
  <c r="CP586" i="1"/>
  <c r="CO586" i="1"/>
  <c r="CN586" i="1"/>
  <c r="CM586" i="1"/>
  <c r="CL586" i="1"/>
  <c r="CK586" i="1"/>
  <c r="CJ586" i="1"/>
  <c r="CI586" i="1"/>
  <c r="CH586" i="1"/>
  <c r="CG586" i="1"/>
  <c r="CF586" i="1"/>
  <c r="CE586" i="1"/>
  <c r="CD586" i="1"/>
  <c r="CC586" i="1"/>
  <c r="CB586" i="1"/>
  <c r="CA586" i="1"/>
  <c r="BZ586" i="1"/>
  <c r="BY586" i="1"/>
  <c r="BX586" i="1"/>
  <c r="BW586" i="1"/>
  <c r="BV586" i="1"/>
  <c r="BT586" i="1"/>
  <c r="BS586" i="1"/>
  <c r="BR586" i="1"/>
  <c r="BQ586" i="1"/>
  <c r="BP586" i="1"/>
  <c r="BO586" i="1"/>
  <c r="BN586" i="1"/>
  <c r="BM586" i="1"/>
  <c r="BL586" i="1"/>
  <c r="BK586" i="1"/>
  <c r="BJ586" i="1"/>
  <c r="BI586" i="1"/>
  <c r="BH586" i="1"/>
  <c r="BG586" i="1"/>
  <c r="BF586" i="1"/>
  <c r="BE586" i="1"/>
  <c r="BD586" i="1"/>
  <c r="BC586" i="1"/>
  <c r="BB586" i="1"/>
  <c r="BA586" i="1"/>
  <c r="AZ586" i="1"/>
  <c r="AY586" i="1"/>
  <c r="CR585" i="1"/>
  <c r="CQ585" i="1"/>
  <c r="CP585" i="1"/>
  <c r="CO585" i="1"/>
  <c r="CN585" i="1"/>
  <c r="CM585" i="1"/>
  <c r="CL585" i="1"/>
  <c r="CK585" i="1"/>
  <c r="CJ585" i="1"/>
  <c r="CI585" i="1"/>
  <c r="CH585" i="1"/>
  <c r="CG585" i="1"/>
  <c r="CF585" i="1"/>
  <c r="CE585" i="1"/>
  <c r="CD585" i="1"/>
  <c r="CC585" i="1"/>
  <c r="CB585" i="1"/>
  <c r="CA585" i="1"/>
  <c r="BZ585" i="1"/>
  <c r="BY585" i="1"/>
  <c r="BX585" i="1"/>
  <c r="BW585" i="1"/>
  <c r="BV585" i="1"/>
  <c r="BT585" i="1"/>
  <c r="BS585" i="1"/>
  <c r="BR585" i="1"/>
  <c r="BQ585" i="1"/>
  <c r="BP585" i="1"/>
  <c r="BO585" i="1"/>
  <c r="BN585" i="1"/>
  <c r="BM585" i="1"/>
  <c r="BL585" i="1"/>
  <c r="BK585" i="1"/>
  <c r="BJ585" i="1"/>
  <c r="BI585" i="1"/>
  <c r="BH585" i="1"/>
  <c r="BG585" i="1"/>
  <c r="BF585" i="1"/>
  <c r="BE585" i="1"/>
  <c r="BD585" i="1"/>
  <c r="BC585" i="1"/>
  <c r="BB585" i="1"/>
  <c r="BA585" i="1"/>
  <c r="AZ585" i="1"/>
  <c r="AY585" i="1"/>
  <c r="CR584" i="1"/>
  <c r="CQ584" i="1"/>
  <c r="CP584" i="1"/>
  <c r="CO584" i="1"/>
  <c r="CN584" i="1"/>
  <c r="CM584" i="1"/>
  <c r="CL584" i="1"/>
  <c r="CK584" i="1"/>
  <c r="CJ584" i="1"/>
  <c r="CI584" i="1"/>
  <c r="CH584" i="1"/>
  <c r="CG584" i="1"/>
  <c r="CF584" i="1"/>
  <c r="CE584" i="1"/>
  <c r="CD584" i="1"/>
  <c r="CC584" i="1"/>
  <c r="CB584" i="1"/>
  <c r="CA584" i="1"/>
  <c r="BZ584" i="1"/>
  <c r="BY584" i="1"/>
  <c r="BX584" i="1"/>
  <c r="BW584" i="1"/>
  <c r="BV584" i="1"/>
  <c r="BT584" i="1"/>
  <c r="BS584" i="1"/>
  <c r="BR584" i="1"/>
  <c r="BQ584" i="1"/>
  <c r="BP584" i="1"/>
  <c r="BO584" i="1"/>
  <c r="BN584" i="1"/>
  <c r="BM584" i="1"/>
  <c r="BL584" i="1"/>
  <c r="BK584" i="1"/>
  <c r="BJ584" i="1"/>
  <c r="BI584" i="1"/>
  <c r="BH584" i="1"/>
  <c r="BG584" i="1"/>
  <c r="BF584" i="1"/>
  <c r="BE584" i="1"/>
  <c r="BD584" i="1"/>
  <c r="BC584" i="1"/>
  <c r="BB584" i="1"/>
  <c r="BA584" i="1"/>
  <c r="AZ584" i="1"/>
  <c r="AY584" i="1"/>
  <c r="CR583" i="1"/>
  <c r="CQ583" i="1"/>
  <c r="CP583" i="1"/>
  <c r="CO583" i="1"/>
  <c r="CN583" i="1"/>
  <c r="CM583" i="1"/>
  <c r="CL583" i="1"/>
  <c r="CK583" i="1"/>
  <c r="CJ583" i="1"/>
  <c r="CI583" i="1"/>
  <c r="CH583" i="1"/>
  <c r="CG583" i="1"/>
  <c r="CF583" i="1"/>
  <c r="CE583" i="1"/>
  <c r="CD583" i="1"/>
  <c r="CC583" i="1"/>
  <c r="CB583" i="1"/>
  <c r="CA583" i="1"/>
  <c r="BZ583" i="1"/>
  <c r="BY583" i="1"/>
  <c r="BX583" i="1"/>
  <c r="BW583" i="1"/>
  <c r="BV583" i="1"/>
  <c r="BT583" i="1"/>
  <c r="BS583" i="1"/>
  <c r="BR583" i="1"/>
  <c r="BQ583" i="1"/>
  <c r="BP583" i="1"/>
  <c r="BO583" i="1"/>
  <c r="BN583" i="1"/>
  <c r="BM583" i="1"/>
  <c r="BL583" i="1"/>
  <c r="BK583" i="1"/>
  <c r="BJ583" i="1"/>
  <c r="BI583" i="1"/>
  <c r="BH583" i="1"/>
  <c r="BG583" i="1"/>
  <c r="BF583" i="1"/>
  <c r="BE583" i="1"/>
  <c r="BD583" i="1"/>
  <c r="BC583" i="1"/>
  <c r="BB583" i="1"/>
  <c r="BA583" i="1"/>
  <c r="AZ583" i="1"/>
  <c r="AY583" i="1"/>
  <c r="CR582" i="1"/>
  <c r="CQ582" i="1"/>
  <c r="CP582" i="1"/>
  <c r="CO582" i="1"/>
  <c r="CN582" i="1"/>
  <c r="CM582" i="1"/>
  <c r="CL582" i="1"/>
  <c r="CK582" i="1"/>
  <c r="CJ582" i="1"/>
  <c r="CI582" i="1"/>
  <c r="CH582" i="1"/>
  <c r="CG582" i="1"/>
  <c r="CF582" i="1"/>
  <c r="CE582" i="1"/>
  <c r="CD582" i="1"/>
  <c r="CC582" i="1"/>
  <c r="CB582" i="1"/>
  <c r="CA582" i="1"/>
  <c r="BZ582" i="1"/>
  <c r="BY582" i="1"/>
  <c r="BX582" i="1"/>
  <c r="BW582" i="1"/>
  <c r="BV582" i="1"/>
  <c r="BT582" i="1"/>
  <c r="BS582" i="1"/>
  <c r="BR582" i="1"/>
  <c r="BQ582" i="1"/>
  <c r="BP582" i="1"/>
  <c r="BO582" i="1"/>
  <c r="BN582" i="1"/>
  <c r="BM582" i="1"/>
  <c r="BL582" i="1"/>
  <c r="BK582" i="1"/>
  <c r="BJ582" i="1"/>
  <c r="BI582" i="1"/>
  <c r="BH582" i="1"/>
  <c r="BG582" i="1"/>
  <c r="BF582" i="1"/>
  <c r="BE582" i="1"/>
  <c r="BD582" i="1"/>
  <c r="BC582" i="1"/>
  <c r="BB582" i="1"/>
  <c r="BA582" i="1"/>
  <c r="AZ582" i="1"/>
  <c r="AY582" i="1"/>
  <c r="CR581" i="1"/>
  <c r="CQ581" i="1"/>
  <c r="CP581" i="1"/>
  <c r="CO581" i="1"/>
  <c r="CN581" i="1"/>
  <c r="CM581" i="1"/>
  <c r="CL581" i="1"/>
  <c r="CK581" i="1"/>
  <c r="CJ581" i="1"/>
  <c r="CI581" i="1"/>
  <c r="CH581" i="1"/>
  <c r="CG581" i="1"/>
  <c r="CF581" i="1"/>
  <c r="CE581" i="1"/>
  <c r="CD581" i="1"/>
  <c r="CC581" i="1"/>
  <c r="CB581" i="1"/>
  <c r="CA581" i="1"/>
  <c r="BZ581" i="1"/>
  <c r="BY581" i="1"/>
  <c r="BX581" i="1"/>
  <c r="BW581" i="1"/>
  <c r="BV581" i="1"/>
  <c r="BT581" i="1"/>
  <c r="BS581" i="1"/>
  <c r="BR581" i="1"/>
  <c r="BQ581" i="1"/>
  <c r="BP581" i="1"/>
  <c r="BO581" i="1"/>
  <c r="BN581" i="1"/>
  <c r="BM581" i="1"/>
  <c r="BL581" i="1"/>
  <c r="BK581" i="1"/>
  <c r="BJ581" i="1"/>
  <c r="BI581" i="1"/>
  <c r="BH581" i="1"/>
  <c r="BG581" i="1"/>
  <c r="BF581" i="1"/>
  <c r="BE581" i="1"/>
  <c r="BD581" i="1"/>
  <c r="BC581" i="1"/>
  <c r="BB581" i="1"/>
  <c r="BA581" i="1"/>
  <c r="AZ581" i="1"/>
  <c r="AY581" i="1"/>
  <c r="CR580" i="1"/>
  <c r="CQ580" i="1"/>
  <c r="CP580" i="1"/>
  <c r="CO580" i="1"/>
  <c r="CN580" i="1"/>
  <c r="CM580" i="1"/>
  <c r="CL580" i="1"/>
  <c r="CK580" i="1"/>
  <c r="CJ580" i="1"/>
  <c r="CI580" i="1"/>
  <c r="CH580" i="1"/>
  <c r="CG580" i="1"/>
  <c r="CF580" i="1"/>
  <c r="CE580" i="1"/>
  <c r="CD580" i="1"/>
  <c r="CC580" i="1"/>
  <c r="CB580" i="1"/>
  <c r="CA580" i="1"/>
  <c r="BZ580" i="1"/>
  <c r="BY580" i="1"/>
  <c r="BX580" i="1"/>
  <c r="BW580" i="1"/>
  <c r="BV580" i="1"/>
  <c r="BT580" i="1"/>
  <c r="BS580" i="1"/>
  <c r="BR580" i="1"/>
  <c r="BQ580" i="1"/>
  <c r="BP580" i="1"/>
  <c r="BO580" i="1"/>
  <c r="BN580" i="1"/>
  <c r="BM580" i="1"/>
  <c r="BL580" i="1"/>
  <c r="BK580" i="1"/>
  <c r="BJ580" i="1"/>
  <c r="BI580" i="1"/>
  <c r="BH580" i="1"/>
  <c r="BG580" i="1"/>
  <c r="BF580" i="1"/>
  <c r="BE580" i="1"/>
  <c r="BD580" i="1"/>
  <c r="BC580" i="1"/>
  <c r="BB580" i="1"/>
  <c r="BA580" i="1"/>
  <c r="AZ580" i="1"/>
  <c r="AY580" i="1"/>
  <c r="CR579" i="1"/>
  <c r="CQ579" i="1"/>
  <c r="CP579" i="1"/>
  <c r="CO579" i="1"/>
  <c r="CN579" i="1"/>
  <c r="CM579" i="1"/>
  <c r="CL579" i="1"/>
  <c r="CK579" i="1"/>
  <c r="CJ579" i="1"/>
  <c r="CI579" i="1"/>
  <c r="CH579" i="1"/>
  <c r="CG579" i="1"/>
  <c r="CF579" i="1"/>
  <c r="CE579" i="1"/>
  <c r="CD579" i="1"/>
  <c r="CC579" i="1"/>
  <c r="CB579" i="1"/>
  <c r="CA579" i="1"/>
  <c r="BZ579" i="1"/>
  <c r="BY579" i="1"/>
  <c r="BX579" i="1"/>
  <c r="BW579" i="1"/>
  <c r="BV579" i="1"/>
  <c r="BT579" i="1"/>
  <c r="BS579" i="1"/>
  <c r="BR579" i="1"/>
  <c r="BQ579" i="1"/>
  <c r="BP579" i="1"/>
  <c r="BO579" i="1"/>
  <c r="BN579" i="1"/>
  <c r="BM579" i="1"/>
  <c r="BL579" i="1"/>
  <c r="BK579" i="1"/>
  <c r="BJ579" i="1"/>
  <c r="BI579" i="1"/>
  <c r="BH579" i="1"/>
  <c r="BG579" i="1"/>
  <c r="BF579" i="1"/>
  <c r="BE579" i="1"/>
  <c r="BD579" i="1"/>
  <c r="BC579" i="1"/>
  <c r="BB579" i="1"/>
  <c r="BA579" i="1"/>
  <c r="AZ579" i="1"/>
  <c r="AY579" i="1"/>
  <c r="CR578" i="1"/>
  <c r="CQ578" i="1"/>
  <c r="CP578" i="1"/>
  <c r="CO578" i="1"/>
  <c r="CN578" i="1"/>
  <c r="CM578" i="1"/>
  <c r="CL578" i="1"/>
  <c r="CK578" i="1"/>
  <c r="CJ578" i="1"/>
  <c r="CI578" i="1"/>
  <c r="CH578" i="1"/>
  <c r="CG578" i="1"/>
  <c r="CF578" i="1"/>
  <c r="CE578" i="1"/>
  <c r="CD578" i="1"/>
  <c r="CC578" i="1"/>
  <c r="CB578" i="1"/>
  <c r="CA578" i="1"/>
  <c r="BZ578" i="1"/>
  <c r="BY578" i="1"/>
  <c r="BX578" i="1"/>
  <c r="BW578" i="1"/>
  <c r="BV578" i="1"/>
  <c r="BT578" i="1"/>
  <c r="BS578" i="1"/>
  <c r="BR578" i="1"/>
  <c r="BQ578" i="1"/>
  <c r="BP578" i="1"/>
  <c r="BO578" i="1"/>
  <c r="BN578" i="1"/>
  <c r="BM578" i="1"/>
  <c r="BL578" i="1"/>
  <c r="BK578" i="1"/>
  <c r="BJ578" i="1"/>
  <c r="BI578" i="1"/>
  <c r="BH578" i="1"/>
  <c r="BG578" i="1"/>
  <c r="BF578" i="1"/>
  <c r="BE578" i="1"/>
  <c r="BD578" i="1"/>
  <c r="BC578" i="1"/>
  <c r="BB578" i="1"/>
  <c r="BA578" i="1"/>
  <c r="AZ578" i="1"/>
  <c r="AY578" i="1"/>
  <c r="CR577" i="1"/>
  <c r="CQ577" i="1"/>
  <c r="CP577" i="1"/>
  <c r="CO577" i="1"/>
  <c r="CN577" i="1"/>
  <c r="CM577" i="1"/>
  <c r="CL577" i="1"/>
  <c r="CK577" i="1"/>
  <c r="CJ577" i="1"/>
  <c r="CI577" i="1"/>
  <c r="CH577" i="1"/>
  <c r="CG577" i="1"/>
  <c r="CF577" i="1"/>
  <c r="CE577" i="1"/>
  <c r="CD577" i="1"/>
  <c r="CC577" i="1"/>
  <c r="CB577" i="1"/>
  <c r="CA577" i="1"/>
  <c r="BZ577" i="1"/>
  <c r="BY577" i="1"/>
  <c r="BX577" i="1"/>
  <c r="BW577" i="1"/>
  <c r="BV577" i="1"/>
  <c r="BT577" i="1"/>
  <c r="BS577" i="1"/>
  <c r="BR577" i="1"/>
  <c r="BQ577" i="1"/>
  <c r="BP577" i="1"/>
  <c r="BO577" i="1"/>
  <c r="BN577" i="1"/>
  <c r="BM577" i="1"/>
  <c r="BL577" i="1"/>
  <c r="BK577" i="1"/>
  <c r="BJ577" i="1"/>
  <c r="BI577" i="1"/>
  <c r="BH577" i="1"/>
  <c r="BG577" i="1"/>
  <c r="BF577" i="1"/>
  <c r="BE577" i="1"/>
  <c r="BD577" i="1"/>
  <c r="BC577" i="1"/>
  <c r="BB577" i="1"/>
  <c r="BA577" i="1"/>
  <c r="AZ577" i="1"/>
  <c r="AY577" i="1"/>
  <c r="CR576" i="1"/>
  <c r="CQ576" i="1"/>
  <c r="CP576" i="1"/>
  <c r="CO576" i="1"/>
  <c r="CN576" i="1"/>
  <c r="CM576" i="1"/>
  <c r="CL576" i="1"/>
  <c r="CK576" i="1"/>
  <c r="CJ576" i="1"/>
  <c r="CI576" i="1"/>
  <c r="CH576" i="1"/>
  <c r="CG576" i="1"/>
  <c r="CF576" i="1"/>
  <c r="CE576" i="1"/>
  <c r="CD576" i="1"/>
  <c r="CC576" i="1"/>
  <c r="CB576" i="1"/>
  <c r="CA576" i="1"/>
  <c r="BZ576" i="1"/>
  <c r="BY576" i="1"/>
  <c r="BX576" i="1"/>
  <c r="BW576" i="1"/>
  <c r="BV576" i="1"/>
  <c r="BT576" i="1"/>
  <c r="BS576" i="1"/>
  <c r="BR576" i="1"/>
  <c r="BQ576" i="1"/>
  <c r="BP576" i="1"/>
  <c r="BO576" i="1"/>
  <c r="BN576" i="1"/>
  <c r="BM576" i="1"/>
  <c r="BL576" i="1"/>
  <c r="BK576" i="1"/>
  <c r="BJ576" i="1"/>
  <c r="BI576" i="1"/>
  <c r="BH576" i="1"/>
  <c r="BG576" i="1"/>
  <c r="BF576" i="1"/>
  <c r="BE576" i="1"/>
  <c r="BD576" i="1"/>
  <c r="BC576" i="1"/>
  <c r="BB576" i="1"/>
  <c r="BA576" i="1"/>
  <c r="AZ576" i="1"/>
  <c r="AY576" i="1"/>
  <c r="CR575" i="1"/>
  <c r="CQ575" i="1"/>
  <c r="CP575" i="1"/>
  <c r="CO575" i="1"/>
  <c r="CN575" i="1"/>
  <c r="CM575" i="1"/>
  <c r="CL575" i="1"/>
  <c r="CK575" i="1"/>
  <c r="CJ575" i="1"/>
  <c r="CI575" i="1"/>
  <c r="CH575" i="1"/>
  <c r="CG575" i="1"/>
  <c r="CF575" i="1"/>
  <c r="CE575" i="1"/>
  <c r="CD575" i="1"/>
  <c r="CC575" i="1"/>
  <c r="CB575" i="1"/>
  <c r="CA575" i="1"/>
  <c r="BZ575" i="1"/>
  <c r="BY575" i="1"/>
  <c r="BX575" i="1"/>
  <c r="BW575" i="1"/>
  <c r="BV575" i="1"/>
  <c r="BT575" i="1"/>
  <c r="BS575" i="1"/>
  <c r="BR575" i="1"/>
  <c r="BQ575" i="1"/>
  <c r="BP575" i="1"/>
  <c r="BO575" i="1"/>
  <c r="BN575" i="1"/>
  <c r="BM575" i="1"/>
  <c r="BL575" i="1"/>
  <c r="BK575" i="1"/>
  <c r="BJ575" i="1"/>
  <c r="BI575" i="1"/>
  <c r="BH575" i="1"/>
  <c r="BG575" i="1"/>
  <c r="BF575" i="1"/>
  <c r="BE575" i="1"/>
  <c r="BD575" i="1"/>
  <c r="BC575" i="1"/>
  <c r="BB575" i="1"/>
  <c r="BA575" i="1"/>
  <c r="AZ575" i="1"/>
  <c r="AY575" i="1"/>
  <c r="CR574" i="1"/>
  <c r="CQ574" i="1"/>
  <c r="CP574" i="1"/>
  <c r="CO574" i="1"/>
  <c r="CN574" i="1"/>
  <c r="CM574" i="1"/>
  <c r="CL574" i="1"/>
  <c r="CK574" i="1"/>
  <c r="CJ574" i="1"/>
  <c r="CI574" i="1"/>
  <c r="CH574" i="1"/>
  <c r="CG574" i="1"/>
  <c r="CF574" i="1"/>
  <c r="CE574" i="1"/>
  <c r="CD574" i="1"/>
  <c r="CC574" i="1"/>
  <c r="CB574" i="1"/>
  <c r="CA574" i="1"/>
  <c r="BZ574" i="1"/>
  <c r="BY574" i="1"/>
  <c r="BX574" i="1"/>
  <c r="BW574" i="1"/>
  <c r="BV574" i="1"/>
  <c r="BT574" i="1"/>
  <c r="BS574" i="1"/>
  <c r="BR574" i="1"/>
  <c r="BQ574" i="1"/>
  <c r="BP574" i="1"/>
  <c r="BO574" i="1"/>
  <c r="BN574" i="1"/>
  <c r="BM574" i="1"/>
  <c r="BL574" i="1"/>
  <c r="BK574" i="1"/>
  <c r="BJ574" i="1"/>
  <c r="BI574" i="1"/>
  <c r="BH574" i="1"/>
  <c r="BG574" i="1"/>
  <c r="BF574" i="1"/>
  <c r="BE574" i="1"/>
  <c r="BD574" i="1"/>
  <c r="BC574" i="1"/>
  <c r="BB574" i="1"/>
  <c r="BA574" i="1"/>
  <c r="AZ574" i="1"/>
  <c r="AY574" i="1"/>
  <c r="CR573" i="1"/>
  <c r="CQ573" i="1"/>
  <c r="CP573" i="1"/>
  <c r="CO573" i="1"/>
  <c r="CN573" i="1"/>
  <c r="CM573" i="1"/>
  <c r="CL573" i="1"/>
  <c r="CK573" i="1"/>
  <c r="CJ573" i="1"/>
  <c r="CI573" i="1"/>
  <c r="CH573" i="1"/>
  <c r="CG573" i="1"/>
  <c r="CF573" i="1"/>
  <c r="CE573" i="1"/>
  <c r="CD573" i="1"/>
  <c r="CC573" i="1"/>
  <c r="CB573" i="1"/>
  <c r="CA573" i="1"/>
  <c r="BZ573" i="1"/>
  <c r="BY573" i="1"/>
  <c r="BX573" i="1"/>
  <c r="BW573" i="1"/>
  <c r="BV573" i="1"/>
  <c r="BT573" i="1"/>
  <c r="BS573" i="1"/>
  <c r="BR573" i="1"/>
  <c r="BQ573" i="1"/>
  <c r="BP573" i="1"/>
  <c r="BO573" i="1"/>
  <c r="BN573" i="1"/>
  <c r="BM573" i="1"/>
  <c r="BL573" i="1"/>
  <c r="BK573" i="1"/>
  <c r="BJ573" i="1"/>
  <c r="BI573" i="1"/>
  <c r="BH573" i="1"/>
  <c r="BG573" i="1"/>
  <c r="BF573" i="1"/>
  <c r="BE573" i="1"/>
  <c r="BD573" i="1"/>
  <c r="BC573" i="1"/>
  <c r="BB573" i="1"/>
  <c r="BA573" i="1"/>
  <c r="AZ573" i="1"/>
  <c r="AY573" i="1"/>
  <c r="CR572" i="1"/>
  <c r="CQ572" i="1"/>
  <c r="CP572" i="1"/>
  <c r="CO572" i="1"/>
  <c r="CN572" i="1"/>
  <c r="CM572" i="1"/>
  <c r="CL572" i="1"/>
  <c r="CK572" i="1"/>
  <c r="CJ572" i="1"/>
  <c r="CI572" i="1"/>
  <c r="CH572" i="1"/>
  <c r="CG572" i="1"/>
  <c r="CF572" i="1"/>
  <c r="CE572" i="1"/>
  <c r="CD572" i="1"/>
  <c r="CC572" i="1"/>
  <c r="CB572" i="1"/>
  <c r="CA572" i="1"/>
  <c r="BZ572" i="1"/>
  <c r="BY572" i="1"/>
  <c r="BX572" i="1"/>
  <c r="BW572" i="1"/>
  <c r="BV572" i="1"/>
  <c r="BT572" i="1"/>
  <c r="BS572" i="1"/>
  <c r="BR572" i="1"/>
  <c r="BQ572" i="1"/>
  <c r="BP572" i="1"/>
  <c r="BO572" i="1"/>
  <c r="BN572" i="1"/>
  <c r="BM572" i="1"/>
  <c r="BL572" i="1"/>
  <c r="BK572" i="1"/>
  <c r="BJ572" i="1"/>
  <c r="BI572" i="1"/>
  <c r="BH572" i="1"/>
  <c r="BG572" i="1"/>
  <c r="BF572" i="1"/>
  <c r="BE572" i="1"/>
  <c r="BD572" i="1"/>
  <c r="BC572" i="1"/>
  <c r="BB572" i="1"/>
  <c r="BA572" i="1"/>
  <c r="AZ572" i="1"/>
  <c r="AY572" i="1"/>
  <c r="CR571" i="1"/>
  <c r="CQ571" i="1"/>
  <c r="CP571" i="1"/>
  <c r="CO571" i="1"/>
  <c r="CN571" i="1"/>
  <c r="CM571" i="1"/>
  <c r="CL571" i="1"/>
  <c r="CK571" i="1"/>
  <c r="CJ571" i="1"/>
  <c r="CI571" i="1"/>
  <c r="CH571" i="1"/>
  <c r="CG571" i="1"/>
  <c r="CF571" i="1"/>
  <c r="CE571" i="1"/>
  <c r="CD571" i="1"/>
  <c r="CC571" i="1"/>
  <c r="CB571" i="1"/>
  <c r="CA571" i="1"/>
  <c r="BZ571" i="1"/>
  <c r="BY571" i="1"/>
  <c r="BX571" i="1"/>
  <c r="BW571" i="1"/>
  <c r="BV571" i="1"/>
  <c r="BT571" i="1"/>
  <c r="BS571" i="1"/>
  <c r="BR571" i="1"/>
  <c r="BQ571" i="1"/>
  <c r="BP571" i="1"/>
  <c r="BO571" i="1"/>
  <c r="BN571" i="1"/>
  <c r="BM571" i="1"/>
  <c r="BL571" i="1"/>
  <c r="BK571" i="1"/>
  <c r="BJ571" i="1"/>
  <c r="BI571" i="1"/>
  <c r="BH571" i="1"/>
  <c r="BG571" i="1"/>
  <c r="BF571" i="1"/>
  <c r="BE571" i="1"/>
  <c r="BD571" i="1"/>
  <c r="BC571" i="1"/>
  <c r="BB571" i="1"/>
  <c r="BA571" i="1"/>
  <c r="AZ571" i="1"/>
  <c r="AY571" i="1"/>
  <c r="CR570" i="1"/>
  <c r="CQ570" i="1"/>
  <c r="CP570" i="1"/>
  <c r="CO570" i="1"/>
  <c r="CN570" i="1"/>
  <c r="CM570" i="1"/>
  <c r="CL570" i="1"/>
  <c r="CK570" i="1"/>
  <c r="CJ570" i="1"/>
  <c r="CI570" i="1"/>
  <c r="CH570" i="1"/>
  <c r="CG570" i="1"/>
  <c r="CF570" i="1"/>
  <c r="CE570" i="1"/>
  <c r="CD570" i="1"/>
  <c r="CC570" i="1"/>
  <c r="CB570" i="1"/>
  <c r="CA570" i="1"/>
  <c r="BZ570" i="1"/>
  <c r="BY570" i="1"/>
  <c r="BX570" i="1"/>
  <c r="BW570" i="1"/>
  <c r="BV570" i="1"/>
  <c r="BT570" i="1"/>
  <c r="BS570" i="1"/>
  <c r="BR570" i="1"/>
  <c r="BQ570" i="1"/>
  <c r="BP570" i="1"/>
  <c r="BO570" i="1"/>
  <c r="BN570" i="1"/>
  <c r="BM570" i="1"/>
  <c r="BL570" i="1"/>
  <c r="BK570" i="1"/>
  <c r="BJ570" i="1"/>
  <c r="BI570" i="1"/>
  <c r="BH570" i="1"/>
  <c r="BG570" i="1"/>
  <c r="BF570" i="1"/>
  <c r="BE570" i="1"/>
  <c r="BD570" i="1"/>
  <c r="BC570" i="1"/>
  <c r="BB570" i="1"/>
  <c r="BA570" i="1"/>
  <c r="AZ570" i="1"/>
  <c r="AY570" i="1"/>
  <c r="CR569" i="1"/>
  <c r="CQ569" i="1"/>
  <c r="CP569" i="1"/>
  <c r="CO569" i="1"/>
  <c r="CN569" i="1"/>
  <c r="CM569" i="1"/>
  <c r="CL569" i="1"/>
  <c r="CK569" i="1"/>
  <c r="CJ569" i="1"/>
  <c r="CI569" i="1"/>
  <c r="CH569" i="1"/>
  <c r="CG569" i="1"/>
  <c r="CF569" i="1"/>
  <c r="CE569" i="1"/>
  <c r="CD569" i="1"/>
  <c r="CC569" i="1"/>
  <c r="CB569" i="1"/>
  <c r="CA569" i="1"/>
  <c r="BZ569" i="1"/>
  <c r="BY569" i="1"/>
  <c r="BX569" i="1"/>
  <c r="BW569" i="1"/>
  <c r="BV569" i="1"/>
  <c r="BT569" i="1"/>
  <c r="BS569" i="1"/>
  <c r="BR569" i="1"/>
  <c r="BQ569" i="1"/>
  <c r="BP569" i="1"/>
  <c r="BO569" i="1"/>
  <c r="BN569" i="1"/>
  <c r="BM569" i="1"/>
  <c r="BL569" i="1"/>
  <c r="BK569" i="1"/>
  <c r="BJ569" i="1"/>
  <c r="BI569" i="1"/>
  <c r="BH569" i="1"/>
  <c r="BG569" i="1"/>
  <c r="BF569" i="1"/>
  <c r="BE569" i="1"/>
  <c r="BD569" i="1"/>
  <c r="BC569" i="1"/>
  <c r="BB569" i="1"/>
  <c r="BA569" i="1"/>
  <c r="AZ569" i="1"/>
  <c r="AY569" i="1"/>
  <c r="CR568" i="1"/>
  <c r="CQ568" i="1"/>
  <c r="CP568" i="1"/>
  <c r="CO568" i="1"/>
  <c r="CN568" i="1"/>
  <c r="CM568" i="1"/>
  <c r="CL568" i="1"/>
  <c r="CK568" i="1"/>
  <c r="CJ568" i="1"/>
  <c r="CI568" i="1"/>
  <c r="CH568" i="1"/>
  <c r="CG568" i="1"/>
  <c r="CF568" i="1"/>
  <c r="CE568" i="1"/>
  <c r="CD568" i="1"/>
  <c r="CC568" i="1"/>
  <c r="CB568" i="1"/>
  <c r="CA568" i="1"/>
  <c r="BZ568" i="1"/>
  <c r="BY568" i="1"/>
  <c r="BX568" i="1"/>
  <c r="BW568" i="1"/>
  <c r="BV568" i="1"/>
  <c r="BT568" i="1"/>
  <c r="BS568" i="1"/>
  <c r="BR568" i="1"/>
  <c r="BQ568" i="1"/>
  <c r="BP568" i="1"/>
  <c r="BO568" i="1"/>
  <c r="BN568" i="1"/>
  <c r="BM568" i="1"/>
  <c r="BL568" i="1"/>
  <c r="BK568" i="1"/>
  <c r="BJ568" i="1"/>
  <c r="BI568" i="1"/>
  <c r="BH568" i="1"/>
  <c r="BG568" i="1"/>
  <c r="BF568" i="1"/>
  <c r="BE568" i="1"/>
  <c r="BD568" i="1"/>
  <c r="BC568" i="1"/>
  <c r="BB568" i="1"/>
  <c r="BA568" i="1"/>
  <c r="AZ568" i="1"/>
  <c r="AY568" i="1"/>
  <c r="CR567" i="1"/>
  <c r="CQ567" i="1"/>
  <c r="CP567" i="1"/>
  <c r="CO567" i="1"/>
  <c r="CN567" i="1"/>
  <c r="CM567" i="1"/>
  <c r="CL567" i="1"/>
  <c r="CK567" i="1"/>
  <c r="CJ567" i="1"/>
  <c r="CI567" i="1"/>
  <c r="CH567" i="1"/>
  <c r="CG567" i="1"/>
  <c r="CF567" i="1"/>
  <c r="CE567" i="1"/>
  <c r="CD567" i="1"/>
  <c r="CC567" i="1"/>
  <c r="CB567" i="1"/>
  <c r="CA567" i="1"/>
  <c r="BZ567" i="1"/>
  <c r="BY567" i="1"/>
  <c r="BX567" i="1"/>
  <c r="BW567" i="1"/>
  <c r="BV567" i="1"/>
  <c r="BT567" i="1"/>
  <c r="BS567" i="1"/>
  <c r="BR567" i="1"/>
  <c r="BQ567" i="1"/>
  <c r="BP567" i="1"/>
  <c r="BO567" i="1"/>
  <c r="BN567" i="1"/>
  <c r="BM567" i="1"/>
  <c r="BL567" i="1"/>
  <c r="BK567" i="1"/>
  <c r="BJ567" i="1"/>
  <c r="BI567" i="1"/>
  <c r="BH567" i="1"/>
  <c r="BG567" i="1"/>
  <c r="BF567" i="1"/>
  <c r="BE567" i="1"/>
  <c r="BD567" i="1"/>
  <c r="BC567" i="1"/>
  <c r="BB567" i="1"/>
  <c r="BA567" i="1"/>
  <c r="AZ567" i="1"/>
  <c r="AY567" i="1"/>
  <c r="CR566" i="1"/>
  <c r="CQ566" i="1"/>
  <c r="CP566" i="1"/>
  <c r="CO566" i="1"/>
  <c r="CN566" i="1"/>
  <c r="CM566" i="1"/>
  <c r="CL566" i="1"/>
  <c r="CK566" i="1"/>
  <c r="CJ566" i="1"/>
  <c r="CI566" i="1"/>
  <c r="CH566" i="1"/>
  <c r="CG566" i="1"/>
  <c r="CF566" i="1"/>
  <c r="CE566" i="1"/>
  <c r="CD566" i="1"/>
  <c r="CC566" i="1"/>
  <c r="CB566" i="1"/>
  <c r="CA566" i="1"/>
  <c r="BZ566" i="1"/>
  <c r="BY566" i="1"/>
  <c r="BX566" i="1"/>
  <c r="BW566" i="1"/>
  <c r="BV566" i="1"/>
  <c r="BT566" i="1"/>
  <c r="BS566" i="1"/>
  <c r="BR566" i="1"/>
  <c r="BQ566" i="1"/>
  <c r="BP566" i="1"/>
  <c r="BO566" i="1"/>
  <c r="BN566" i="1"/>
  <c r="BM566" i="1"/>
  <c r="BL566" i="1"/>
  <c r="BK566" i="1"/>
  <c r="BJ566" i="1"/>
  <c r="BI566" i="1"/>
  <c r="BH566" i="1"/>
  <c r="BG566" i="1"/>
  <c r="BF566" i="1"/>
  <c r="BE566" i="1"/>
  <c r="BD566" i="1"/>
  <c r="BC566" i="1"/>
  <c r="BB566" i="1"/>
  <c r="BA566" i="1"/>
  <c r="AZ566" i="1"/>
  <c r="AY566" i="1"/>
  <c r="CR565" i="1"/>
  <c r="CQ565" i="1"/>
  <c r="CP565" i="1"/>
  <c r="CO565" i="1"/>
  <c r="CN565" i="1"/>
  <c r="CM565" i="1"/>
  <c r="CL565" i="1"/>
  <c r="CK565" i="1"/>
  <c r="CJ565" i="1"/>
  <c r="CI565" i="1"/>
  <c r="CH565" i="1"/>
  <c r="CG565" i="1"/>
  <c r="CF565" i="1"/>
  <c r="CE565" i="1"/>
  <c r="CD565" i="1"/>
  <c r="CC565" i="1"/>
  <c r="CB565" i="1"/>
  <c r="CA565" i="1"/>
  <c r="BZ565" i="1"/>
  <c r="BY565" i="1"/>
  <c r="BX565" i="1"/>
  <c r="BW565" i="1"/>
  <c r="BV565" i="1"/>
  <c r="BT565" i="1"/>
  <c r="BS565" i="1"/>
  <c r="BR565" i="1"/>
  <c r="BQ565" i="1"/>
  <c r="BP565" i="1"/>
  <c r="BO565" i="1"/>
  <c r="BN565" i="1"/>
  <c r="BM565" i="1"/>
  <c r="BL565" i="1"/>
  <c r="BK565" i="1"/>
  <c r="BJ565" i="1"/>
  <c r="BI565" i="1"/>
  <c r="BH565" i="1"/>
  <c r="BG565" i="1"/>
  <c r="BF565" i="1"/>
  <c r="BE565" i="1"/>
  <c r="BD565" i="1"/>
  <c r="BC565" i="1"/>
  <c r="BB565" i="1"/>
  <c r="BA565" i="1"/>
  <c r="AZ565" i="1"/>
  <c r="AY565" i="1"/>
  <c r="CR564" i="1"/>
  <c r="CQ564" i="1"/>
  <c r="CP564" i="1"/>
  <c r="CO564" i="1"/>
  <c r="CN564" i="1"/>
  <c r="CM564" i="1"/>
  <c r="CL564" i="1"/>
  <c r="CK564" i="1"/>
  <c r="CJ564" i="1"/>
  <c r="CI564" i="1"/>
  <c r="CH564" i="1"/>
  <c r="CG564" i="1"/>
  <c r="CF564" i="1"/>
  <c r="CE564" i="1"/>
  <c r="CD564" i="1"/>
  <c r="CC564" i="1"/>
  <c r="CB564" i="1"/>
  <c r="CA564" i="1"/>
  <c r="BZ564" i="1"/>
  <c r="BY564" i="1"/>
  <c r="BX564" i="1"/>
  <c r="BW564" i="1"/>
  <c r="BV564" i="1"/>
  <c r="BT564" i="1"/>
  <c r="BS564" i="1"/>
  <c r="BR564" i="1"/>
  <c r="BQ564" i="1"/>
  <c r="BP564" i="1"/>
  <c r="BO564" i="1"/>
  <c r="BN564" i="1"/>
  <c r="BM564" i="1"/>
  <c r="BL564" i="1"/>
  <c r="BK564" i="1"/>
  <c r="BJ564" i="1"/>
  <c r="BI564" i="1"/>
  <c r="BH564" i="1"/>
  <c r="BG564" i="1"/>
  <c r="BF564" i="1"/>
  <c r="BE564" i="1"/>
  <c r="BD564" i="1"/>
  <c r="BC564" i="1"/>
  <c r="BB564" i="1"/>
  <c r="BA564" i="1"/>
  <c r="AZ564" i="1"/>
  <c r="AY564" i="1"/>
  <c r="CR563" i="1"/>
  <c r="CQ563" i="1"/>
  <c r="CP563" i="1"/>
  <c r="CO563" i="1"/>
  <c r="CN563" i="1"/>
  <c r="CM563" i="1"/>
  <c r="CL563" i="1"/>
  <c r="CK563" i="1"/>
  <c r="CJ563" i="1"/>
  <c r="CI563" i="1"/>
  <c r="CH563" i="1"/>
  <c r="CG563" i="1"/>
  <c r="CF563" i="1"/>
  <c r="CE563" i="1"/>
  <c r="CD563" i="1"/>
  <c r="CC563" i="1"/>
  <c r="CB563" i="1"/>
  <c r="CA563" i="1"/>
  <c r="BZ563" i="1"/>
  <c r="BY563" i="1"/>
  <c r="BX563" i="1"/>
  <c r="BW563" i="1"/>
  <c r="BV563" i="1"/>
  <c r="BT563" i="1"/>
  <c r="BS563" i="1"/>
  <c r="BR563" i="1"/>
  <c r="BQ563" i="1"/>
  <c r="BP563" i="1"/>
  <c r="BO563" i="1"/>
  <c r="BN563" i="1"/>
  <c r="BM563" i="1"/>
  <c r="BL563" i="1"/>
  <c r="BK563" i="1"/>
  <c r="BJ563" i="1"/>
  <c r="BI563" i="1"/>
  <c r="BH563" i="1"/>
  <c r="BG563" i="1"/>
  <c r="BF563" i="1"/>
  <c r="BE563" i="1"/>
  <c r="BD563" i="1"/>
  <c r="BC563" i="1"/>
  <c r="BB563" i="1"/>
  <c r="BA563" i="1"/>
  <c r="AZ563" i="1"/>
  <c r="AY563" i="1"/>
  <c r="CR562" i="1"/>
  <c r="CQ562" i="1"/>
  <c r="CP562" i="1"/>
  <c r="CO562" i="1"/>
  <c r="CN562" i="1"/>
  <c r="CM562" i="1"/>
  <c r="CL562" i="1"/>
  <c r="CK562" i="1"/>
  <c r="CJ562" i="1"/>
  <c r="CI562" i="1"/>
  <c r="CH562" i="1"/>
  <c r="CG562" i="1"/>
  <c r="CF562" i="1"/>
  <c r="CE562" i="1"/>
  <c r="CD562" i="1"/>
  <c r="CC562" i="1"/>
  <c r="CB562" i="1"/>
  <c r="CA562" i="1"/>
  <c r="BZ562" i="1"/>
  <c r="BY562" i="1"/>
  <c r="BX562" i="1"/>
  <c r="BW562" i="1"/>
  <c r="BV562" i="1"/>
  <c r="BT562" i="1"/>
  <c r="BS562" i="1"/>
  <c r="BR562" i="1"/>
  <c r="BQ562" i="1"/>
  <c r="BP562" i="1"/>
  <c r="BO562" i="1"/>
  <c r="BN562" i="1"/>
  <c r="BM562" i="1"/>
  <c r="BL562" i="1"/>
  <c r="BK562" i="1"/>
  <c r="BJ562" i="1"/>
  <c r="BI562" i="1"/>
  <c r="BH562" i="1"/>
  <c r="BG562" i="1"/>
  <c r="BF562" i="1"/>
  <c r="BE562" i="1"/>
  <c r="BD562" i="1"/>
  <c r="BC562" i="1"/>
  <c r="BB562" i="1"/>
  <c r="BA562" i="1"/>
  <c r="AZ562" i="1"/>
  <c r="AY562" i="1"/>
  <c r="CR561" i="1"/>
  <c r="CQ561" i="1"/>
  <c r="CP561" i="1"/>
  <c r="CO561" i="1"/>
  <c r="CN561" i="1"/>
  <c r="CM561" i="1"/>
  <c r="CL561" i="1"/>
  <c r="CK561" i="1"/>
  <c r="CJ561" i="1"/>
  <c r="CI561" i="1"/>
  <c r="CH561" i="1"/>
  <c r="CG561" i="1"/>
  <c r="CF561" i="1"/>
  <c r="CE561" i="1"/>
  <c r="CD561" i="1"/>
  <c r="CC561" i="1"/>
  <c r="CB561" i="1"/>
  <c r="CA561" i="1"/>
  <c r="BZ561" i="1"/>
  <c r="BY561" i="1"/>
  <c r="BX561" i="1"/>
  <c r="BW561" i="1"/>
  <c r="BV561" i="1"/>
  <c r="BT561" i="1"/>
  <c r="BS561" i="1"/>
  <c r="BR561" i="1"/>
  <c r="BQ561" i="1"/>
  <c r="BP561" i="1"/>
  <c r="BO561" i="1"/>
  <c r="BN561" i="1"/>
  <c r="BM561" i="1"/>
  <c r="BL561" i="1"/>
  <c r="BK561" i="1"/>
  <c r="BJ561" i="1"/>
  <c r="BI561" i="1"/>
  <c r="BH561" i="1"/>
  <c r="BG561" i="1"/>
  <c r="BF561" i="1"/>
  <c r="BE561" i="1"/>
  <c r="BD561" i="1"/>
  <c r="BC561" i="1"/>
  <c r="BB561" i="1"/>
  <c r="BA561" i="1"/>
  <c r="AZ561" i="1"/>
  <c r="AY561" i="1"/>
  <c r="CR560" i="1"/>
  <c r="CQ560" i="1"/>
  <c r="CP560" i="1"/>
  <c r="CO560" i="1"/>
  <c r="CN560" i="1"/>
  <c r="CM560" i="1"/>
  <c r="CL560" i="1"/>
  <c r="CK560" i="1"/>
  <c r="CJ560" i="1"/>
  <c r="CI560" i="1"/>
  <c r="CH560" i="1"/>
  <c r="CG560" i="1"/>
  <c r="CF560" i="1"/>
  <c r="CE560" i="1"/>
  <c r="CD560" i="1"/>
  <c r="CC560" i="1"/>
  <c r="CB560" i="1"/>
  <c r="CA560" i="1"/>
  <c r="BZ560" i="1"/>
  <c r="BY560" i="1"/>
  <c r="BX560" i="1"/>
  <c r="BW560" i="1"/>
  <c r="BV560" i="1"/>
  <c r="BT560" i="1"/>
  <c r="BS560" i="1"/>
  <c r="BR560" i="1"/>
  <c r="BQ560" i="1"/>
  <c r="BP560" i="1"/>
  <c r="BO560" i="1"/>
  <c r="BN560" i="1"/>
  <c r="BM560" i="1"/>
  <c r="BL560" i="1"/>
  <c r="BK560" i="1"/>
  <c r="BJ560" i="1"/>
  <c r="BI560" i="1"/>
  <c r="BH560" i="1"/>
  <c r="BG560" i="1"/>
  <c r="BF560" i="1"/>
  <c r="BE560" i="1"/>
  <c r="BD560" i="1"/>
  <c r="BC560" i="1"/>
  <c r="BB560" i="1"/>
  <c r="BA560" i="1"/>
  <c r="AZ560" i="1"/>
  <c r="AY560" i="1"/>
  <c r="CR559" i="1"/>
  <c r="CQ559" i="1"/>
  <c r="CP559" i="1"/>
  <c r="CO559" i="1"/>
  <c r="CN559" i="1"/>
  <c r="CM559" i="1"/>
  <c r="CL559" i="1"/>
  <c r="CK559" i="1"/>
  <c r="CJ559" i="1"/>
  <c r="CI559" i="1"/>
  <c r="CH559" i="1"/>
  <c r="CG559" i="1"/>
  <c r="CF559" i="1"/>
  <c r="CE559" i="1"/>
  <c r="CD559" i="1"/>
  <c r="CC559" i="1"/>
  <c r="CB559" i="1"/>
  <c r="CA559" i="1"/>
  <c r="BZ559" i="1"/>
  <c r="BY559" i="1"/>
  <c r="BX559" i="1"/>
  <c r="BW559" i="1"/>
  <c r="BV559" i="1"/>
  <c r="BT559" i="1"/>
  <c r="BS559" i="1"/>
  <c r="BR559" i="1"/>
  <c r="BQ559" i="1"/>
  <c r="BP559" i="1"/>
  <c r="BO559" i="1"/>
  <c r="BN559" i="1"/>
  <c r="BM559" i="1"/>
  <c r="BL559" i="1"/>
  <c r="BK559" i="1"/>
  <c r="BJ559" i="1"/>
  <c r="BI559" i="1"/>
  <c r="BH559" i="1"/>
  <c r="BG559" i="1"/>
  <c r="BF559" i="1"/>
  <c r="BE559" i="1"/>
  <c r="BD559" i="1"/>
  <c r="BC559" i="1"/>
  <c r="BB559" i="1"/>
  <c r="BA559" i="1"/>
  <c r="AZ559" i="1"/>
  <c r="AY559" i="1"/>
  <c r="CR558" i="1"/>
  <c r="CQ558" i="1"/>
  <c r="CP558" i="1"/>
  <c r="CO558" i="1"/>
  <c r="CN558" i="1"/>
  <c r="CM558" i="1"/>
  <c r="CL558" i="1"/>
  <c r="CK558" i="1"/>
  <c r="CJ558" i="1"/>
  <c r="CI558" i="1"/>
  <c r="CH558" i="1"/>
  <c r="CG558" i="1"/>
  <c r="CF558" i="1"/>
  <c r="CE558" i="1"/>
  <c r="CD558" i="1"/>
  <c r="CC558" i="1"/>
  <c r="CB558" i="1"/>
  <c r="CA558" i="1"/>
  <c r="BZ558" i="1"/>
  <c r="BY558" i="1"/>
  <c r="BX558" i="1"/>
  <c r="BW558" i="1"/>
  <c r="BV558" i="1"/>
  <c r="BT558" i="1"/>
  <c r="BS558" i="1"/>
  <c r="BR558" i="1"/>
  <c r="BQ558" i="1"/>
  <c r="BP558" i="1"/>
  <c r="BO558" i="1"/>
  <c r="BN558" i="1"/>
  <c r="BM558" i="1"/>
  <c r="BL558" i="1"/>
  <c r="BK558" i="1"/>
  <c r="BJ558" i="1"/>
  <c r="BI558" i="1"/>
  <c r="BH558" i="1"/>
  <c r="BG558" i="1"/>
  <c r="BF558" i="1"/>
  <c r="BE558" i="1"/>
  <c r="BD558" i="1"/>
  <c r="BC558" i="1"/>
  <c r="BB558" i="1"/>
  <c r="BA558" i="1"/>
  <c r="AZ558" i="1"/>
  <c r="AY558" i="1"/>
  <c r="CR557" i="1"/>
  <c r="CQ557" i="1"/>
  <c r="CP557" i="1"/>
  <c r="CO557" i="1"/>
  <c r="CN557" i="1"/>
  <c r="CM557" i="1"/>
  <c r="CL557" i="1"/>
  <c r="CK557" i="1"/>
  <c r="CJ557" i="1"/>
  <c r="CI557" i="1"/>
  <c r="CH557" i="1"/>
  <c r="CG557" i="1"/>
  <c r="CF557" i="1"/>
  <c r="CE557" i="1"/>
  <c r="CD557" i="1"/>
  <c r="CC557" i="1"/>
  <c r="CB557" i="1"/>
  <c r="CA557" i="1"/>
  <c r="BZ557" i="1"/>
  <c r="BY557" i="1"/>
  <c r="BX557" i="1"/>
  <c r="BW557" i="1"/>
  <c r="BV557" i="1"/>
  <c r="BT557" i="1"/>
  <c r="BS557" i="1"/>
  <c r="BR557" i="1"/>
  <c r="BQ557" i="1"/>
  <c r="BP557" i="1"/>
  <c r="BO557" i="1"/>
  <c r="BN557" i="1"/>
  <c r="BM557" i="1"/>
  <c r="BL557" i="1"/>
  <c r="BK557" i="1"/>
  <c r="BJ557" i="1"/>
  <c r="BI557" i="1"/>
  <c r="BH557" i="1"/>
  <c r="BG557" i="1"/>
  <c r="BF557" i="1"/>
  <c r="BE557" i="1"/>
  <c r="BD557" i="1"/>
  <c r="BC557" i="1"/>
  <c r="BB557" i="1"/>
  <c r="BA557" i="1"/>
  <c r="AZ557" i="1"/>
  <c r="AY557" i="1"/>
  <c r="CR556" i="1"/>
  <c r="CQ556" i="1"/>
  <c r="CP556" i="1"/>
  <c r="CO556" i="1"/>
  <c r="CN556" i="1"/>
  <c r="CM556" i="1"/>
  <c r="CL556" i="1"/>
  <c r="CK556" i="1"/>
  <c r="CJ556" i="1"/>
  <c r="CI556" i="1"/>
  <c r="CH556" i="1"/>
  <c r="CG556" i="1"/>
  <c r="CF556" i="1"/>
  <c r="CE556" i="1"/>
  <c r="CD556" i="1"/>
  <c r="CC556" i="1"/>
  <c r="CB556" i="1"/>
  <c r="CA556" i="1"/>
  <c r="BZ556" i="1"/>
  <c r="BY556" i="1"/>
  <c r="BX556" i="1"/>
  <c r="BW556" i="1"/>
  <c r="BV556" i="1"/>
  <c r="BT556" i="1"/>
  <c r="BS556" i="1"/>
  <c r="BR556" i="1"/>
  <c r="BQ556" i="1"/>
  <c r="BP556" i="1"/>
  <c r="BO556" i="1"/>
  <c r="BN556" i="1"/>
  <c r="BM556" i="1"/>
  <c r="BL556" i="1"/>
  <c r="BK556" i="1"/>
  <c r="BJ556" i="1"/>
  <c r="BI556" i="1"/>
  <c r="BH556" i="1"/>
  <c r="BG556" i="1"/>
  <c r="BF556" i="1"/>
  <c r="BE556" i="1"/>
  <c r="BD556" i="1"/>
  <c r="BC556" i="1"/>
  <c r="BB556" i="1"/>
  <c r="BA556" i="1"/>
  <c r="AZ556" i="1"/>
  <c r="AY556" i="1"/>
  <c r="CR555" i="1"/>
  <c r="CQ555" i="1"/>
  <c r="CP555" i="1"/>
  <c r="CO555" i="1"/>
  <c r="CN555" i="1"/>
  <c r="CM555" i="1"/>
  <c r="CL555" i="1"/>
  <c r="CK555" i="1"/>
  <c r="CJ555" i="1"/>
  <c r="CI555" i="1"/>
  <c r="CH555" i="1"/>
  <c r="CG555" i="1"/>
  <c r="CF555" i="1"/>
  <c r="CE555" i="1"/>
  <c r="CD555" i="1"/>
  <c r="CC555" i="1"/>
  <c r="CB555" i="1"/>
  <c r="CA555" i="1"/>
  <c r="BZ555" i="1"/>
  <c r="BY555" i="1"/>
  <c r="BX555" i="1"/>
  <c r="BW555" i="1"/>
  <c r="BV555" i="1"/>
  <c r="BT555" i="1"/>
  <c r="BS555" i="1"/>
  <c r="BR555" i="1"/>
  <c r="BQ555" i="1"/>
  <c r="BP555" i="1"/>
  <c r="BO555" i="1"/>
  <c r="BN555" i="1"/>
  <c r="BM555" i="1"/>
  <c r="BL555" i="1"/>
  <c r="BK555" i="1"/>
  <c r="BJ555" i="1"/>
  <c r="BI555" i="1"/>
  <c r="BH555" i="1"/>
  <c r="BG555" i="1"/>
  <c r="BF555" i="1"/>
  <c r="BE555" i="1"/>
  <c r="BD555" i="1"/>
  <c r="BC555" i="1"/>
  <c r="BB555" i="1"/>
  <c r="BA555" i="1"/>
  <c r="AZ555" i="1"/>
  <c r="AY555" i="1"/>
  <c r="CR554" i="1"/>
  <c r="CQ554" i="1"/>
  <c r="CP554" i="1"/>
  <c r="CO554" i="1"/>
  <c r="CN554" i="1"/>
  <c r="CM554" i="1"/>
  <c r="CL554" i="1"/>
  <c r="CK554" i="1"/>
  <c r="CJ554" i="1"/>
  <c r="CI554" i="1"/>
  <c r="CH554" i="1"/>
  <c r="CG554" i="1"/>
  <c r="CF554" i="1"/>
  <c r="CE554" i="1"/>
  <c r="CD554" i="1"/>
  <c r="CC554" i="1"/>
  <c r="CB554" i="1"/>
  <c r="CA554" i="1"/>
  <c r="BZ554" i="1"/>
  <c r="BY554" i="1"/>
  <c r="BX554" i="1"/>
  <c r="BW554" i="1"/>
  <c r="BV554" i="1"/>
  <c r="BT554" i="1"/>
  <c r="BS554" i="1"/>
  <c r="BR554" i="1"/>
  <c r="BQ554" i="1"/>
  <c r="BP554" i="1"/>
  <c r="BO554" i="1"/>
  <c r="BN554" i="1"/>
  <c r="BM554" i="1"/>
  <c r="BL554" i="1"/>
  <c r="BK554" i="1"/>
  <c r="BJ554" i="1"/>
  <c r="BI554" i="1"/>
  <c r="BH554" i="1"/>
  <c r="BG554" i="1"/>
  <c r="BF554" i="1"/>
  <c r="BE554" i="1"/>
  <c r="BD554" i="1"/>
  <c r="BC554" i="1"/>
  <c r="BB554" i="1"/>
  <c r="BA554" i="1"/>
  <c r="AZ554" i="1"/>
  <c r="AY554" i="1"/>
  <c r="CR553" i="1"/>
  <c r="CQ553" i="1"/>
  <c r="CP553" i="1"/>
  <c r="CO553" i="1"/>
  <c r="CN553" i="1"/>
  <c r="CM553" i="1"/>
  <c r="CL553" i="1"/>
  <c r="CK553" i="1"/>
  <c r="CJ553" i="1"/>
  <c r="CI553" i="1"/>
  <c r="CH553" i="1"/>
  <c r="CG553" i="1"/>
  <c r="CF553" i="1"/>
  <c r="CE553" i="1"/>
  <c r="CD553" i="1"/>
  <c r="CC553" i="1"/>
  <c r="CB553" i="1"/>
  <c r="CA553" i="1"/>
  <c r="BZ553" i="1"/>
  <c r="BY553" i="1"/>
  <c r="BX553" i="1"/>
  <c r="BW553" i="1"/>
  <c r="BV553" i="1"/>
  <c r="BT553" i="1"/>
  <c r="BS553" i="1"/>
  <c r="BR553" i="1"/>
  <c r="BQ553" i="1"/>
  <c r="BP553" i="1"/>
  <c r="BO553" i="1"/>
  <c r="BN553" i="1"/>
  <c r="BM553" i="1"/>
  <c r="BL553" i="1"/>
  <c r="BK553" i="1"/>
  <c r="BJ553" i="1"/>
  <c r="BI553" i="1"/>
  <c r="BH553" i="1"/>
  <c r="BG553" i="1"/>
  <c r="BF553" i="1"/>
  <c r="BE553" i="1"/>
  <c r="BD553" i="1"/>
  <c r="BC553" i="1"/>
  <c r="BB553" i="1"/>
  <c r="BA553" i="1"/>
  <c r="AZ553" i="1"/>
  <c r="AY553" i="1"/>
  <c r="CR552" i="1"/>
  <c r="CQ552" i="1"/>
  <c r="CP552" i="1"/>
  <c r="CO552" i="1"/>
  <c r="CN552" i="1"/>
  <c r="CM552" i="1"/>
  <c r="CL552" i="1"/>
  <c r="CK552" i="1"/>
  <c r="CJ552" i="1"/>
  <c r="CI552" i="1"/>
  <c r="CH552" i="1"/>
  <c r="CG552" i="1"/>
  <c r="CF552" i="1"/>
  <c r="CE552" i="1"/>
  <c r="CD552" i="1"/>
  <c r="CC552" i="1"/>
  <c r="CB552" i="1"/>
  <c r="CA552" i="1"/>
  <c r="BZ552" i="1"/>
  <c r="BY552" i="1"/>
  <c r="BX552" i="1"/>
  <c r="BW552" i="1"/>
  <c r="BV552" i="1"/>
  <c r="BT552" i="1"/>
  <c r="BS552" i="1"/>
  <c r="BR552" i="1"/>
  <c r="BQ552" i="1"/>
  <c r="BP552" i="1"/>
  <c r="BO552" i="1"/>
  <c r="BN552" i="1"/>
  <c r="BM552" i="1"/>
  <c r="BL552" i="1"/>
  <c r="BK552" i="1"/>
  <c r="BJ552" i="1"/>
  <c r="BI552" i="1"/>
  <c r="BH552" i="1"/>
  <c r="BG552" i="1"/>
  <c r="BF552" i="1"/>
  <c r="BE552" i="1"/>
  <c r="BD552" i="1"/>
  <c r="BC552" i="1"/>
  <c r="BB552" i="1"/>
  <c r="BA552" i="1"/>
  <c r="AZ552" i="1"/>
  <c r="AY552" i="1"/>
  <c r="CR551" i="1"/>
  <c r="CQ551" i="1"/>
  <c r="CP551" i="1"/>
  <c r="CO551" i="1"/>
  <c r="CN551" i="1"/>
  <c r="CM551" i="1"/>
  <c r="CL551" i="1"/>
  <c r="CK551" i="1"/>
  <c r="CJ551" i="1"/>
  <c r="CI551" i="1"/>
  <c r="CH551" i="1"/>
  <c r="CG551" i="1"/>
  <c r="CF551" i="1"/>
  <c r="CE551" i="1"/>
  <c r="CD551" i="1"/>
  <c r="CC551" i="1"/>
  <c r="CB551" i="1"/>
  <c r="CA551" i="1"/>
  <c r="BZ551" i="1"/>
  <c r="BY551" i="1"/>
  <c r="BX551" i="1"/>
  <c r="BW551" i="1"/>
  <c r="BV551" i="1"/>
  <c r="BT551" i="1"/>
  <c r="BS551" i="1"/>
  <c r="BR551" i="1"/>
  <c r="BQ551" i="1"/>
  <c r="BP551" i="1"/>
  <c r="BO551" i="1"/>
  <c r="BN551" i="1"/>
  <c r="BM551" i="1"/>
  <c r="BL551" i="1"/>
  <c r="BK551" i="1"/>
  <c r="BJ551" i="1"/>
  <c r="BI551" i="1"/>
  <c r="BH551" i="1"/>
  <c r="BG551" i="1"/>
  <c r="BF551" i="1"/>
  <c r="BE551" i="1"/>
  <c r="BD551" i="1"/>
  <c r="BC551" i="1"/>
  <c r="BB551" i="1"/>
  <c r="BA551" i="1"/>
  <c r="AZ551" i="1"/>
  <c r="AY551" i="1"/>
  <c r="CR550" i="1"/>
  <c r="CQ550" i="1"/>
  <c r="CP550" i="1"/>
  <c r="CO550" i="1"/>
  <c r="CN550" i="1"/>
  <c r="CM550" i="1"/>
  <c r="CL550" i="1"/>
  <c r="CK550" i="1"/>
  <c r="CJ550" i="1"/>
  <c r="CI550" i="1"/>
  <c r="CH550" i="1"/>
  <c r="CG550" i="1"/>
  <c r="CF550" i="1"/>
  <c r="CE550" i="1"/>
  <c r="CD550" i="1"/>
  <c r="CC550" i="1"/>
  <c r="CB550" i="1"/>
  <c r="CA550" i="1"/>
  <c r="BZ550" i="1"/>
  <c r="BY550" i="1"/>
  <c r="BX550" i="1"/>
  <c r="BW550" i="1"/>
  <c r="BV550" i="1"/>
  <c r="BT550" i="1"/>
  <c r="BS550" i="1"/>
  <c r="BR550" i="1"/>
  <c r="BQ550" i="1"/>
  <c r="BP550" i="1"/>
  <c r="BO550" i="1"/>
  <c r="BN550" i="1"/>
  <c r="BM550" i="1"/>
  <c r="BL550" i="1"/>
  <c r="BK550" i="1"/>
  <c r="BJ550" i="1"/>
  <c r="BI550" i="1"/>
  <c r="BH550" i="1"/>
  <c r="BG550" i="1"/>
  <c r="BF550" i="1"/>
  <c r="BE550" i="1"/>
  <c r="BD550" i="1"/>
  <c r="BC550" i="1"/>
  <c r="BB550" i="1"/>
  <c r="BA550" i="1"/>
  <c r="AZ550" i="1"/>
  <c r="AY550" i="1"/>
  <c r="CR549" i="1"/>
  <c r="CQ549" i="1"/>
  <c r="CP549" i="1"/>
  <c r="CO549" i="1"/>
  <c r="CN549" i="1"/>
  <c r="CM549" i="1"/>
  <c r="CL549" i="1"/>
  <c r="CK549" i="1"/>
  <c r="CJ549" i="1"/>
  <c r="CI549" i="1"/>
  <c r="CH549" i="1"/>
  <c r="CG549" i="1"/>
  <c r="CF549" i="1"/>
  <c r="CE549" i="1"/>
  <c r="CD549" i="1"/>
  <c r="CC549" i="1"/>
  <c r="CB549" i="1"/>
  <c r="CA549" i="1"/>
  <c r="BZ549" i="1"/>
  <c r="BY549" i="1"/>
  <c r="BX549" i="1"/>
  <c r="BW549" i="1"/>
  <c r="BV549" i="1"/>
  <c r="BT549" i="1"/>
  <c r="BS549" i="1"/>
  <c r="BR549" i="1"/>
  <c r="BQ549" i="1"/>
  <c r="BP549" i="1"/>
  <c r="BO549" i="1"/>
  <c r="BN549" i="1"/>
  <c r="BM549" i="1"/>
  <c r="BL549" i="1"/>
  <c r="BK549" i="1"/>
  <c r="BJ549" i="1"/>
  <c r="BI549" i="1"/>
  <c r="BH549" i="1"/>
  <c r="BG549" i="1"/>
  <c r="BF549" i="1"/>
  <c r="BE549" i="1"/>
  <c r="BD549" i="1"/>
  <c r="BC549" i="1"/>
  <c r="BB549" i="1"/>
  <c r="BA549" i="1"/>
  <c r="AZ549" i="1"/>
  <c r="AY549" i="1"/>
  <c r="CR548" i="1"/>
  <c r="CQ548" i="1"/>
  <c r="CP548" i="1"/>
  <c r="CO548" i="1"/>
  <c r="CN548" i="1"/>
  <c r="CM548" i="1"/>
  <c r="CL548" i="1"/>
  <c r="CK548" i="1"/>
  <c r="CJ548" i="1"/>
  <c r="CI548" i="1"/>
  <c r="CH548" i="1"/>
  <c r="CG548" i="1"/>
  <c r="CF548" i="1"/>
  <c r="CE548" i="1"/>
  <c r="CD548" i="1"/>
  <c r="CC548" i="1"/>
  <c r="CB548" i="1"/>
  <c r="CA548" i="1"/>
  <c r="BZ548" i="1"/>
  <c r="BY548" i="1"/>
  <c r="BX548" i="1"/>
  <c r="BW548" i="1"/>
  <c r="BV548" i="1"/>
  <c r="BT548" i="1"/>
  <c r="BS548" i="1"/>
  <c r="BR548" i="1"/>
  <c r="BQ548" i="1"/>
  <c r="BP548" i="1"/>
  <c r="BO548" i="1"/>
  <c r="BN548" i="1"/>
  <c r="BM548" i="1"/>
  <c r="BL548" i="1"/>
  <c r="BK548" i="1"/>
  <c r="BJ548" i="1"/>
  <c r="BI548" i="1"/>
  <c r="BH548" i="1"/>
  <c r="BG548" i="1"/>
  <c r="BF548" i="1"/>
  <c r="BE548" i="1"/>
  <c r="BD548" i="1"/>
  <c r="BC548" i="1"/>
  <c r="BB548" i="1"/>
  <c r="BA548" i="1"/>
  <c r="AZ548" i="1"/>
  <c r="AY548" i="1"/>
  <c r="CR547" i="1"/>
  <c r="CQ547" i="1"/>
  <c r="CP547" i="1"/>
  <c r="CO547" i="1"/>
  <c r="CN547" i="1"/>
  <c r="CM547" i="1"/>
  <c r="CL547" i="1"/>
  <c r="CK547" i="1"/>
  <c r="CJ547" i="1"/>
  <c r="CI547" i="1"/>
  <c r="CH547" i="1"/>
  <c r="CG547" i="1"/>
  <c r="CF547" i="1"/>
  <c r="CE547" i="1"/>
  <c r="CD547" i="1"/>
  <c r="CC547" i="1"/>
  <c r="CB547" i="1"/>
  <c r="CA547" i="1"/>
  <c r="BZ547" i="1"/>
  <c r="BY547" i="1"/>
  <c r="BX547" i="1"/>
  <c r="BW547" i="1"/>
  <c r="BV547" i="1"/>
  <c r="BT547" i="1"/>
  <c r="BS547" i="1"/>
  <c r="BR547" i="1"/>
  <c r="BQ547" i="1"/>
  <c r="BP547" i="1"/>
  <c r="BO547" i="1"/>
  <c r="BN547" i="1"/>
  <c r="BM547" i="1"/>
  <c r="BL547" i="1"/>
  <c r="BK547" i="1"/>
  <c r="BJ547" i="1"/>
  <c r="BI547" i="1"/>
  <c r="BH547" i="1"/>
  <c r="BG547" i="1"/>
  <c r="BF547" i="1"/>
  <c r="BE547" i="1"/>
  <c r="BD547" i="1"/>
  <c r="BC547" i="1"/>
  <c r="BB547" i="1"/>
  <c r="BA547" i="1"/>
  <c r="AZ547" i="1"/>
  <c r="AY547" i="1"/>
  <c r="CR546" i="1"/>
  <c r="CQ546" i="1"/>
  <c r="CP546" i="1"/>
  <c r="CO546" i="1"/>
  <c r="CN546" i="1"/>
  <c r="CM546" i="1"/>
  <c r="CL546" i="1"/>
  <c r="CK546" i="1"/>
  <c r="CJ546" i="1"/>
  <c r="CI546" i="1"/>
  <c r="CH546" i="1"/>
  <c r="CG546" i="1"/>
  <c r="CF546" i="1"/>
  <c r="CE546" i="1"/>
  <c r="CD546" i="1"/>
  <c r="CC546" i="1"/>
  <c r="CB546" i="1"/>
  <c r="CA546" i="1"/>
  <c r="BZ546" i="1"/>
  <c r="BY546" i="1"/>
  <c r="BX546" i="1"/>
  <c r="BW546" i="1"/>
  <c r="BV546" i="1"/>
  <c r="BT546" i="1"/>
  <c r="BS546" i="1"/>
  <c r="BR546" i="1"/>
  <c r="BQ546" i="1"/>
  <c r="BP546" i="1"/>
  <c r="BO546" i="1"/>
  <c r="BN546" i="1"/>
  <c r="BM546" i="1"/>
  <c r="BL546" i="1"/>
  <c r="BK546" i="1"/>
  <c r="BJ546" i="1"/>
  <c r="BI546" i="1"/>
  <c r="BH546" i="1"/>
  <c r="BG546" i="1"/>
  <c r="BF546" i="1"/>
  <c r="BE546" i="1"/>
  <c r="BD546" i="1"/>
  <c r="BC546" i="1"/>
  <c r="BB546" i="1"/>
  <c r="BA546" i="1"/>
  <c r="AZ546" i="1"/>
  <c r="AY546" i="1"/>
  <c r="CR545" i="1"/>
  <c r="CQ545" i="1"/>
  <c r="CP545" i="1"/>
  <c r="CO545" i="1"/>
  <c r="CN545" i="1"/>
  <c r="CM545" i="1"/>
  <c r="CL545" i="1"/>
  <c r="CK545" i="1"/>
  <c r="CJ545" i="1"/>
  <c r="CI545" i="1"/>
  <c r="CH545" i="1"/>
  <c r="CG545" i="1"/>
  <c r="CF545" i="1"/>
  <c r="CE545" i="1"/>
  <c r="CD545" i="1"/>
  <c r="CC545" i="1"/>
  <c r="CB545" i="1"/>
  <c r="CA545" i="1"/>
  <c r="BZ545" i="1"/>
  <c r="BY545" i="1"/>
  <c r="BX545" i="1"/>
  <c r="BW545" i="1"/>
  <c r="BV545" i="1"/>
  <c r="BT545" i="1"/>
  <c r="BS545" i="1"/>
  <c r="BR545" i="1"/>
  <c r="BQ545" i="1"/>
  <c r="BP545" i="1"/>
  <c r="BO545" i="1"/>
  <c r="BN545" i="1"/>
  <c r="BM545" i="1"/>
  <c r="BL545" i="1"/>
  <c r="BK545" i="1"/>
  <c r="BJ545" i="1"/>
  <c r="BI545" i="1"/>
  <c r="BH545" i="1"/>
  <c r="BG545" i="1"/>
  <c r="BF545" i="1"/>
  <c r="BE545" i="1"/>
  <c r="BD545" i="1"/>
  <c r="BC545" i="1"/>
  <c r="BB545" i="1"/>
  <c r="BA545" i="1"/>
  <c r="AZ545" i="1"/>
  <c r="AY545" i="1"/>
  <c r="CR544" i="1"/>
  <c r="CQ544" i="1"/>
  <c r="CP544" i="1"/>
  <c r="CO544" i="1"/>
  <c r="CN544" i="1"/>
  <c r="CM544" i="1"/>
  <c r="CL544" i="1"/>
  <c r="CK544" i="1"/>
  <c r="CJ544" i="1"/>
  <c r="CI544" i="1"/>
  <c r="CH544" i="1"/>
  <c r="CG544" i="1"/>
  <c r="CF544" i="1"/>
  <c r="CE544" i="1"/>
  <c r="CD544" i="1"/>
  <c r="CC544" i="1"/>
  <c r="CB544" i="1"/>
  <c r="CA544" i="1"/>
  <c r="BZ544" i="1"/>
  <c r="BY544" i="1"/>
  <c r="BX544" i="1"/>
  <c r="BW544" i="1"/>
  <c r="BV544" i="1"/>
  <c r="BT544" i="1"/>
  <c r="BS544" i="1"/>
  <c r="BR544" i="1"/>
  <c r="BQ544" i="1"/>
  <c r="BP544" i="1"/>
  <c r="BO544" i="1"/>
  <c r="BN544" i="1"/>
  <c r="BM544" i="1"/>
  <c r="BL544" i="1"/>
  <c r="BK544" i="1"/>
  <c r="BJ544" i="1"/>
  <c r="BI544" i="1"/>
  <c r="BH544" i="1"/>
  <c r="BG544" i="1"/>
  <c r="BF544" i="1"/>
  <c r="BE544" i="1"/>
  <c r="BD544" i="1"/>
  <c r="BC544" i="1"/>
  <c r="BB544" i="1"/>
  <c r="BA544" i="1"/>
  <c r="AZ544" i="1"/>
  <c r="AY544" i="1"/>
  <c r="CR543" i="1"/>
  <c r="CQ543" i="1"/>
  <c r="CP543" i="1"/>
  <c r="CO543" i="1"/>
  <c r="CN543" i="1"/>
  <c r="CM543" i="1"/>
  <c r="CL543" i="1"/>
  <c r="CK543" i="1"/>
  <c r="CJ543" i="1"/>
  <c r="CI543" i="1"/>
  <c r="CH543" i="1"/>
  <c r="CG543" i="1"/>
  <c r="CF543" i="1"/>
  <c r="CE543" i="1"/>
  <c r="CD543" i="1"/>
  <c r="CC543" i="1"/>
  <c r="CB543" i="1"/>
  <c r="CA543" i="1"/>
  <c r="BZ543" i="1"/>
  <c r="BY543" i="1"/>
  <c r="BX543" i="1"/>
  <c r="BW543" i="1"/>
  <c r="BV543" i="1"/>
  <c r="BT543" i="1"/>
  <c r="BS543" i="1"/>
  <c r="BR543" i="1"/>
  <c r="BQ543" i="1"/>
  <c r="BP543" i="1"/>
  <c r="BO543" i="1"/>
  <c r="BN543" i="1"/>
  <c r="BM543" i="1"/>
  <c r="BL543" i="1"/>
  <c r="BK543" i="1"/>
  <c r="BJ543" i="1"/>
  <c r="BI543" i="1"/>
  <c r="BH543" i="1"/>
  <c r="BG543" i="1"/>
  <c r="BF543" i="1"/>
  <c r="BE543" i="1"/>
  <c r="BD543" i="1"/>
  <c r="BC543" i="1"/>
  <c r="BB543" i="1"/>
  <c r="BA543" i="1"/>
  <c r="AZ543" i="1"/>
  <c r="AY543" i="1"/>
  <c r="CR542" i="1"/>
  <c r="CQ542" i="1"/>
  <c r="CP542" i="1"/>
  <c r="CO542" i="1"/>
  <c r="CN542" i="1"/>
  <c r="CM542" i="1"/>
  <c r="CL542" i="1"/>
  <c r="CK542" i="1"/>
  <c r="CJ542" i="1"/>
  <c r="CI542" i="1"/>
  <c r="CH542" i="1"/>
  <c r="CG542" i="1"/>
  <c r="CF542" i="1"/>
  <c r="CE542" i="1"/>
  <c r="CD542" i="1"/>
  <c r="CC542" i="1"/>
  <c r="CB542" i="1"/>
  <c r="CA542" i="1"/>
  <c r="BZ542" i="1"/>
  <c r="BY542" i="1"/>
  <c r="BX542" i="1"/>
  <c r="BW542" i="1"/>
  <c r="BV542" i="1"/>
  <c r="BT542" i="1"/>
  <c r="BS542" i="1"/>
  <c r="BR542" i="1"/>
  <c r="BQ542" i="1"/>
  <c r="BP542" i="1"/>
  <c r="BO542" i="1"/>
  <c r="BN542" i="1"/>
  <c r="BM542" i="1"/>
  <c r="BL542" i="1"/>
  <c r="BK542" i="1"/>
  <c r="BJ542" i="1"/>
  <c r="BI542" i="1"/>
  <c r="BH542" i="1"/>
  <c r="BG542" i="1"/>
  <c r="BF542" i="1"/>
  <c r="BE542" i="1"/>
  <c r="BD542" i="1"/>
  <c r="BC542" i="1"/>
  <c r="BB542" i="1"/>
  <c r="BA542" i="1"/>
  <c r="AZ542" i="1"/>
  <c r="AY542" i="1"/>
  <c r="CR541" i="1"/>
  <c r="CQ541" i="1"/>
  <c r="CP541" i="1"/>
  <c r="CO541" i="1"/>
  <c r="CN541" i="1"/>
  <c r="CM541" i="1"/>
  <c r="CL541" i="1"/>
  <c r="CK541" i="1"/>
  <c r="CJ541" i="1"/>
  <c r="CI541" i="1"/>
  <c r="CH541" i="1"/>
  <c r="CG541" i="1"/>
  <c r="CF541" i="1"/>
  <c r="CE541" i="1"/>
  <c r="CD541" i="1"/>
  <c r="CC541" i="1"/>
  <c r="CB541" i="1"/>
  <c r="CA541" i="1"/>
  <c r="BZ541" i="1"/>
  <c r="BY541" i="1"/>
  <c r="BX541" i="1"/>
  <c r="BW541" i="1"/>
  <c r="BV541" i="1"/>
  <c r="BT541" i="1"/>
  <c r="BS541" i="1"/>
  <c r="BR541" i="1"/>
  <c r="BQ541" i="1"/>
  <c r="BP541" i="1"/>
  <c r="BO541" i="1"/>
  <c r="BN541" i="1"/>
  <c r="BM541" i="1"/>
  <c r="BL541" i="1"/>
  <c r="BK541" i="1"/>
  <c r="BJ541" i="1"/>
  <c r="BI541" i="1"/>
  <c r="BH541" i="1"/>
  <c r="BG541" i="1"/>
  <c r="BF541" i="1"/>
  <c r="BE541" i="1"/>
  <c r="BD541" i="1"/>
  <c r="BC541" i="1"/>
  <c r="BB541" i="1"/>
  <c r="BA541" i="1"/>
  <c r="AZ541" i="1"/>
  <c r="AY541" i="1"/>
  <c r="CR540" i="1"/>
  <c r="CQ540" i="1"/>
  <c r="CP540" i="1"/>
  <c r="CO540" i="1"/>
  <c r="CN540" i="1"/>
  <c r="CM540" i="1"/>
  <c r="CL540" i="1"/>
  <c r="CK540" i="1"/>
  <c r="CJ540" i="1"/>
  <c r="CI540" i="1"/>
  <c r="CH540" i="1"/>
  <c r="CG540" i="1"/>
  <c r="CF540" i="1"/>
  <c r="CE540" i="1"/>
  <c r="CD540" i="1"/>
  <c r="CC540" i="1"/>
  <c r="CB540" i="1"/>
  <c r="CA540" i="1"/>
  <c r="BZ540" i="1"/>
  <c r="BY540" i="1"/>
  <c r="BX540" i="1"/>
  <c r="BW540" i="1"/>
  <c r="BV540" i="1"/>
  <c r="BT540" i="1"/>
  <c r="BS540" i="1"/>
  <c r="BR540" i="1"/>
  <c r="BQ540" i="1"/>
  <c r="BP540" i="1"/>
  <c r="BO540" i="1"/>
  <c r="BN540" i="1"/>
  <c r="BM540" i="1"/>
  <c r="BL540" i="1"/>
  <c r="BK540" i="1"/>
  <c r="BJ540" i="1"/>
  <c r="BI540" i="1"/>
  <c r="BH540" i="1"/>
  <c r="BG540" i="1"/>
  <c r="BF540" i="1"/>
  <c r="BE540" i="1"/>
  <c r="BD540" i="1"/>
  <c r="BC540" i="1"/>
  <c r="BB540" i="1"/>
  <c r="BA540" i="1"/>
  <c r="AZ540" i="1"/>
  <c r="AY540" i="1"/>
  <c r="CR539" i="1"/>
  <c r="CQ539" i="1"/>
  <c r="CP539" i="1"/>
  <c r="CO539" i="1"/>
  <c r="CN539" i="1"/>
  <c r="CM539" i="1"/>
  <c r="CL539" i="1"/>
  <c r="CK539" i="1"/>
  <c r="CJ539" i="1"/>
  <c r="CI539" i="1"/>
  <c r="CH539" i="1"/>
  <c r="CG539" i="1"/>
  <c r="CF539" i="1"/>
  <c r="CE539" i="1"/>
  <c r="CD539" i="1"/>
  <c r="CC539" i="1"/>
  <c r="CB539" i="1"/>
  <c r="CA539" i="1"/>
  <c r="BZ539" i="1"/>
  <c r="BY539" i="1"/>
  <c r="BX539" i="1"/>
  <c r="BW539" i="1"/>
  <c r="BV539" i="1"/>
  <c r="BT539" i="1"/>
  <c r="BS539" i="1"/>
  <c r="BR539" i="1"/>
  <c r="BQ539" i="1"/>
  <c r="BP539" i="1"/>
  <c r="BO539" i="1"/>
  <c r="BN539" i="1"/>
  <c r="BM539" i="1"/>
  <c r="BL539" i="1"/>
  <c r="BK539" i="1"/>
  <c r="BJ539" i="1"/>
  <c r="BI539" i="1"/>
  <c r="BH539" i="1"/>
  <c r="BG539" i="1"/>
  <c r="BF539" i="1"/>
  <c r="BE539" i="1"/>
  <c r="BD539" i="1"/>
  <c r="BC539" i="1"/>
  <c r="BB539" i="1"/>
  <c r="BA539" i="1"/>
  <c r="AZ539" i="1"/>
  <c r="AY539" i="1"/>
  <c r="CR538" i="1"/>
  <c r="CQ538" i="1"/>
  <c r="CP538" i="1"/>
  <c r="CO538" i="1"/>
  <c r="CN538" i="1"/>
  <c r="CM538" i="1"/>
  <c r="CL538" i="1"/>
  <c r="CK538" i="1"/>
  <c r="CJ538" i="1"/>
  <c r="CI538" i="1"/>
  <c r="CH538" i="1"/>
  <c r="CG538" i="1"/>
  <c r="CF538" i="1"/>
  <c r="CE538" i="1"/>
  <c r="CD538" i="1"/>
  <c r="CC538" i="1"/>
  <c r="CB538" i="1"/>
  <c r="CA538" i="1"/>
  <c r="BZ538" i="1"/>
  <c r="BY538" i="1"/>
  <c r="BX538" i="1"/>
  <c r="BW538" i="1"/>
  <c r="BV538" i="1"/>
  <c r="BT538" i="1"/>
  <c r="BS538" i="1"/>
  <c r="BR538" i="1"/>
  <c r="BQ538" i="1"/>
  <c r="BP538" i="1"/>
  <c r="BO538" i="1"/>
  <c r="BN538" i="1"/>
  <c r="BM538" i="1"/>
  <c r="BL538" i="1"/>
  <c r="BK538" i="1"/>
  <c r="BJ538" i="1"/>
  <c r="BI538" i="1"/>
  <c r="BH538" i="1"/>
  <c r="BG538" i="1"/>
  <c r="BF538" i="1"/>
  <c r="BE538" i="1"/>
  <c r="BD538" i="1"/>
  <c r="BC538" i="1"/>
  <c r="BB538" i="1"/>
  <c r="BA538" i="1"/>
  <c r="AZ538" i="1"/>
  <c r="AY538" i="1"/>
  <c r="CR537" i="1"/>
  <c r="CQ537" i="1"/>
  <c r="CP537" i="1"/>
  <c r="CO537" i="1"/>
  <c r="CN537" i="1"/>
  <c r="CM537" i="1"/>
  <c r="CL537" i="1"/>
  <c r="CK537" i="1"/>
  <c r="CJ537" i="1"/>
  <c r="CI537" i="1"/>
  <c r="CH537" i="1"/>
  <c r="CG537" i="1"/>
  <c r="CF537" i="1"/>
  <c r="CE537" i="1"/>
  <c r="CD537" i="1"/>
  <c r="CC537" i="1"/>
  <c r="CB537" i="1"/>
  <c r="CA537" i="1"/>
  <c r="BZ537" i="1"/>
  <c r="BY537" i="1"/>
  <c r="BX537" i="1"/>
  <c r="BW537" i="1"/>
  <c r="BV537" i="1"/>
  <c r="BT537" i="1"/>
  <c r="BS537" i="1"/>
  <c r="BR537" i="1"/>
  <c r="BQ537" i="1"/>
  <c r="BP537" i="1"/>
  <c r="BO537" i="1"/>
  <c r="BN537" i="1"/>
  <c r="BM537" i="1"/>
  <c r="BL537" i="1"/>
  <c r="BK537" i="1"/>
  <c r="BJ537" i="1"/>
  <c r="BI537" i="1"/>
  <c r="BH537" i="1"/>
  <c r="BG537" i="1"/>
  <c r="BF537" i="1"/>
  <c r="BE537" i="1"/>
  <c r="BD537" i="1"/>
  <c r="BC537" i="1"/>
  <c r="BB537" i="1"/>
  <c r="BA537" i="1"/>
  <c r="AZ537" i="1"/>
  <c r="AY537" i="1"/>
  <c r="CR536" i="1"/>
  <c r="CQ536" i="1"/>
  <c r="CP536" i="1"/>
  <c r="CO536" i="1"/>
  <c r="CN536" i="1"/>
  <c r="CM536" i="1"/>
  <c r="CL536" i="1"/>
  <c r="CK536" i="1"/>
  <c r="CJ536" i="1"/>
  <c r="CI536" i="1"/>
  <c r="CH536" i="1"/>
  <c r="CG536" i="1"/>
  <c r="CF536" i="1"/>
  <c r="CE536" i="1"/>
  <c r="CD536" i="1"/>
  <c r="CC536" i="1"/>
  <c r="CB536" i="1"/>
  <c r="CA536" i="1"/>
  <c r="BZ536" i="1"/>
  <c r="BY536" i="1"/>
  <c r="BX536" i="1"/>
  <c r="BW536" i="1"/>
  <c r="BV536" i="1"/>
  <c r="BT536" i="1"/>
  <c r="BS536" i="1"/>
  <c r="BR536" i="1"/>
  <c r="BQ536" i="1"/>
  <c r="BP536" i="1"/>
  <c r="BO536" i="1"/>
  <c r="BN536" i="1"/>
  <c r="BM536" i="1"/>
  <c r="BL536" i="1"/>
  <c r="BK536" i="1"/>
  <c r="BJ536" i="1"/>
  <c r="BI536" i="1"/>
  <c r="BH536" i="1"/>
  <c r="BG536" i="1"/>
  <c r="BF536" i="1"/>
  <c r="BE536" i="1"/>
  <c r="BD536" i="1"/>
  <c r="BC536" i="1"/>
  <c r="BB536" i="1"/>
  <c r="BA536" i="1"/>
  <c r="AZ536" i="1"/>
  <c r="AY536" i="1"/>
  <c r="CR535" i="1"/>
  <c r="CQ535" i="1"/>
  <c r="CP535" i="1"/>
  <c r="CO535" i="1"/>
  <c r="CN535" i="1"/>
  <c r="CM535" i="1"/>
  <c r="CL535" i="1"/>
  <c r="CK535" i="1"/>
  <c r="CJ535" i="1"/>
  <c r="CI535" i="1"/>
  <c r="CH535" i="1"/>
  <c r="CG535" i="1"/>
  <c r="CF535" i="1"/>
  <c r="CE535" i="1"/>
  <c r="CD535" i="1"/>
  <c r="CC535" i="1"/>
  <c r="CB535" i="1"/>
  <c r="CA535" i="1"/>
  <c r="BZ535" i="1"/>
  <c r="BY535" i="1"/>
  <c r="BX535" i="1"/>
  <c r="BW535" i="1"/>
  <c r="BV535" i="1"/>
  <c r="BT535" i="1"/>
  <c r="BS535" i="1"/>
  <c r="BR535" i="1"/>
  <c r="BQ535" i="1"/>
  <c r="BP535" i="1"/>
  <c r="BO535" i="1"/>
  <c r="BN535" i="1"/>
  <c r="BM535" i="1"/>
  <c r="BL535" i="1"/>
  <c r="BK535" i="1"/>
  <c r="BJ535" i="1"/>
  <c r="BI535" i="1"/>
  <c r="BH535" i="1"/>
  <c r="BG535" i="1"/>
  <c r="BF535" i="1"/>
  <c r="BE535" i="1"/>
  <c r="BD535" i="1"/>
  <c r="BC535" i="1"/>
  <c r="BB535" i="1"/>
  <c r="BA535" i="1"/>
  <c r="AZ535" i="1"/>
  <c r="AY535" i="1"/>
  <c r="CR534" i="1"/>
  <c r="CQ534" i="1"/>
  <c r="CP534" i="1"/>
  <c r="CO534" i="1"/>
  <c r="CN534" i="1"/>
  <c r="CM534" i="1"/>
  <c r="CL534" i="1"/>
  <c r="CK534" i="1"/>
  <c r="CJ534" i="1"/>
  <c r="CI534" i="1"/>
  <c r="CH534" i="1"/>
  <c r="CG534" i="1"/>
  <c r="CF534" i="1"/>
  <c r="CE534" i="1"/>
  <c r="CD534" i="1"/>
  <c r="CC534" i="1"/>
  <c r="CB534" i="1"/>
  <c r="CA534" i="1"/>
  <c r="BZ534" i="1"/>
  <c r="BY534" i="1"/>
  <c r="BX534" i="1"/>
  <c r="BW534" i="1"/>
  <c r="BV534" i="1"/>
  <c r="BT534" i="1"/>
  <c r="BS534" i="1"/>
  <c r="BR534" i="1"/>
  <c r="BQ534" i="1"/>
  <c r="BP534" i="1"/>
  <c r="BO534" i="1"/>
  <c r="BN534" i="1"/>
  <c r="BM534" i="1"/>
  <c r="BL534" i="1"/>
  <c r="BK534" i="1"/>
  <c r="BJ534" i="1"/>
  <c r="BI534" i="1"/>
  <c r="BH534" i="1"/>
  <c r="BG534" i="1"/>
  <c r="BF534" i="1"/>
  <c r="BE534" i="1"/>
  <c r="BD534" i="1"/>
  <c r="BC534" i="1"/>
  <c r="BB534" i="1"/>
  <c r="BA534" i="1"/>
  <c r="AZ534" i="1"/>
  <c r="AY534" i="1"/>
  <c r="CR533" i="1"/>
  <c r="CQ533" i="1"/>
  <c r="CP533" i="1"/>
  <c r="CO533" i="1"/>
  <c r="CN533" i="1"/>
  <c r="CM533" i="1"/>
  <c r="CL533" i="1"/>
  <c r="CK533" i="1"/>
  <c r="CJ533" i="1"/>
  <c r="CI533" i="1"/>
  <c r="CH533" i="1"/>
  <c r="CG533" i="1"/>
  <c r="CF533" i="1"/>
  <c r="CE533" i="1"/>
  <c r="CD533" i="1"/>
  <c r="CC533" i="1"/>
  <c r="CB533" i="1"/>
  <c r="CA533" i="1"/>
  <c r="BZ533" i="1"/>
  <c r="BY533" i="1"/>
  <c r="BX533" i="1"/>
  <c r="BW533" i="1"/>
  <c r="BV533" i="1"/>
  <c r="BT533" i="1"/>
  <c r="BS533" i="1"/>
  <c r="BR533" i="1"/>
  <c r="BQ533" i="1"/>
  <c r="BP533" i="1"/>
  <c r="BO533" i="1"/>
  <c r="BN533" i="1"/>
  <c r="BM533" i="1"/>
  <c r="BL533" i="1"/>
  <c r="BK533" i="1"/>
  <c r="BJ533" i="1"/>
  <c r="BI533" i="1"/>
  <c r="BH533" i="1"/>
  <c r="BG533" i="1"/>
  <c r="BF533" i="1"/>
  <c r="BE533" i="1"/>
  <c r="BD533" i="1"/>
  <c r="BC533" i="1"/>
  <c r="BB533" i="1"/>
  <c r="BA533" i="1"/>
  <c r="AZ533" i="1"/>
  <c r="AY533" i="1"/>
  <c r="CR532" i="1"/>
  <c r="CQ532" i="1"/>
  <c r="CP532" i="1"/>
  <c r="CO532" i="1"/>
  <c r="CN532" i="1"/>
  <c r="CM532" i="1"/>
  <c r="CL532" i="1"/>
  <c r="CK532" i="1"/>
  <c r="CJ532" i="1"/>
  <c r="CI532" i="1"/>
  <c r="CH532" i="1"/>
  <c r="CG532" i="1"/>
  <c r="CF532" i="1"/>
  <c r="CE532" i="1"/>
  <c r="CD532" i="1"/>
  <c r="CC532" i="1"/>
  <c r="CB532" i="1"/>
  <c r="CA532" i="1"/>
  <c r="BZ532" i="1"/>
  <c r="BY532" i="1"/>
  <c r="BX532" i="1"/>
  <c r="BW532" i="1"/>
  <c r="BV532" i="1"/>
  <c r="BT532" i="1"/>
  <c r="BS532" i="1"/>
  <c r="BR532" i="1"/>
  <c r="BQ532" i="1"/>
  <c r="BP532" i="1"/>
  <c r="BO532" i="1"/>
  <c r="BN532" i="1"/>
  <c r="BM532" i="1"/>
  <c r="BL532" i="1"/>
  <c r="BK532" i="1"/>
  <c r="BJ532" i="1"/>
  <c r="BI532" i="1"/>
  <c r="BH532" i="1"/>
  <c r="BG532" i="1"/>
  <c r="BF532" i="1"/>
  <c r="BE532" i="1"/>
  <c r="BD532" i="1"/>
  <c r="BC532" i="1"/>
  <c r="BB532" i="1"/>
  <c r="BA532" i="1"/>
  <c r="AZ532" i="1"/>
  <c r="AY532" i="1"/>
  <c r="CR531" i="1"/>
  <c r="CQ531" i="1"/>
  <c r="CP531" i="1"/>
  <c r="CO531" i="1"/>
  <c r="CN531" i="1"/>
  <c r="CM531" i="1"/>
  <c r="CL531" i="1"/>
  <c r="CK531" i="1"/>
  <c r="CJ531" i="1"/>
  <c r="CI531" i="1"/>
  <c r="CH531" i="1"/>
  <c r="CG531" i="1"/>
  <c r="CF531" i="1"/>
  <c r="CE531" i="1"/>
  <c r="CD531" i="1"/>
  <c r="CC531" i="1"/>
  <c r="CB531" i="1"/>
  <c r="CA531" i="1"/>
  <c r="BZ531" i="1"/>
  <c r="BY531" i="1"/>
  <c r="BX531" i="1"/>
  <c r="BW531" i="1"/>
  <c r="BV531" i="1"/>
  <c r="BT531" i="1"/>
  <c r="BS531" i="1"/>
  <c r="BR531" i="1"/>
  <c r="BQ531" i="1"/>
  <c r="BP531" i="1"/>
  <c r="BO531" i="1"/>
  <c r="BN531" i="1"/>
  <c r="BM531" i="1"/>
  <c r="BL531" i="1"/>
  <c r="BK531" i="1"/>
  <c r="BJ531" i="1"/>
  <c r="BI531" i="1"/>
  <c r="BH531" i="1"/>
  <c r="BG531" i="1"/>
  <c r="BF531" i="1"/>
  <c r="BE531" i="1"/>
  <c r="BD531" i="1"/>
  <c r="BC531" i="1"/>
  <c r="BB531" i="1"/>
  <c r="BA531" i="1"/>
  <c r="AZ531" i="1"/>
  <c r="AY531" i="1"/>
  <c r="CR530" i="1"/>
  <c r="CQ530" i="1"/>
  <c r="CP530" i="1"/>
  <c r="CO530" i="1"/>
  <c r="CN530" i="1"/>
  <c r="CM530" i="1"/>
  <c r="CL530" i="1"/>
  <c r="CK530" i="1"/>
  <c r="CJ530" i="1"/>
  <c r="CI530" i="1"/>
  <c r="CH530" i="1"/>
  <c r="CG530" i="1"/>
  <c r="CF530" i="1"/>
  <c r="CE530" i="1"/>
  <c r="CD530" i="1"/>
  <c r="CC530" i="1"/>
  <c r="CB530" i="1"/>
  <c r="CA530" i="1"/>
  <c r="BZ530" i="1"/>
  <c r="BY530" i="1"/>
  <c r="BX530" i="1"/>
  <c r="BW530" i="1"/>
  <c r="BV530" i="1"/>
  <c r="BT530" i="1"/>
  <c r="BS530" i="1"/>
  <c r="BR530" i="1"/>
  <c r="BQ530" i="1"/>
  <c r="BP530" i="1"/>
  <c r="BO530" i="1"/>
  <c r="BN530" i="1"/>
  <c r="BM530" i="1"/>
  <c r="BL530" i="1"/>
  <c r="BK530" i="1"/>
  <c r="BJ530" i="1"/>
  <c r="BI530" i="1"/>
  <c r="BH530" i="1"/>
  <c r="BG530" i="1"/>
  <c r="BF530" i="1"/>
  <c r="BE530" i="1"/>
  <c r="BD530" i="1"/>
  <c r="BC530" i="1"/>
  <c r="BB530" i="1"/>
  <c r="BA530" i="1"/>
  <c r="AZ530" i="1"/>
  <c r="AY530" i="1"/>
  <c r="CR529" i="1"/>
  <c r="CQ529" i="1"/>
  <c r="CP529" i="1"/>
  <c r="CO529" i="1"/>
  <c r="CN529" i="1"/>
  <c r="CM529" i="1"/>
  <c r="CL529" i="1"/>
  <c r="CK529" i="1"/>
  <c r="CJ529" i="1"/>
  <c r="CI529" i="1"/>
  <c r="CH529" i="1"/>
  <c r="CG529" i="1"/>
  <c r="CF529" i="1"/>
  <c r="CE529" i="1"/>
  <c r="CD529" i="1"/>
  <c r="CC529" i="1"/>
  <c r="CB529" i="1"/>
  <c r="CA529" i="1"/>
  <c r="BZ529" i="1"/>
  <c r="BY529" i="1"/>
  <c r="BX529" i="1"/>
  <c r="BW529" i="1"/>
  <c r="BV529" i="1"/>
  <c r="BT529" i="1"/>
  <c r="BS529" i="1"/>
  <c r="BR529" i="1"/>
  <c r="BQ529" i="1"/>
  <c r="BP529" i="1"/>
  <c r="BO529" i="1"/>
  <c r="BN529" i="1"/>
  <c r="BM529" i="1"/>
  <c r="BL529" i="1"/>
  <c r="BK529" i="1"/>
  <c r="BJ529" i="1"/>
  <c r="BI529" i="1"/>
  <c r="BH529" i="1"/>
  <c r="BG529" i="1"/>
  <c r="BF529" i="1"/>
  <c r="BE529" i="1"/>
  <c r="BD529" i="1"/>
  <c r="BC529" i="1"/>
  <c r="BB529" i="1"/>
  <c r="BA529" i="1"/>
  <c r="AZ529" i="1"/>
  <c r="AY529" i="1"/>
  <c r="CR528" i="1"/>
  <c r="CQ528" i="1"/>
  <c r="CP528" i="1"/>
  <c r="CO528" i="1"/>
  <c r="CN528" i="1"/>
  <c r="CM528" i="1"/>
  <c r="CL528" i="1"/>
  <c r="CK528" i="1"/>
  <c r="CJ528" i="1"/>
  <c r="CI528" i="1"/>
  <c r="CH528" i="1"/>
  <c r="CG528" i="1"/>
  <c r="CF528" i="1"/>
  <c r="CE528" i="1"/>
  <c r="CD528" i="1"/>
  <c r="CC528" i="1"/>
  <c r="CB528" i="1"/>
  <c r="CA528" i="1"/>
  <c r="BZ528" i="1"/>
  <c r="BY528" i="1"/>
  <c r="BX528" i="1"/>
  <c r="BW528" i="1"/>
  <c r="BV528" i="1"/>
  <c r="BT528" i="1"/>
  <c r="BS528" i="1"/>
  <c r="BR528" i="1"/>
  <c r="BQ528" i="1"/>
  <c r="BP528" i="1"/>
  <c r="BO528" i="1"/>
  <c r="BN528" i="1"/>
  <c r="BM528" i="1"/>
  <c r="BL528" i="1"/>
  <c r="BK528" i="1"/>
  <c r="BJ528" i="1"/>
  <c r="BI528" i="1"/>
  <c r="BH528" i="1"/>
  <c r="BG528" i="1"/>
  <c r="BF528" i="1"/>
  <c r="BE528" i="1"/>
  <c r="BD528" i="1"/>
  <c r="BC528" i="1"/>
  <c r="BB528" i="1"/>
  <c r="BA528" i="1"/>
  <c r="AZ528" i="1"/>
  <c r="AY528" i="1"/>
  <c r="CR527" i="1"/>
  <c r="CQ527" i="1"/>
  <c r="CP527" i="1"/>
  <c r="CO527" i="1"/>
  <c r="CN527" i="1"/>
  <c r="CM527" i="1"/>
  <c r="CL527" i="1"/>
  <c r="CK527" i="1"/>
  <c r="CJ527" i="1"/>
  <c r="CI527" i="1"/>
  <c r="CH527" i="1"/>
  <c r="CG527" i="1"/>
  <c r="CF527" i="1"/>
  <c r="CE527" i="1"/>
  <c r="CD527" i="1"/>
  <c r="CC527" i="1"/>
  <c r="CB527" i="1"/>
  <c r="CA527" i="1"/>
  <c r="BZ527" i="1"/>
  <c r="BY527" i="1"/>
  <c r="BX527" i="1"/>
  <c r="BW527" i="1"/>
  <c r="BV527" i="1"/>
  <c r="BT527" i="1"/>
  <c r="BS527" i="1"/>
  <c r="BR527" i="1"/>
  <c r="BQ527" i="1"/>
  <c r="BP527" i="1"/>
  <c r="BO527" i="1"/>
  <c r="BN527" i="1"/>
  <c r="BM527" i="1"/>
  <c r="BL527" i="1"/>
  <c r="BK527" i="1"/>
  <c r="BJ527" i="1"/>
  <c r="BI527" i="1"/>
  <c r="BH527" i="1"/>
  <c r="BG527" i="1"/>
  <c r="BF527" i="1"/>
  <c r="BE527" i="1"/>
  <c r="BD527" i="1"/>
  <c r="BC527" i="1"/>
  <c r="BB527" i="1"/>
  <c r="BA527" i="1"/>
  <c r="AZ527" i="1"/>
  <c r="AY527" i="1"/>
  <c r="CR526" i="1"/>
  <c r="CQ526" i="1"/>
  <c r="CP526" i="1"/>
  <c r="CO526" i="1"/>
  <c r="CN526" i="1"/>
  <c r="CM526" i="1"/>
  <c r="CL526" i="1"/>
  <c r="CK526" i="1"/>
  <c r="CJ526" i="1"/>
  <c r="CI526" i="1"/>
  <c r="CH526" i="1"/>
  <c r="CG526" i="1"/>
  <c r="CF526" i="1"/>
  <c r="CE526" i="1"/>
  <c r="CD526" i="1"/>
  <c r="CC526" i="1"/>
  <c r="CB526" i="1"/>
  <c r="CA526" i="1"/>
  <c r="BZ526" i="1"/>
  <c r="BY526" i="1"/>
  <c r="BX526" i="1"/>
  <c r="BW526" i="1"/>
  <c r="BV526" i="1"/>
  <c r="BT526" i="1"/>
  <c r="BS526" i="1"/>
  <c r="BR526" i="1"/>
  <c r="BQ526" i="1"/>
  <c r="BP526" i="1"/>
  <c r="BO526" i="1"/>
  <c r="BN526" i="1"/>
  <c r="BM526" i="1"/>
  <c r="BL526" i="1"/>
  <c r="BK526" i="1"/>
  <c r="BJ526" i="1"/>
  <c r="BI526" i="1"/>
  <c r="BH526" i="1"/>
  <c r="BG526" i="1"/>
  <c r="BF526" i="1"/>
  <c r="BE526" i="1"/>
  <c r="BD526" i="1"/>
  <c r="BC526" i="1"/>
  <c r="BB526" i="1"/>
  <c r="BA526" i="1"/>
  <c r="AZ526" i="1"/>
  <c r="AY526" i="1"/>
  <c r="CR525" i="1"/>
  <c r="CQ525" i="1"/>
  <c r="CP525" i="1"/>
  <c r="CO525" i="1"/>
  <c r="CN525" i="1"/>
  <c r="CM525" i="1"/>
  <c r="CL525" i="1"/>
  <c r="CK525" i="1"/>
  <c r="CJ525" i="1"/>
  <c r="CI525" i="1"/>
  <c r="CH525" i="1"/>
  <c r="CG525" i="1"/>
  <c r="CF525" i="1"/>
  <c r="CE525" i="1"/>
  <c r="CD525" i="1"/>
  <c r="CC525" i="1"/>
  <c r="CB525" i="1"/>
  <c r="CA525" i="1"/>
  <c r="BZ525" i="1"/>
  <c r="BY525" i="1"/>
  <c r="BX525" i="1"/>
  <c r="BW525" i="1"/>
  <c r="BV525" i="1"/>
  <c r="BT525" i="1"/>
  <c r="BS525" i="1"/>
  <c r="BR525" i="1"/>
  <c r="BQ525" i="1"/>
  <c r="BP525" i="1"/>
  <c r="BO525" i="1"/>
  <c r="BN525" i="1"/>
  <c r="BM525" i="1"/>
  <c r="BL525" i="1"/>
  <c r="BK525" i="1"/>
  <c r="BJ525" i="1"/>
  <c r="BI525" i="1"/>
  <c r="BH525" i="1"/>
  <c r="BG525" i="1"/>
  <c r="BF525" i="1"/>
  <c r="BE525" i="1"/>
  <c r="BD525" i="1"/>
  <c r="BC525" i="1"/>
  <c r="BB525" i="1"/>
  <c r="BA525" i="1"/>
  <c r="AZ525" i="1"/>
  <c r="AY525" i="1"/>
  <c r="CR524" i="1"/>
  <c r="CQ524" i="1"/>
  <c r="CP524" i="1"/>
  <c r="CO524" i="1"/>
  <c r="CN524" i="1"/>
  <c r="CM524" i="1"/>
  <c r="CL524" i="1"/>
  <c r="CK524" i="1"/>
  <c r="CJ524" i="1"/>
  <c r="CI524" i="1"/>
  <c r="CH524" i="1"/>
  <c r="CG524" i="1"/>
  <c r="CF524" i="1"/>
  <c r="CE524" i="1"/>
  <c r="CD524" i="1"/>
  <c r="CC524" i="1"/>
  <c r="CB524" i="1"/>
  <c r="CA524" i="1"/>
  <c r="BZ524" i="1"/>
  <c r="BY524" i="1"/>
  <c r="BX524" i="1"/>
  <c r="BW524" i="1"/>
  <c r="BV524" i="1"/>
  <c r="BT524" i="1"/>
  <c r="BS524" i="1"/>
  <c r="BR524" i="1"/>
  <c r="BQ524" i="1"/>
  <c r="BP524" i="1"/>
  <c r="BO524" i="1"/>
  <c r="BN524" i="1"/>
  <c r="BM524" i="1"/>
  <c r="BL524" i="1"/>
  <c r="BK524" i="1"/>
  <c r="BJ524" i="1"/>
  <c r="BI524" i="1"/>
  <c r="BH524" i="1"/>
  <c r="BG524" i="1"/>
  <c r="BF524" i="1"/>
  <c r="BE524" i="1"/>
  <c r="BD524" i="1"/>
  <c r="BC524" i="1"/>
  <c r="BB524" i="1"/>
  <c r="BA524" i="1"/>
  <c r="AZ524" i="1"/>
  <c r="AY524" i="1"/>
  <c r="CR523" i="1"/>
  <c r="CQ523" i="1"/>
  <c r="CP523" i="1"/>
  <c r="CO523" i="1"/>
  <c r="CN523" i="1"/>
  <c r="CM523" i="1"/>
  <c r="CL523" i="1"/>
  <c r="CK523" i="1"/>
  <c r="CJ523" i="1"/>
  <c r="CI523" i="1"/>
  <c r="CH523" i="1"/>
  <c r="CG523" i="1"/>
  <c r="CF523" i="1"/>
  <c r="CE523" i="1"/>
  <c r="CD523" i="1"/>
  <c r="CC523" i="1"/>
  <c r="CB523" i="1"/>
  <c r="CA523" i="1"/>
  <c r="BZ523" i="1"/>
  <c r="BY523" i="1"/>
  <c r="BX523" i="1"/>
  <c r="BW523" i="1"/>
  <c r="BV523" i="1"/>
  <c r="BT523" i="1"/>
  <c r="BS523" i="1"/>
  <c r="BR523" i="1"/>
  <c r="BQ523" i="1"/>
  <c r="BP523" i="1"/>
  <c r="BO523" i="1"/>
  <c r="BN523" i="1"/>
  <c r="BM523" i="1"/>
  <c r="BL523" i="1"/>
  <c r="BK523" i="1"/>
  <c r="BJ523" i="1"/>
  <c r="BI523" i="1"/>
  <c r="BH523" i="1"/>
  <c r="BG523" i="1"/>
  <c r="BF523" i="1"/>
  <c r="BE523" i="1"/>
  <c r="BD523" i="1"/>
  <c r="BC523" i="1"/>
  <c r="BB523" i="1"/>
  <c r="BA523" i="1"/>
  <c r="AZ523" i="1"/>
  <c r="AY523" i="1"/>
  <c r="CR522" i="1"/>
  <c r="CQ522" i="1"/>
  <c r="CP522" i="1"/>
  <c r="CO522" i="1"/>
  <c r="CN522" i="1"/>
  <c r="CM522" i="1"/>
  <c r="CL522" i="1"/>
  <c r="CK522" i="1"/>
  <c r="CJ522" i="1"/>
  <c r="CI522" i="1"/>
  <c r="CH522" i="1"/>
  <c r="CG522" i="1"/>
  <c r="CF522" i="1"/>
  <c r="CE522" i="1"/>
  <c r="CD522" i="1"/>
  <c r="CC522" i="1"/>
  <c r="CB522" i="1"/>
  <c r="CA522" i="1"/>
  <c r="BZ522" i="1"/>
  <c r="BY522" i="1"/>
  <c r="BX522" i="1"/>
  <c r="BW522" i="1"/>
  <c r="BV522" i="1"/>
  <c r="BT522" i="1"/>
  <c r="BS522" i="1"/>
  <c r="BR522" i="1"/>
  <c r="BQ522" i="1"/>
  <c r="BP522" i="1"/>
  <c r="BO522" i="1"/>
  <c r="BN522" i="1"/>
  <c r="BM522" i="1"/>
  <c r="BL522" i="1"/>
  <c r="BK522" i="1"/>
  <c r="BJ522" i="1"/>
  <c r="BI522" i="1"/>
  <c r="BH522" i="1"/>
  <c r="BG522" i="1"/>
  <c r="BF522" i="1"/>
  <c r="BE522" i="1"/>
  <c r="BD522" i="1"/>
  <c r="BC522" i="1"/>
  <c r="BB522" i="1"/>
  <c r="BA522" i="1"/>
  <c r="AZ522" i="1"/>
  <c r="AY522" i="1"/>
  <c r="CR521" i="1"/>
  <c r="CQ521" i="1"/>
  <c r="CP521" i="1"/>
  <c r="CO521" i="1"/>
  <c r="CN521" i="1"/>
  <c r="CM521" i="1"/>
  <c r="CL521" i="1"/>
  <c r="CK521" i="1"/>
  <c r="CJ521" i="1"/>
  <c r="CI521" i="1"/>
  <c r="CH521" i="1"/>
  <c r="CG521" i="1"/>
  <c r="CF521" i="1"/>
  <c r="CE521" i="1"/>
  <c r="CD521" i="1"/>
  <c r="CC521" i="1"/>
  <c r="CB521" i="1"/>
  <c r="CA521" i="1"/>
  <c r="BZ521" i="1"/>
  <c r="BY521" i="1"/>
  <c r="BX521" i="1"/>
  <c r="BW521" i="1"/>
  <c r="BV521" i="1"/>
  <c r="BT521" i="1"/>
  <c r="BS521" i="1"/>
  <c r="BR521" i="1"/>
  <c r="BQ521" i="1"/>
  <c r="BP521" i="1"/>
  <c r="BO521" i="1"/>
  <c r="BN521" i="1"/>
  <c r="BM521" i="1"/>
  <c r="BL521" i="1"/>
  <c r="BK521" i="1"/>
  <c r="BJ521" i="1"/>
  <c r="BI521" i="1"/>
  <c r="BH521" i="1"/>
  <c r="BG521" i="1"/>
  <c r="BF521" i="1"/>
  <c r="BE521" i="1"/>
  <c r="BD521" i="1"/>
  <c r="BC521" i="1"/>
  <c r="BB521" i="1"/>
  <c r="BA521" i="1"/>
  <c r="AZ521" i="1"/>
  <c r="AY521" i="1"/>
  <c r="CR520" i="1"/>
  <c r="CQ520" i="1"/>
  <c r="CP520" i="1"/>
  <c r="CO520" i="1"/>
  <c r="CN520" i="1"/>
  <c r="CM520" i="1"/>
  <c r="CL520" i="1"/>
  <c r="CK520" i="1"/>
  <c r="CJ520" i="1"/>
  <c r="CI520" i="1"/>
  <c r="CH520" i="1"/>
  <c r="CG520" i="1"/>
  <c r="CF520" i="1"/>
  <c r="CE520" i="1"/>
  <c r="CD520" i="1"/>
  <c r="CC520" i="1"/>
  <c r="CB520" i="1"/>
  <c r="CA520" i="1"/>
  <c r="BZ520" i="1"/>
  <c r="BY520" i="1"/>
  <c r="BX520" i="1"/>
  <c r="BW520" i="1"/>
  <c r="BV520" i="1"/>
  <c r="BT520" i="1"/>
  <c r="BS520" i="1"/>
  <c r="BR520" i="1"/>
  <c r="BQ520" i="1"/>
  <c r="BP520" i="1"/>
  <c r="BO520" i="1"/>
  <c r="BN520" i="1"/>
  <c r="BM520" i="1"/>
  <c r="BL520" i="1"/>
  <c r="BK520" i="1"/>
  <c r="BJ520" i="1"/>
  <c r="BI520" i="1"/>
  <c r="BH520" i="1"/>
  <c r="BG520" i="1"/>
  <c r="BF520" i="1"/>
  <c r="BE520" i="1"/>
  <c r="BD520" i="1"/>
  <c r="BC520" i="1"/>
  <c r="BB520" i="1"/>
  <c r="BA520" i="1"/>
  <c r="AZ520" i="1"/>
  <c r="AY520" i="1"/>
  <c r="CR519" i="1"/>
  <c r="CQ519" i="1"/>
  <c r="CP519" i="1"/>
  <c r="CO519" i="1"/>
  <c r="CN519" i="1"/>
  <c r="CM519" i="1"/>
  <c r="CL519" i="1"/>
  <c r="CK519" i="1"/>
  <c r="CJ519" i="1"/>
  <c r="CI519" i="1"/>
  <c r="CH519" i="1"/>
  <c r="CG519" i="1"/>
  <c r="CF519" i="1"/>
  <c r="CE519" i="1"/>
  <c r="CD519" i="1"/>
  <c r="CC519" i="1"/>
  <c r="CB519" i="1"/>
  <c r="CA519" i="1"/>
  <c r="BZ519" i="1"/>
  <c r="BY519" i="1"/>
  <c r="BX519" i="1"/>
  <c r="BW519" i="1"/>
  <c r="BV519" i="1"/>
  <c r="BT519" i="1"/>
  <c r="BS519" i="1"/>
  <c r="BR519" i="1"/>
  <c r="BQ519" i="1"/>
  <c r="BP519" i="1"/>
  <c r="BO519" i="1"/>
  <c r="BN519" i="1"/>
  <c r="BM519" i="1"/>
  <c r="BL519" i="1"/>
  <c r="BK519" i="1"/>
  <c r="BJ519" i="1"/>
  <c r="BI519" i="1"/>
  <c r="BH519" i="1"/>
  <c r="BG519" i="1"/>
  <c r="BF519" i="1"/>
  <c r="BE519" i="1"/>
  <c r="BD519" i="1"/>
  <c r="BC519" i="1"/>
  <c r="BB519" i="1"/>
  <c r="BA519" i="1"/>
  <c r="AZ519" i="1"/>
  <c r="AY519" i="1"/>
  <c r="CR518" i="1"/>
  <c r="CQ518" i="1"/>
  <c r="CP518" i="1"/>
  <c r="CO518" i="1"/>
  <c r="CN518" i="1"/>
  <c r="CM518" i="1"/>
  <c r="CL518" i="1"/>
  <c r="CK518" i="1"/>
  <c r="CJ518" i="1"/>
  <c r="CI518" i="1"/>
  <c r="CH518" i="1"/>
  <c r="CG518" i="1"/>
  <c r="CF518" i="1"/>
  <c r="CE518" i="1"/>
  <c r="CD518" i="1"/>
  <c r="CC518" i="1"/>
  <c r="CB518" i="1"/>
  <c r="CA518" i="1"/>
  <c r="BZ518" i="1"/>
  <c r="BY518" i="1"/>
  <c r="BX518" i="1"/>
  <c r="BW518" i="1"/>
  <c r="BV518" i="1"/>
  <c r="BT518" i="1"/>
  <c r="BS518" i="1"/>
  <c r="BR518" i="1"/>
  <c r="BQ518" i="1"/>
  <c r="BP518" i="1"/>
  <c r="BO518" i="1"/>
  <c r="BN518" i="1"/>
  <c r="BM518" i="1"/>
  <c r="BL518" i="1"/>
  <c r="BK518" i="1"/>
  <c r="BJ518" i="1"/>
  <c r="BI518" i="1"/>
  <c r="BH518" i="1"/>
  <c r="BG518" i="1"/>
  <c r="BF518" i="1"/>
  <c r="BE518" i="1"/>
  <c r="BD518" i="1"/>
  <c r="BC518" i="1"/>
  <c r="BB518" i="1"/>
  <c r="BA518" i="1"/>
  <c r="AZ518" i="1"/>
  <c r="AY518" i="1"/>
  <c r="CR517" i="1"/>
  <c r="CQ517" i="1"/>
  <c r="CP517" i="1"/>
  <c r="CO517" i="1"/>
  <c r="CN517" i="1"/>
  <c r="CM517" i="1"/>
  <c r="CL517" i="1"/>
  <c r="CK517" i="1"/>
  <c r="CJ517" i="1"/>
  <c r="CI517" i="1"/>
  <c r="CH517" i="1"/>
  <c r="CG517" i="1"/>
  <c r="CF517" i="1"/>
  <c r="CE517" i="1"/>
  <c r="CD517" i="1"/>
  <c r="CC517" i="1"/>
  <c r="CB517" i="1"/>
  <c r="CA517" i="1"/>
  <c r="BZ517" i="1"/>
  <c r="BY517" i="1"/>
  <c r="BX517" i="1"/>
  <c r="BW517" i="1"/>
  <c r="BV517" i="1"/>
  <c r="BT517" i="1"/>
  <c r="BS517" i="1"/>
  <c r="BR517" i="1"/>
  <c r="BQ517" i="1"/>
  <c r="BP517" i="1"/>
  <c r="BO517" i="1"/>
  <c r="BN517" i="1"/>
  <c r="BM517" i="1"/>
  <c r="BL517" i="1"/>
  <c r="BK517" i="1"/>
  <c r="BJ517" i="1"/>
  <c r="BI517" i="1"/>
  <c r="BH517" i="1"/>
  <c r="BG517" i="1"/>
  <c r="BF517" i="1"/>
  <c r="BE517" i="1"/>
  <c r="BD517" i="1"/>
  <c r="BC517" i="1"/>
  <c r="BB517" i="1"/>
  <c r="BA517" i="1"/>
  <c r="AZ517" i="1"/>
  <c r="AY517" i="1"/>
  <c r="CR516" i="1"/>
  <c r="CQ516" i="1"/>
  <c r="CP516" i="1"/>
  <c r="CO516" i="1"/>
  <c r="CN516" i="1"/>
  <c r="CM516" i="1"/>
  <c r="CL516" i="1"/>
  <c r="CK516" i="1"/>
  <c r="CJ516" i="1"/>
  <c r="CI516" i="1"/>
  <c r="CH516" i="1"/>
  <c r="CG516" i="1"/>
  <c r="CF516" i="1"/>
  <c r="CE516" i="1"/>
  <c r="CD516" i="1"/>
  <c r="CC516" i="1"/>
  <c r="CB516" i="1"/>
  <c r="CA516" i="1"/>
  <c r="BZ516" i="1"/>
  <c r="BY516" i="1"/>
  <c r="BX516" i="1"/>
  <c r="BW516" i="1"/>
  <c r="BV516" i="1"/>
  <c r="BT516" i="1"/>
  <c r="BS516" i="1"/>
  <c r="BR516" i="1"/>
  <c r="BQ516" i="1"/>
  <c r="BP516" i="1"/>
  <c r="BO516" i="1"/>
  <c r="BN516" i="1"/>
  <c r="BM516" i="1"/>
  <c r="BL516" i="1"/>
  <c r="BK516" i="1"/>
  <c r="BJ516" i="1"/>
  <c r="BI516" i="1"/>
  <c r="BH516" i="1"/>
  <c r="BG516" i="1"/>
  <c r="BF516" i="1"/>
  <c r="BE516" i="1"/>
  <c r="BD516" i="1"/>
  <c r="BC516" i="1"/>
  <c r="BB516" i="1"/>
  <c r="BA516" i="1"/>
  <c r="AZ516" i="1"/>
  <c r="AY516" i="1"/>
  <c r="CR515" i="1"/>
  <c r="CQ515" i="1"/>
  <c r="CP515" i="1"/>
  <c r="CO515" i="1"/>
  <c r="CN515" i="1"/>
  <c r="CM515" i="1"/>
  <c r="CL515" i="1"/>
  <c r="CK515" i="1"/>
  <c r="CJ515" i="1"/>
  <c r="CI515" i="1"/>
  <c r="CH515" i="1"/>
  <c r="CG515" i="1"/>
  <c r="CF515" i="1"/>
  <c r="CE515" i="1"/>
  <c r="CD515" i="1"/>
  <c r="CC515" i="1"/>
  <c r="CB515" i="1"/>
  <c r="CA515" i="1"/>
  <c r="BZ515" i="1"/>
  <c r="BY515" i="1"/>
  <c r="BX515" i="1"/>
  <c r="BW515" i="1"/>
  <c r="BV515" i="1"/>
  <c r="BT515" i="1"/>
  <c r="BS515" i="1"/>
  <c r="BR515" i="1"/>
  <c r="BQ515" i="1"/>
  <c r="BP515" i="1"/>
  <c r="BO515" i="1"/>
  <c r="BN515" i="1"/>
  <c r="BM515" i="1"/>
  <c r="BL515" i="1"/>
  <c r="BK515" i="1"/>
  <c r="BJ515" i="1"/>
  <c r="BI515" i="1"/>
  <c r="BH515" i="1"/>
  <c r="BG515" i="1"/>
  <c r="BF515" i="1"/>
  <c r="BE515" i="1"/>
  <c r="BD515" i="1"/>
  <c r="BC515" i="1"/>
  <c r="BB515" i="1"/>
  <c r="BA515" i="1"/>
  <c r="AZ515" i="1"/>
  <c r="AY515" i="1"/>
  <c r="CR514" i="1"/>
  <c r="CQ514" i="1"/>
  <c r="CP514" i="1"/>
  <c r="CO514" i="1"/>
  <c r="CN514" i="1"/>
  <c r="CM514" i="1"/>
  <c r="CL514" i="1"/>
  <c r="CK514" i="1"/>
  <c r="CJ514" i="1"/>
  <c r="CI514" i="1"/>
  <c r="CH514" i="1"/>
  <c r="CG514" i="1"/>
  <c r="CF514" i="1"/>
  <c r="CE514" i="1"/>
  <c r="CD514" i="1"/>
  <c r="CC514" i="1"/>
  <c r="CB514" i="1"/>
  <c r="CA514" i="1"/>
  <c r="BZ514" i="1"/>
  <c r="BY514" i="1"/>
  <c r="BX514" i="1"/>
  <c r="BW514" i="1"/>
  <c r="BV514" i="1"/>
  <c r="BT514" i="1"/>
  <c r="BS514" i="1"/>
  <c r="BR514" i="1"/>
  <c r="BQ514" i="1"/>
  <c r="BP514" i="1"/>
  <c r="BO514" i="1"/>
  <c r="BN514" i="1"/>
  <c r="BM514" i="1"/>
  <c r="BL514" i="1"/>
  <c r="BK514" i="1"/>
  <c r="BJ514" i="1"/>
  <c r="BI514" i="1"/>
  <c r="BH514" i="1"/>
  <c r="BG514" i="1"/>
  <c r="BF514" i="1"/>
  <c r="BE514" i="1"/>
  <c r="BD514" i="1"/>
  <c r="BC514" i="1"/>
  <c r="BB514" i="1"/>
  <c r="BA514" i="1"/>
  <c r="AZ514" i="1"/>
  <c r="AY514" i="1"/>
  <c r="CR513" i="1"/>
  <c r="CQ513" i="1"/>
  <c r="CP513" i="1"/>
  <c r="CO513" i="1"/>
  <c r="CN513" i="1"/>
  <c r="CM513" i="1"/>
  <c r="CL513" i="1"/>
  <c r="CK513" i="1"/>
  <c r="CJ513" i="1"/>
  <c r="CI513" i="1"/>
  <c r="CH513" i="1"/>
  <c r="CG513" i="1"/>
  <c r="CF513" i="1"/>
  <c r="CE513" i="1"/>
  <c r="CD513" i="1"/>
  <c r="CC513" i="1"/>
  <c r="CB513" i="1"/>
  <c r="CA513" i="1"/>
  <c r="BZ513" i="1"/>
  <c r="BY513" i="1"/>
  <c r="BX513" i="1"/>
  <c r="BW513" i="1"/>
  <c r="BV513" i="1"/>
  <c r="BT513" i="1"/>
  <c r="BS513" i="1"/>
  <c r="BR513" i="1"/>
  <c r="BQ513" i="1"/>
  <c r="BP513" i="1"/>
  <c r="BO513" i="1"/>
  <c r="BN513" i="1"/>
  <c r="BM513" i="1"/>
  <c r="BL513" i="1"/>
  <c r="BK513" i="1"/>
  <c r="BJ513" i="1"/>
  <c r="BI513" i="1"/>
  <c r="BH513" i="1"/>
  <c r="BG513" i="1"/>
  <c r="BF513" i="1"/>
  <c r="BE513" i="1"/>
  <c r="BD513" i="1"/>
  <c r="BC513" i="1"/>
  <c r="BB513" i="1"/>
  <c r="BA513" i="1"/>
  <c r="AZ513" i="1"/>
  <c r="AY513" i="1"/>
  <c r="CR512" i="1"/>
  <c r="CQ512" i="1"/>
  <c r="CP512" i="1"/>
  <c r="CO512" i="1"/>
  <c r="CN512" i="1"/>
  <c r="CM512" i="1"/>
  <c r="CL512" i="1"/>
  <c r="CK512" i="1"/>
  <c r="CJ512" i="1"/>
  <c r="CI512" i="1"/>
  <c r="CH512" i="1"/>
  <c r="CG512" i="1"/>
  <c r="CF512" i="1"/>
  <c r="CE512" i="1"/>
  <c r="CD512" i="1"/>
  <c r="CC512" i="1"/>
  <c r="CB512" i="1"/>
  <c r="CA512" i="1"/>
  <c r="BZ512" i="1"/>
  <c r="BY512" i="1"/>
  <c r="BX512" i="1"/>
  <c r="BW512" i="1"/>
  <c r="BV512" i="1"/>
  <c r="BT512" i="1"/>
  <c r="BS512" i="1"/>
  <c r="BR512" i="1"/>
  <c r="BQ512" i="1"/>
  <c r="BP512" i="1"/>
  <c r="BO512" i="1"/>
  <c r="BN512" i="1"/>
  <c r="BM512" i="1"/>
  <c r="BL512" i="1"/>
  <c r="BK512" i="1"/>
  <c r="BJ512" i="1"/>
  <c r="BI512" i="1"/>
  <c r="BH512" i="1"/>
  <c r="BG512" i="1"/>
  <c r="BF512" i="1"/>
  <c r="BE512" i="1"/>
  <c r="BD512" i="1"/>
  <c r="BC512" i="1"/>
  <c r="BB512" i="1"/>
  <c r="BA512" i="1"/>
  <c r="AZ512" i="1"/>
  <c r="AY512" i="1"/>
  <c r="CR511" i="1"/>
  <c r="CQ511" i="1"/>
  <c r="CP511" i="1"/>
  <c r="CO511" i="1"/>
  <c r="CN511" i="1"/>
  <c r="CM511" i="1"/>
  <c r="CL511" i="1"/>
  <c r="CK511" i="1"/>
  <c r="CJ511" i="1"/>
  <c r="CI511" i="1"/>
  <c r="CH511" i="1"/>
  <c r="CG511" i="1"/>
  <c r="CF511" i="1"/>
  <c r="CE511" i="1"/>
  <c r="CD511" i="1"/>
  <c r="CC511" i="1"/>
  <c r="CB511" i="1"/>
  <c r="CA511" i="1"/>
  <c r="BZ511" i="1"/>
  <c r="BY511" i="1"/>
  <c r="BX511" i="1"/>
  <c r="BW511" i="1"/>
  <c r="BV511" i="1"/>
  <c r="BT511" i="1"/>
  <c r="BS511" i="1"/>
  <c r="BR511" i="1"/>
  <c r="BQ511" i="1"/>
  <c r="BP511" i="1"/>
  <c r="BO511" i="1"/>
  <c r="BN511" i="1"/>
  <c r="BM511" i="1"/>
  <c r="BL511" i="1"/>
  <c r="BK511" i="1"/>
  <c r="BJ511" i="1"/>
  <c r="BI511" i="1"/>
  <c r="BH511" i="1"/>
  <c r="BG511" i="1"/>
  <c r="BF511" i="1"/>
  <c r="BE511" i="1"/>
  <c r="BD511" i="1"/>
  <c r="BC511" i="1"/>
  <c r="BB511" i="1"/>
  <c r="BA511" i="1"/>
  <c r="AZ511" i="1"/>
  <c r="AY511" i="1"/>
  <c r="CR510" i="1"/>
  <c r="CQ510" i="1"/>
  <c r="CP510" i="1"/>
  <c r="CO510" i="1"/>
  <c r="CN510" i="1"/>
  <c r="CM510" i="1"/>
  <c r="CL510" i="1"/>
  <c r="CK510" i="1"/>
  <c r="CJ510" i="1"/>
  <c r="CI510" i="1"/>
  <c r="CH510" i="1"/>
  <c r="CG510" i="1"/>
  <c r="CF510" i="1"/>
  <c r="CE510" i="1"/>
  <c r="CD510" i="1"/>
  <c r="CC510" i="1"/>
  <c r="CB510" i="1"/>
  <c r="CA510" i="1"/>
  <c r="BZ510" i="1"/>
  <c r="BY510" i="1"/>
  <c r="BX510" i="1"/>
  <c r="BW510" i="1"/>
  <c r="BV510" i="1"/>
  <c r="BT510" i="1"/>
  <c r="BS510" i="1"/>
  <c r="BR510" i="1"/>
  <c r="BQ510" i="1"/>
  <c r="BP510" i="1"/>
  <c r="BO510" i="1"/>
  <c r="BN510" i="1"/>
  <c r="BM510" i="1"/>
  <c r="BL510" i="1"/>
  <c r="BK510" i="1"/>
  <c r="BJ510" i="1"/>
  <c r="BI510" i="1"/>
  <c r="BH510" i="1"/>
  <c r="BG510" i="1"/>
  <c r="BF510" i="1"/>
  <c r="BE510" i="1"/>
  <c r="BD510" i="1"/>
  <c r="BC510" i="1"/>
  <c r="BB510" i="1"/>
  <c r="BA510" i="1"/>
  <c r="AZ510" i="1"/>
  <c r="AY510" i="1"/>
  <c r="CR509" i="1"/>
  <c r="CQ509" i="1"/>
  <c r="CP509" i="1"/>
  <c r="CO509" i="1"/>
  <c r="CN509" i="1"/>
  <c r="CM509" i="1"/>
  <c r="CL509" i="1"/>
  <c r="CK509" i="1"/>
  <c r="CJ509" i="1"/>
  <c r="CI509" i="1"/>
  <c r="CH509" i="1"/>
  <c r="CG509" i="1"/>
  <c r="CF509" i="1"/>
  <c r="CE509" i="1"/>
  <c r="CD509" i="1"/>
  <c r="CC509" i="1"/>
  <c r="CB509" i="1"/>
  <c r="CA509" i="1"/>
  <c r="BZ509" i="1"/>
  <c r="BY509" i="1"/>
  <c r="BX509" i="1"/>
  <c r="BW509" i="1"/>
  <c r="BV509" i="1"/>
  <c r="BT509" i="1"/>
  <c r="BS509" i="1"/>
  <c r="BR509" i="1"/>
  <c r="BQ509" i="1"/>
  <c r="BP509" i="1"/>
  <c r="BO509" i="1"/>
  <c r="BN509" i="1"/>
  <c r="BM509" i="1"/>
  <c r="BL509" i="1"/>
  <c r="BK509" i="1"/>
  <c r="BJ509" i="1"/>
  <c r="BI509" i="1"/>
  <c r="BH509" i="1"/>
  <c r="BG509" i="1"/>
  <c r="BF509" i="1"/>
  <c r="BE509" i="1"/>
  <c r="BD509" i="1"/>
  <c r="BC509" i="1"/>
  <c r="BB509" i="1"/>
  <c r="BA509" i="1"/>
  <c r="AZ509" i="1"/>
  <c r="AY509" i="1"/>
  <c r="CR508" i="1"/>
  <c r="CQ508" i="1"/>
  <c r="CP508" i="1"/>
  <c r="CO508" i="1"/>
  <c r="CN508" i="1"/>
  <c r="CM508" i="1"/>
  <c r="CL508" i="1"/>
  <c r="CK508" i="1"/>
  <c r="CJ508" i="1"/>
  <c r="CI508" i="1"/>
  <c r="CH508" i="1"/>
  <c r="CG508" i="1"/>
  <c r="CF508" i="1"/>
  <c r="CE508" i="1"/>
  <c r="CD508" i="1"/>
  <c r="CC508" i="1"/>
  <c r="CB508" i="1"/>
  <c r="CA508" i="1"/>
  <c r="BZ508" i="1"/>
  <c r="BY508" i="1"/>
  <c r="BX508" i="1"/>
  <c r="BW508" i="1"/>
  <c r="BV508" i="1"/>
  <c r="BT508" i="1"/>
  <c r="BS508" i="1"/>
  <c r="BR508" i="1"/>
  <c r="BQ508" i="1"/>
  <c r="BP508" i="1"/>
  <c r="BO508" i="1"/>
  <c r="BN508" i="1"/>
  <c r="BM508" i="1"/>
  <c r="BL508" i="1"/>
  <c r="BK508" i="1"/>
  <c r="BJ508" i="1"/>
  <c r="BI508" i="1"/>
  <c r="BH508" i="1"/>
  <c r="BG508" i="1"/>
  <c r="BF508" i="1"/>
  <c r="BE508" i="1"/>
  <c r="BD508" i="1"/>
  <c r="BC508" i="1"/>
  <c r="BB508" i="1"/>
  <c r="BA508" i="1"/>
  <c r="AZ508" i="1"/>
  <c r="AY508" i="1"/>
  <c r="CR507" i="1"/>
  <c r="CQ507" i="1"/>
  <c r="CP507" i="1"/>
  <c r="CO507" i="1"/>
  <c r="CN507" i="1"/>
  <c r="CM507" i="1"/>
  <c r="CL507" i="1"/>
  <c r="CK507" i="1"/>
  <c r="CJ507" i="1"/>
  <c r="CI507" i="1"/>
  <c r="CH507" i="1"/>
  <c r="CG507" i="1"/>
  <c r="CF507" i="1"/>
  <c r="CE507" i="1"/>
  <c r="CD507" i="1"/>
  <c r="CC507" i="1"/>
  <c r="CB507" i="1"/>
  <c r="CA507" i="1"/>
  <c r="BZ507" i="1"/>
  <c r="BY507" i="1"/>
  <c r="BX507" i="1"/>
  <c r="BW507" i="1"/>
  <c r="BV507" i="1"/>
  <c r="BT507" i="1"/>
  <c r="BS507" i="1"/>
  <c r="BR507" i="1"/>
  <c r="BQ507" i="1"/>
  <c r="BP507" i="1"/>
  <c r="BO507" i="1"/>
  <c r="BN507" i="1"/>
  <c r="BM507" i="1"/>
  <c r="BL507" i="1"/>
  <c r="BK507" i="1"/>
  <c r="BJ507" i="1"/>
  <c r="BI507" i="1"/>
  <c r="BH507" i="1"/>
  <c r="BG507" i="1"/>
  <c r="BF507" i="1"/>
  <c r="BE507" i="1"/>
  <c r="BD507" i="1"/>
  <c r="BC507" i="1"/>
  <c r="BB507" i="1"/>
  <c r="BA507" i="1"/>
  <c r="AZ507" i="1"/>
  <c r="AY507" i="1"/>
  <c r="CR506" i="1"/>
  <c r="CQ506" i="1"/>
  <c r="CP506" i="1"/>
  <c r="CO506" i="1"/>
  <c r="CN506" i="1"/>
  <c r="CM506" i="1"/>
  <c r="CL506" i="1"/>
  <c r="CK506" i="1"/>
  <c r="CJ506" i="1"/>
  <c r="CI506" i="1"/>
  <c r="CH506" i="1"/>
  <c r="CG506" i="1"/>
  <c r="CF506" i="1"/>
  <c r="CE506" i="1"/>
  <c r="CD506" i="1"/>
  <c r="CC506" i="1"/>
  <c r="CB506" i="1"/>
  <c r="CA506" i="1"/>
  <c r="BZ506" i="1"/>
  <c r="BY506" i="1"/>
  <c r="BX506" i="1"/>
  <c r="BW506" i="1"/>
  <c r="BV506" i="1"/>
  <c r="BT506" i="1"/>
  <c r="BS506" i="1"/>
  <c r="BR506" i="1"/>
  <c r="BQ506" i="1"/>
  <c r="BP506" i="1"/>
  <c r="BO506" i="1"/>
  <c r="BN506" i="1"/>
  <c r="BM506" i="1"/>
  <c r="BL506" i="1"/>
  <c r="BK506" i="1"/>
  <c r="BJ506" i="1"/>
  <c r="BI506" i="1"/>
  <c r="BH506" i="1"/>
  <c r="BG506" i="1"/>
  <c r="BF506" i="1"/>
  <c r="BE506" i="1"/>
  <c r="BD506" i="1"/>
  <c r="BC506" i="1"/>
  <c r="BB506" i="1"/>
  <c r="BA506" i="1"/>
  <c r="AZ506" i="1"/>
  <c r="AY506" i="1"/>
  <c r="CR505" i="1"/>
  <c r="CQ505" i="1"/>
  <c r="CP505" i="1"/>
  <c r="CO505" i="1"/>
  <c r="CN505" i="1"/>
  <c r="CM505" i="1"/>
  <c r="CL505" i="1"/>
  <c r="CK505" i="1"/>
  <c r="CJ505" i="1"/>
  <c r="CI505" i="1"/>
  <c r="CH505" i="1"/>
  <c r="CG505" i="1"/>
  <c r="CF505" i="1"/>
  <c r="CE505" i="1"/>
  <c r="CD505" i="1"/>
  <c r="CC505" i="1"/>
  <c r="CB505" i="1"/>
  <c r="CA505" i="1"/>
  <c r="BZ505" i="1"/>
  <c r="BY505" i="1"/>
  <c r="BX505" i="1"/>
  <c r="BW505" i="1"/>
  <c r="BV505" i="1"/>
  <c r="BT505" i="1"/>
  <c r="BS505" i="1"/>
  <c r="BR505" i="1"/>
  <c r="BQ505" i="1"/>
  <c r="BP505" i="1"/>
  <c r="BO505" i="1"/>
  <c r="BN505" i="1"/>
  <c r="BM505" i="1"/>
  <c r="BL505" i="1"/>
  <c r="BK505" i="1"/>
  <c r="BJ505" i="1"/>
  <c r="BI505" i="1"/>
  <c r="BH505" i="1"/>
  <c r="BG505" i="1"/>
  <c r="BF505" i="1"/>
  <c r="BE505" i="1"/>
  <c r="BD505" i="1"/>
  <c r="BC505" i="1"/>
  <c r="BB505" i="1"/>
  <c r="BA505" i="1"/>
  <c r="AZ505" i="1"/>
  <c r="AY505" i="1"/>
  <c r="CR504" i="1"/>
  <c r="CQ504" i="1"/>
  <c r="CP504" i="1"/>
  <c r="CO504" i="1"/>
  <c r="CN504" i="1"/>
  <c r="CM504" i="1"/>
  <c r="CL504" i="1"/>
  <c r="CK504" i="1"/>
  <c r="CJ504" i="1"/>
  <c r="CI504" i="1"/>
  <c r="CH504" i="1"/>
  <c r="CG504" i="1"/>
  <c r="CF504" i="1"/>
  <c r="CE504" i="1"/>
  <c r="CD504" i="1"/>
  <c r="CC504" i="1"/>
  <c r="CB504" i="1"/>
  <c r="CA504" i="1"/>
  <c r="BZ504" i="1"/>
  <c r="BY504" i="1"/>
  <c r="BX504" i="1"/>
  <c r="BW504" i="1"/>
  <c r="BV504" i="1"/>
  <c r="BT504" i="1"/>
  <c r="BS504" i="1"/>
  <c r="BR504" i="1"/>
  <c r="BQ504" i="1"/>
  <c r="BP504" i="1"/>
  <c r="BO504" i="1"/>
  <c r="BN504" i="1"/>
  <c r="BM504" i="1"/>
  <c r="BL504" i="1"/>
  <c r="BK504" i="1"/>
  <c r="BJ504" i="1"/>
  <c r="BI504" i="1"/>
  <c r="BH504" i="1"/>
  <c r="BG504" i="1"/>
  <c r="BF504" i="1"/>
  <c r="BE504" i="1"/>
  <c r="BD504" i="1"/>
  <c r="BC504" i="1"/>
  <c r="BB504" i="1"/>
  <c r="BA504" i="1"/>
  <c r="AZ504" i="1"/>
  <c r="AY504" i="1"/>
  <c r="CR503" i="1"/>
  <c r="CQ503" i="1"/>
  <c r="CP503" i="1"/>
  <c r="CO503" i="1"/>
  <c r="CN503" i="1"/>
  <c r="CM503" i="1"/>
  <c r="CL503" i="1"/>
  <c r="CK503" i="1"/>
  <c r="CJ503" i="1"/>
  <c r="CI503" i="1"/>
  <c r="CH503" i="1"/>
  <c r="CG503" i="1"/>
  <c r="CF503" i="1"/>
  <c r="CE503" i="1"/>
  <c r="CD503" i="1"/>
  <c r="CC503" i="1"/>
  <c r="CB503" i="1"/>
  <c r="CA503" i="1"/>
  <c r="BZ503" i="1"/>
  <c r="BY503" i="1"/>
  <c r="BX503" i="1"/>
  <c r="BW503" i="1"/>
  <c r="BV503" i="1"/>
  <c r="BT503" i="1"/>
  <c r="BS503" i="1"/>
  <c r="BR503" i="1"/>
  <c r="BQ503" i="1"/>
  <c r="BP503" i="1"/>
  <c r="BO503" i="1"/>
  <c r="BN503" i="1"/>
  <c r="BM503" i="1"/>
  <c r="BL503" i="1"/>
  <c r="BK503" i="1"/>
  <c r="BJ503" i="1"/>
  <c r="BI503" i="1"/>
  <c r="BH503" i="1"/>
  <c r="BG503" i="1"/>
  <c r="BF503" i="1"/>
  <c r="BE503" i="1"/>
  <c r="BD503" i="1"/>
  <c r="BC503" i="1"/>
  <c r="BB503" i="1"/>
  <c r="BA503" i="1"/>
  <c r="AZ503" i="1"/>
  <c r="AY503" i="1"/>
  <c r="CR502" i="1"/>
  <c r="CQ502" i="1"/>
  <c r="CP502" i="1"/>
  <c r="CO502" i="1"/>
  <c r="CN502" i="1"/>
  <c r="CM502" i="1"/>
  <c r="CL502" i="1"/>
  <c r="CK502" i="1"/>
  <c r="CJ502" i="1"/>
  <c r="CI502" i="1"/>
  <c r="CH502" i="1"/>
  <c r="CG502" i="1"/>
  <c r="CF502" i="1"/>
  <c r="CE502" i="1"/>
  <c r="CD502" i="1"/>
  <c r="CC502" i="1"/>
  <c r="CB502" i="1"/>
  <c r="CA502" i="1"/>
  <c r="BZ502" i="1"/>
  <c r="BY502" i="1"/>
  <c r="BX502" i="1"/>
  <c r="BW502" i="1"/>
  <c r="BV502" i="1"/>
  <c r="BT502" i="1"/>
  <c r="BS502" i="1"/>
  <c r="BR502" i="1"/>
  <c r="BQ502" i="1"/>
  <c r="BP502" i="1"/>
  <c r="BO502" i="1"/>
  <c r="BN502" i="1"/>
  <c r="BM502" i="1"/>
  <c r="BL502" i="1"/>
  <c r="BK502" i="1"/>
  <c r="BJ502" i="1"/>
  <c r="BI502" i="1"/>
  <c r="BH502" i="1"/>
  <c r="BG502" i="1"/>
  <c r="BF502" i="1"/>
  <c r="BE502" i="1"/>
  <c r="BD502" i="1"/>
  <c r="BC502" i="1"/>
  <c r="BB502" i="1"/>
  <c r="BA502" i="1"/>
  <c r="AZ502" i="1"/>
  <c r="AY502" i="1"/>
  <c r="CR501" i="1"/>
  <c r="CQ501" i="1"/>
  <c r="CP501" i="1"/>
  <c r="CO501" i="1"/>
  <c r="CN501" i="1"/>
  <c r="CM501" i="1"/>
  <c r="CL501" i="1"/>
  <c r="CK501" i="1"/>
  <c r="CJ501" i="1"/>
  <c r="CI501" i="1"/>
  <c r="CH501" i="1"/>
  <c r="CG501" i="1"/>
  <c r="CF501" i="1"/>
  <c r="CE501" i="1"/>
  <c r="CD501" i="1"/>
  <c r="CC501" i="1"/>
  <c r="CB501" i="1"/>
  <c r="CA501" i="1"/>
  <c r="BZ501" i="1"/>
  <c r="BY501" i="1"/>
  <c r="BX501" i="1"/>
  <c r="BW501" i="1"/>
  <c r="BV501" i="1"/>
  <c r="BT501" i="1"/>
  <c r="BS501" i="1"/>
  <c r="BR501" i="1"/>
  <c r="BQ501" i="1"/>
  <c r="BP501" i="1"/>
  <c r="BO501" i="1"/>
  <c r="BN501" i="1"/>
  <c r="BM501" i="1"/>
  <c r="BL501" i="1"/>
  <c r="BK501" i="1"/>
  <c r="BJ501" i="1"/>
  <c r="BI501" i="1"/>
  <c r="BH501" i="1"/>
  <c r="BG501" i="1"/>
  <c r="BF501" i="1"/>
  <c r="BE501" i="1"/>
  <c r="BD501" i="1"/>
  <c r="BC501" i="1"/>
  <c r="BB501" i="1"/>
  <c r="BA501" i="1"/>
  <c r="AZ501" i="1"/>
  <c r="AY501" i="1"/>
  <c r="CR500" i="1"/>
  <c r="CQ500" i="1"/>
  <c r="CP500" i="1"/>
  <c r="CO500" i="1"/>
  <c r="CN500" i="1"/>
  <c r="CM500" i="1"/>
  <c r="CL500" i="1"/>
  <c r="CK500" i="1"/>
  <c r="CJ500" i="1"/>
  <c r="CI500" i="1"/>
  <c r="CH500" i="1"/>
  <c r="CG500" i="1"/>
  <c r="CF500" i="1"/>
  <c r="CE500" i="1"/>
  <c r="CD500" i="1"/>
  <c r="CC500" i="1"/>
  <c r="CB500" i="1"/>
  <c r="CA500" i="1"/>
  <c r="BZ500" i="1"/>
  <c r="BY500" i="1"/>
  <c r="BX500" i="1"/>
  <c r="BW500" i="1"/>
  <c r="BV500" i="1"/>
  <c r="BT500" i="1"/>
  <c r="BS500" i="1"/>
  <c r="BR500" i="1"/>
  <c r="BQ500" i="1"/>
  <c r="BP500" i="1"/>
  <c r="BO500" i="1"/>
  <c r="BN500" i="1"/>
  <c r="BM500" i="1"/>
  <c r="BL500" i="1"/>
  <c r="BK500" i="1"/>
  <c r="BJ500" i="1"/>
  <c r="BI500" i="1"/>
  <c r="BH500" i="1"/>
  <c r="BG500" i="1"/>
  <c r="BF500" i="1"/>
  <c r="BE500" i="1"/>
  <c r="BD500" i="1"/>
  <c r="BC500" i="1"/>
  <c r="BB500" i="1"/>
  <c r="BA500" i="1"/>
  <c r="AZ500" i="1"/>
  <c r="AY500" i="1"/>
  <c r="CR499" i="1"/>
  <c r="CQ499" i="1"/>
  <c r="CP499" i="1"/>
  <c r="CO499" i="1"/>
  <c r="CN499" i="1"/>
  <c r="CM499" i="1"/>
  <c r="CL499" i="1"/>
  <c r="CK499" i="1"/>
  <c r="CJ499" i="1"/>
  <c r="CI499" i="1"/>
  <c r="CH499" i="1"/>
  <c r="CG499" i="1"/>
  <c r="CF499" i="1"/>
  <c r="CE499" i="1"/>
  <c r="CD499" i="1"/>
  <c r="CC499" i="1"/>
  <c r="CB499" i="1"/>
  <c r="CA499" i="1"/>
  <c r="BZ499" i="1"/>
  <c r="BY499" i="1"/>
  <c r="BX499" i="1"/>
  <c r="BW499" i="1"/>
  <c r="BV499" i="1"/>
  <c r="BT499" i="1"/>
  <c r="BS499" i="1"/>
  <c r="BR499" i="1"/>
  <c r="BQ499" i="1"/>
  <c r="BP499" i="1"/>
  <c r="BO499" i="1"/>
  <c r="BN499" i="1"/>
  <c r="BM499" i="1"/>
  <c r="BL499" i="1"/>
  <c r="BK499" i="1"/>
  <c r="BJ499" i="1"/>
  <c r="BI499" i="1"/>
  <c r="BH499" i="1"/>
  <c r="BG499" i="1"/>
  <c r="BF499" i="1"/>
  <c r="BE499" i="1"/>
  <c r="BD499" i="1"/>
  <c r="BC499" i="1"/>
  <c r="BB499" i="1"/>
  <c r="BA499" i="1"/>
  <c r="AZ499" i="1"/>
  <c r="AY499" i="1"/>
  <c r="CR498" i="1"/>
  <c r="CQ498" i="1"/>
  <c r="CP498" i="1"/>
  <c r="CO498" i="1"/>
  <c r="CN498" i="1"/>
  <c r="CM498" i="1"/>
  <c r="CL498" i="1"/>
  <c r="CK498" i="1"/>
  <c r="CJ498" i="1"/>
  <c r="CI498" i="1"/>
  <c r="CH498" i="1"/>
  <c r="CG498" i="1"/>
  <c r="CF498" i="1"/>
  <c r="CE498" i="1"/>
  <c r="CD498" i="1"/>
  <c r="CC498" i="1"/>
  <c r="CB498" i="1"/>
  <c r="CA498" i="1"/>
  <c r="BZ498" i="1"/>
  <c r="BY498" i="1"/>
  <c r="BX498" i="1"/>
  <c r="BW498" i="1"/>
  <c r="BV498" i="1"/>
  <c r="BT498" i="1"/>
  <c r="BS498" i="1"/>
  <c r="BR498" i="1"/>
  <c r="BQ498" i="1"/>
  <c r="BP498" i="1"/>
  <c r="BO498" i="1"/>
  <c r="BN498" i="1"/>
  <c r="BM498" i="1"/>
  <c r="BL498" i="1"/>
  <c r="BK498" i="1"/>
  <c r="BJ498" i="1"/>
  <c r="BI498" i="1"/>
  <c r="BH498" i="1"/>
  <c r="BG498" i="1"/>
  <c r="BF498" i="1"/>
  <c r="BE498" i="1"/>
  <c r="BD498" i="1"/>
  <c r="BC498" i="1"/>
  <c r="BB498" i="1"/>
  <c r="BA498" i="1"/>
  <c r="AZ498" i="1"/>
  <c r="AY498" i="1"/>
  <c r="CR497" i="1"/>
  <c r="CQ497" i="1"/>
  <c r="CP497" i="1"/>
  <c r="CO497" i="1"/>
  <c r="CN497" i="1"/>
  <c r="CM497" i="1"/>
  <c r="CL497" i="1"/>
  <c r="CK497" i="1"/>
  <c r="CJ497" i="1"/>
  <c r="CI497" i="1"/>
  <c r="CH497" i="1"/>
  <c r="CG497" i="1"/>
  <c r="CF497" i="1"/>
  <c r="CE497" i="1"/>
  <c r="CD497" i="1"/>
  <c r="CC497" i="1"/>
  <c r="CB497" i="1"/>
  <c r="CA497" i="1"/>
  <c r="BZ497" i="1"/>
  <c r="BY497" i="1"/>
  <c r="BX497" i="1"/>
  <c r="BW497" i="1"/>
  <c r="BV497" i="1"/>
  <c r="BT497" i="1"/>
  <c r="BS497" i="1"/>
  <c r="BR497" i="1"/>
  <c r="BQ497" i="1"/>
  <c r="BP497" i="1"/>
  <c r="BO497" i="1"/>
  <c r="BN497" i="1"/>
  <c r="BM497" i="1"/>
  <c r="BL497" i="1"/>
  <c r="BK497" i="1"/>
  <c r="BJ497" i="1"/>
  <c r="BI497" i="1"/>
  <c r="BH497" i="1"/>
  <c r="BG497" i="1"/>
  <c r="BF497" i="1"/>
  <c r="BE497" i="1"/>
  <c r="BD497" i="1"/>
  <c r="BC497" i="1"/>
  <c r="BB497" i="1"/>
  <c r="BA497" i="1"/>
  <c r="AZ497" i="1"/>
  <c r="AY497" i="1"/>
  <c r="CR496" i="1"/>
  <c r="CQ496" i="1"/>
  <c r="CP496" i="1"/>
  <c r="CO496" i="1"/>
  <c r="CN496" i="1"/>
  <c r="CM496" i="1"/>
  <c r="CL496" i="1"/>
  <c r="CK496" i="1"/>
  <c r="CJ496" i="1"/>
  <c r="CI496" i="1"/>
  <c r="CH496" i="1"/>
  <c r="CG496" i="1"/>
  <c r="CF496" i="1"/>
  <c r="CE496" i="1"/>
  <c r="CD496" i="1"/>
  <c r="CC496" i="1"/>
  <c r="CB496" i="1"/>
  <c r="CA496" i="1"/>
  <c r="BZ496" i="1"/>
  <c r="BY496" i="1"/>
  <c r="BX496" i="1"/>
  <c r="BW496" i="1"/>
  <c r="BV496" i="1"/>
  <c r="BT496" i="1"/>
  <c r="BS496" i="1"/>
  <c r="BR496" i="1"/>
  <c r="BQ496" i="1"/>
  <c r="BP496" i="1"/>
  <c r="BO496" i="1"/>
  <c r="BN496" i="1"/>
  <c r="BM496" i="1"/>
  <c r="BL496" i="1"/>
  <c r="BK496" i="1"/>
  <c r="BJ496" i="1"/>
  <c r="BI496" i="1"/>
  <c r="BH496" i="1"/>
  <c r="BG496" i="1"/>
  <c r="BF496" i="1"/>
  <c r="BE496" i="1"/>
  <c r="BD496" i="1"/>
  <c r="BC496" i="1"/>
  <c r="BB496" i="1"/>
  <c r="BA496" i="1"/>
  <c r="AZ496" i="1"/>
  <c r="AY496" i="1"/>
  <c r="CR495" i="1"/>
  <c r="CQ495" i="1"/>
  <c r="CP495" i="1"/>
  <c r="CO495" i="1"/>
  <c r="CN495" i="1"/>
  <c r="CM495" i="1"/>
  <c r="CL495" i="1"/>
  <c r="CK495" i="1"/>
  <c r="CJ495" i="1"/>
  <c r="CI495" i="1"/>
  <c r="CH495" i="1"/>
  <c r="CG495" i="1"/>
  <c r="CF495" i="1"/>
  <c r="CE495" i="1"/>
  <c r="CD495" i="1"/>
  <c r="CC495" i="1"/>
  <c r="CB495" i="1"/>
  <c r="CA495" i="1"/>
  <c r="BZ495" i="1"/>
  <c r="BY495" i="1"/>
  <c r="BX495" i="1"/>
  <c r="BW495" i="1"/>
  <c r="BV495" i="1"/>
  <c r="BT495" i="1"/>
  <c r="BS495" i="1"/>
  <c r="BR495" i="1"/>
  <c r="BQ495" i="1"/>
  <c r="BP495" i="1"/>
  <c r="BO495" i="1"/>
  <c r="BN495" i="1"/>
  <c r="BM495" i="1"/>
  <c r="BL495" i="1"/>
  <c r="BK495" i="1"/>
  <c r="BJ495" i="1"/>
  <c r="BI495" i="1"/>
  <c r="BH495" i="1"/>
  <c r="BG495" i="1"/>
  <c r="BF495" i="1"/>
  <c r="BE495" i="1"/>
  <c r="BD495" i="1"/>
  <c r="BC495" i="1"/>
  <c r="BB495" i="1"/>
  <c r="BA495" i="1"/>
  <c r="AZ495" i="1"/>
  <c r="AY495" i="1"/>
  <c r="CR494" i="1"/>
  <c r="CQ494" i="1"/>
  <c r="CP494" i="1"/>
  <c r="CO494" i="1"/>
  <c r="CN494" i="1"/>
  <c r="CM494" i="1"/>
  <c r="CL494" i="1"/>
  <c r="CK494" i="1"/>
  <c r="CJ494" i="1"/>
  <c r="CI494" i="1"/>
  <c r="CH494" i="1"/>
  <c r="CG494" i="1"/>
  <c r="CF494" i="1"/>
  <c r="CE494" i="1"/>
  <c r="CD494" i="1"/>
  <c r="CC494" i="1"/>
  <c r="CB494" i="1"/>
  <c r="CA494" i="1"/>
  <c r="BZ494" i="1"/>
  <c r="BY494" i="1"/>
  <c r="BX494" i="1"/>
  <c r="BW494" i="1"/>
  <c r="BV494" i="1"/>
  <c r="BT494" i="1"/>
  <c r="BS494" i="1"/>
  <c r="BR494" i="1"/>
  <c r="BQ494" i="1"/>
  <c r="BP494" i="1"/>
  <c r="BO494" i="1"/>
  <c r="BN494" i="1"/>
  <c r="BM494" i="1"/>
  <c r="BL494" i="1"/>
  <c r="BK494" i="1"/>
  <c r="BJ494" i="1"/>
  <c r="BI494" i="1"/>
  <c r="BH494" i="1"/>
  <c r="BG494" i="1"/>
  <c r="BF494" i="1"/>
  <c r="BE494" i="1"/>
  <c r="BD494" i="1"/>
  <c r="BC494" i="1"/>
  <c r="BB494" i="1"/>
  <c r="BA494" i="1"/>
  <c r="AZ494" i="1"/>
  <c r="AY494" i="1"/>
  <c r="CR493" i="1"/>
  <c r="CQ493" i="1"/>
  <c r="CP493" i="1"/>
  <c r="CO493" i="1"/>
  <c r="CN493" i="1"/>
  <c r="CM493" i="1"/>
  <c r="CL493" i="1"/>
  <c r="CK493" i="1"/>
  <c r="CJ493" i="1"/>
  <c r="CI493" i="1"/>
  <c r="CH493" i="1"/>
  <c r="CG493" i="1"/>
  <c r="CF493" i="1"/>
  <c r="CE493" i="1"/>
  <c r="CD493" i="1"/>
  <c r="CC493" i="1"/>
  <c r="CB493" i="1"/>
  <c r="CA493" i="1"/>
  <c r="BZ493" i="1"/>
  <c r="BY493" i="1"/>
  <c r="BX493" i="1"/>
  <c r="BW493" i="1"/>
  <c r="BV493" i="1"/>
  <c r="BT493" i="1"/>
  <c r="BS493" i="1"/>
  <c r="BR493" i="1"/>
  <c r="BQ493" i="1"/>
  <c r="BP493" i="1"/>
  <c r="BO493" i="1"/>
  <c r="BN493" i="1"/>
  <c r="BM493" i="1"/>
  <c r="BL493" i="1"/>
  <c r="BK493" i="1"/>
  <c r="BJ493" i="1"/>
  <c r="BI493" i="1"/>
  <c r="BH493" i="1"/>
  <c r="BG493" i="1"/>
  <c r="BF493" i="1"/>
  <c r="BE493" i="1"/>
  <c r="BD493" i="1"/>
  <c r="BC493" i="1"/>
  <c r="BB493" i="1"/>
  <c r="BA493" i="1"/>
  <c r="AZ493" i="1"/>
  <c r="AY493" i="1"/>
  <c r="CR492" i="1"/>
  <c r="CQ492" i="1"/>
  <c r="CP492" i="1"/>
  <c r="CO492" i="1"/>
  <c r="CN492" i="1"/>
  <c r="CM492" i="1"/>
  <c r="CL492" i="1"/>
  <c r="CK492" i="1"/>
  <c r="CJ492" i="1"/>
  <c r="CI492" i="1"/>
  <c r="CH492" i="1"/>
  <c r="CG492" i="1"/>
  <c r="CF492" i="1"/>
  <c r="CE492" i="1"/>
  <c r="CD492" i="1"/>
  <c r="CC492" i="1"/>
  <c r="CB492" i="1"/>
  <c r="CA492" i="1"/>
  <c r="BZ492" i="1"/>
  <c r="BY492" i="1"/>
  <c r="BX492" i="1"/>
  <c r="BW492" i="1"/>
  <c r="BV492" i="1"/>
  <c r="BT492" i="1"/>
  <c r="BS492" i="1"/>
  <c r="BR492" i="1"/>
  <c r="BQ492" i="1"/>
  <c r="BP492" i="1"/>
  <c r="BO492" i="1"/>
  <c r="BN492" i="1"/>
  <c r="BM492" i="1"/>
  <c r="BL492" i="1"/>
  <c r="BK492" i="1"/>
  <c r="BJ492" i="1"/>
  <c r="BI492" i="1"/>
  <c r="BH492" i="1"/>
  <c r="BG492" i="1"/>
  <c r="BF492" i="1"/>
  <c r="BE492" i="1"/>
  <c r="BD492" i="1"/>
  <c r="BC492" i="1"/>
  <c r="BB492" i="1"/>
  <c r="BA492" i="1"/>
  <c r="AZ492" i="1"/>
  <c r="AY492" i="1"/>
  <c r="CR491" i="1"/>
  <c r="CQ491" i="1"/>
  <c r="CP491" i="1"/>
  <c r="CO491" i="1"/>
  <c r="CN491" i="1"/>
  <c r="CM491" i="1"/>
  <c r="CL491" i="1"/>
  <c r="CK491" i="1"/>
  <c r="CJ491" i="1"/>
  <c r="CI491" i="1"/>
  <c r="CH491" i="1"/>
  <c r="CG491" i="1"/>
  <c r="CF491" i="1"/>
  <c r="CE491" i="1"/>
  <c r="CD491" i="1"/>
  <c r="CC491" i="1"/>
  <c r="CB491" i="1"/>
  <c r="CA491" i="1"/>
  <c r="BZ491" i="1"/>
  <c r="BY491" i="1"/>
  <c r="BX491" i="1"/>
  <c r="BW491" i="1"/>
  <c r="BV491" i="1"/>
  <c r="BT491" i="1"/>
  <c r="BS491" i="1"/>
  <c r="BR491" i="1"/>
  <c r="BQ491" i="1"/>
  <c r="BP491" i="1"/>
  <c r="BO491" i="1"/>
  <c r="BN491" i="1"/>
  <c r="BM491" i="1"/>
  <c r="BL491" i="1"/>
  <c r="BK491" i="1"/>
  <c r="BJ491" i="1"/>
  <c r="BI491" i="1"/>
  <c r="BH491" i="1"/>
  <c r="BG491" i="1"/>
  <c r="BF491" i="1"/>
  <c r="BE491" i="1"/>
  <c r="BD491" i="1"/>
  <c r="BC491" i="1"/>
  <c r="BB491" i="1"/>
  <c r="BA491" i="1"/>
  <c r="AZ491" i="1"/>
  <c r="AY491" i="1"/>
  <c r="CR490" i="1"/>
  <c r="CQ490" i="1"/>
  <c r="CP490" i="1"/>
  <c r="CO490" i="1"/>
  <c r="CN490" i="1"/>
  <c r="CM490" i="1"/>
  <c r="CL490" i="1"/>
  <c r="CK490" i="1"/>
  <c r="CJ490" i="1"/>
  <c r="CI490" i="1"/>
  <c r="CH490" i="1"/>
  <c r="CG490" i="1"/>
  <c r="CF490" i="1"/>
  <c r="CE490" i="1"/>
  <c r="CD490" i="1"/>
  <c r="CC490" i="1"/>
  <c r="CB490" i="1"/>
  <c r="CA490" i="1"/>
  <c r="BZ490" i="1"/>
  <c r="BY490" i="1"/>
  <c r="BX490" i="1"/>
  <c r="BW490" i="1"/>
  <c r="BV490" i="1"/>
  <c r="BT490" i="1"/>
  <c r="BS490" i="1"/>
  <c r="BR490" i="1"/>
  <c r="BQ490" i="1"/>
  <c r="BP490" i="1"/>
  <c r="BO490" i="1"/>
  <c r="BN490" i="1"/>
  <c r="BM490" i="1"/>
  <c r="BL490" i="1"/>
  <c r="BK490" i="1"/>
  <c r="BJ490" i="1"/>
  <c r="BI490" i="1"/>
  <c r="BH490" i="1"/>
  <c r="BG490" i="1"/>
  <c r="BF490" i="1"/>
  <c r="BE490" i="1"/>
  <c r="BD490" i="1"/>
  <c r="BC490" i="1"/>
  <c r="BB490" i="1"/>
  <c r="BA490" i="1"/>
  <c r="AZ490" i="1"/>
  <c r="AY490" i="1"/>
  <c r="CR489" i="1"/>
  <c r="CQ489" i="1"/>
  <c r="CP489" i="1"/>
  <c r="CO489" i="1"/>
  <c r="CN489" i="1"/>
  <c r="CM489" i="1"/>
  <c r="CL489" i="1"/>
  <c r="CK489" i="1"/>
  <c r="CJ489" i="1"/>
  <c r="CI489" i="1"/>
  <c r="CH489" i="1"/>
  <c r="CG489" i="1"/>
  <c r="CF489" i="1"/>
  <c r="CE489" i="1"/>
  <c r="CD489" i="1"/>
  <c r="CC489" i="1"/>
  <c r="CB489" i="1"/>
  <c r="CA489" i="1"/>
  <c r="BZ489" i="1"/>
  <c r="BY489" i="1"/>
  <c r="BX489" i="1"/>
  <c r="BW489" i="1"/>
  <c r="BV489" i="1"/>
  <c r="BT489" i="1"/>
  <c r="BS489" i="1"/>
  <c r="BR489" i="1"/>
  <c r="BQ489" i="1"/>
  <c r="BP489" i="1"/>
  <c r="BO489" i="1"/>
  <c r="BN489" i="1"/>
  <c r="BM489" i="1"/>
  <c r="BL489" i="1"/>
  <c r="BK489" i="1"/>
  <c r="BJ489" i="1"/>
  <c r="BI489" i="1"/>
  <c r="BH489" i="1"/>
  <c r="BG489" i="1"/>
  <c r="BF489" i="1"/>
  <c r="BE489" i="1"/>
  <c r="BD489" i="1"/>
  <c r="BC489" i="1"/>
  <c r="BB489" i="1"/>
  <c r="BA489" i="1"/>
  <c r="AZ489" i="1"/>
  <c r="AY489" i="1"/>
  <c r="CR488" i="1"/>
  <c r="CQ488" i="1"/>
  <c r="CP488" i="1"/>
  <c r="CO488" i="1"/>
  <c r="CN488" i="1"/>
  <c r="CM488" i="1"/>
  <c r="CL488" i="1"/>
  <c r="CK488" i="1"/>
  <c r="CJ488" i="1"/>
  <c r="CI488" i="1"/>
  <c r="CH488" i="1"/>
  <c r="CG488" i="1"/>
  <c r="CF488" i="1"/>
  <c r="CE488" i="1"/>
  <c r="CD488" i="1"/>
  <c r="CC488" i="1"/>
  <c r="CB488" i="1"/>
  <c r="CA488" i="1"/>
  <c r="BZ488" i="1"/>
  <c r="BY488" i="1"/>
  <c r="BX488" i="1"/>
  <c r="BW488" i="1"/>
  <c r="BV488" i="1"/>
  <c r="BT488" i="1"/>
  <c r="BS488" i="1"/>
  <c r="BR488" i="1"/>
  <c r="BQ488" i="1"/>
  <c r="BP488" i="1"/>
  <c r="BO488" i="1"/>
  <c r="BN488" i="1"/>
  <c r="BM488" i="1"/>
  <c r="BL488" i="1"/>
  <c r="BK488" i="1"/>
  <c r="BJ488" i="1"/>
  <c r="BI488" i="1"/>
  <c r="BH488" i="1"/>
  <c r="BG488" i="1"/>
  <c r="BF488" i="1"/>
  <c r="BE488" i="1"/>
  <c r="BD488" i="1"/>
  <c r="BC488" i="1"/>
  <c r="BB488" i="1"/>
  <c r="BA488" i="1"/>
  <c r="AZ488" i="1"/>
  <c r="AY488" i="1"/>
  <c r="CR487" i="1"/>
  <c r="CQ487" i="1"/>
  <c r="CP487" i="1"/>
  <c r="CO487" i="1"/>
  <c r="CN487" i="1"/>
  <c r="CM487" i="1"/>
  <c r="CL487" i="1"/>
  <c r="CK487" i="1"/>
  <c r="CJ487" i="1"/>
  <c r="CI487" i="1"/>
  <c r="CH487" i="1"/>
  <c r="CG487" i="1"/>
  <c r="CF487" i="1"/>
  <c r="CE487" i="1"/>
  <c r="CD487" i="1"/>
  <c r="CC487" i="1"/>
  <c r="CB487" i="1"/>
  <c r="CA487" i="1"/>
  <c r="BZ487" i="1"/>
  <c r="BY487" i="1"/>
  <c r="BX487" i="1"/>
  <c r="BW487" i="1"/>
  <c r="BV487" i="1"/>
  <c r="BT487" i="1"/>
  <c r="BS487" i="1"/>
  <c r="BR487" i="1"/>
  <c r="BQ487" i="1"/>
  <c r="BP487" i="1"/>
  <c r="BO487" i="1"/>
  <c r="BN487" i="1"/>
  <c r="BM487" i="1"/>
  <c r="BL487" i="1"/>
  <c r="BK487" i="1"/>
  <c r="BJ487" i="1"/>
  <c r="BI487" i="1"/>
  <c r="BH487" i="1"/>
  <c r="BG487" i="1"/>
  <c r="BF487" i="1"/>
  <c r="BE487" i="1"/>
  <c r="BD487" i="1"/>
  <c r="BC487" i="1"/>
  <c r="BB487" i="1"/>
  <c r="BA487" i="1"/>
  <c r="AZ487" i="1"/>
  <c r="AY487" i="1"/>
  <c r="CR486" i="1"/>
  <c r="CQ486" i="1"/>
  <c r="CP486" i="1"/>
  <c r="CO486" i="1"/>
  <c r="CN486" i="1"/>
  <c r="CM486" i="1"/>
  <c r="CL486" i="1"/>
  <c r="CK486" i="1"/>
  <c r="CJ486" i="1"/>
  <c r="CI486" i="1"/>
  <c r="CH486" i="1"/>
  <c r="CG486" i="1"/>
  <c r="CF486" i="1"/>
  <c r="CE486" i="1"/>
  <c r="CD486" i="1"/>
  <c r="CC486" i="1"/>
  <c r="CB486" i="1"/>
  <c r="CA486" i="1"/>
  <c r="BZ486" i="1"/>
  <c r="BY486" i="1"/>
  <c r="BX486" i="1"/>
  <c r="BW486" i="1"/>
  <c r="BV486" i="1"/>
  <c r="BT486" i="1"/>
  <c r="BS486" i="1"/>
  <c r="BR486" i="1"/>
  <c r="BQ486" i="1"/>
  <c r="BP486" i="1"/>
  <c r="BO486" i="1"/>
  <c r="BN486" i="1"/>
  <c r="BM486" i="1"/>
  <c r="BL486" i="1"/>
  <c r="BK486" i="1"/>
  <c r="BJ486" i="1"/>
  <c r="BI486" i="1"/>
  <c r="BH486" i="1"/>
  <c r="BG486" i="1"/>
  <c r="BF486" i="1"/>
  <c r="BE486" i="1"/>
  <c r="BD486" i="1"/>
  <c r="BC486" i="1"/>
  <c r="BB486" i="1"/>
  <c r="BA486" i="1"/>
  <c r="AZ486" i="1"/>
  <c r="AY486" i="1"/>
  <c r="CR485" i="1"/>
  <c r="CQ485" i="1"/>
  <c r="CP485" i="1"/>
  <c r="CO485" i="1"/>
  <c r="CN485" i="1"/>
  <c r="CM485" i="1"/>
  <c r="CL485" i="1"/>
  <c r="CK485" i="1"/>
  <c r="CJ485" i="1"/>
  <c r="CI485" i="1"/>
  <c r="CH485" i="1"/>
  <c r="CG485" i="1"/>
  <c r="CF485" i="1"/>
  <c r="CE485" i="1"/>
  <c r="CD485" i="1"/>
  <c r="CC485" i="1"/>
  <c r="CB485" i="1"/>
  <c r="CA485" i="1"/>
  <c r="BZ485" i="1"/>
  <c r="BY485" i="1"/>
  <c r="BX485" i="1"/>
  <c r="BW485" i="1"/>
  <c r="BV485" i="1"/>
  <c r="BT485" i="1"/>
  <c r="BS485" i="1"/>
  <c r="BR485" i="1"/>
  <c r="BQ485" i="1"/>
  <c r="BP485" i="1"/>
  <c r="BO485" i="1"/>
  <c r="BN485" i="1"/>
  <c r="BM485" i="1"/>
  <c r="BL485" i="1"/>
  <c r="BK485" i="1"/>
  <c r="BJ485" i="1"/>
  <c r="BI485" i="1"/>
  <c r="BH485" i="1"/>
  <c r="BG485" i="1"/>
  <c r="BF485" i="1"/>
  <c r="BE485" i="1"/>
  <c r="BD485" i="1"/>
  <c r="BC485" i="1"/>
  <c r="BB485" i="1"/>
  <c r="BA485" i="1"/>
  <c r="AZ485" i="1"/>
  <c r="AY485" i="1"/>
  <c r="CR484" i="1"/>
  <c r="CQ484" i="1"/>
  <c r="CP484" i="1"/>
  <c r="CO484" i="1"/>
  <c r="CN484" i="1"/>
  <c r="CM484" i="1"/>
  <c r="CL484" i="1"/>
  <c r="CK484" i="1"/>
  <c r="CJ484" i="1"/>
  <c r="CI484" i="1"/>
  <c r="CH484" i="1"/>
  <c r="CG484" i="1"/>
  <c r="CF484" i="1"/>
  <c r="CE484" i="1"/>
  <c r="CD484" i="1"/>
  <c r="CC484" i="1"/>
  <c r="CB484" i="1"/>
  <c r="CA484" i="1"/>
  <c r="BZ484" i="1"/>
  <c r="BY484" i="1"/>
  <c r="BX484" i="1"/>
  <c r="BW484" i="1"/>
  <c r="BV484" i="1"/>
  <c r="BT484" i="1"/>
  <c r="BS484" i="1"/>
  <c r="BR484" i="1"/>
  <c r="BQ484" i="1"/>
  <c r="BP484" i="1"/>
  <c r="BO484" i="1"/>
  <c r="BN484" i="1"/>
  <c r="BM484" i="1"/>
  <c r="BL484" i="1"/>
  <c r="BK484" i="1"/>
  <c r="BJ484" i="1"/>
  <c r="BI484" i="1"/>
  <c r="BH484" i="1"/>
  <c r="BG484" i="1"/>
  <c r="BF484" i="1"/>
  <c r="BE484" i="1"/>
  <c r="BD484" i="1"/>
  <c r="BC484" i="1"/>
  <c r="BB484" i="1"/>
  <c r="BA484" i="1"/>
  <c r="AZ484" i="1"/>
  <c r="AY484" i="1"/>
  <c r="CR483" i="1"/>
  <c r="CQ483" i="1"/>
  <c r="CP483" i="1"/>
  <c r="CO483" i="1"/>
  <c r="CN483" i="1"/>
  <c r="CM483" i="1"/>
  <c r="CL483" i="1"/>
  <c r="CK483" i="1"/>
  <c r="CJ483" i="1"/>
  <c r="CI483" i="1"/>
  <c r="CH483" i="1"/>
  <c r="CG483" i="1"/>
  <c r="CF483" i="1"/>
  <c r="CE483" i="1"/>
  <c r="CD483" i="1"/>
  <c r="CC483" i="1"/>
  <c r="CB483" i="1"/>
  <c r="CA483" i="1"/>
  <c r="BZ483" i="1"/>
  <c r="BY483" i="1"/>
  <c r="BX483" i="1"/>
  <c r="BW483" i="1"/>
  <c r="BV483" i="1"/>
  <c r="BT483" i="1"/>
  <c r="BS483" i="1"/>
  <c r="BR483" i="1"/>
  <c r="BQ483" i="1"/>
  <c r="BP483" i="1"/>
  <c r="BO483" i="1"/>
  <c r="BN483" i="1"/>
  <c r="BM483" i="1"/>
  <c r="BL483" i="1"/>
  <c r="BK483" i="1"/>
  <c r="BJ483" i="1"/>
  <c r="BI483" i="1"/>
  <c r="BH483" i="1"/>
  <c r="BG483" i="1"/>
  <c r="BF483" i="1"/>
  <c r="BE483" i="1"/>
  <c r="BD483" i="1"/>
  <c r="BC483" i="1"/>
  <c r="BB483" i="1"/>
  <c r="BA483" i="1"/>
  <c r="AZ483" i="1"/>
  <c r="AY483" i="1"/>
  <c r="CR482" i="1"/>
  <c r="CQ482" i="1"/>
  <c r="CP482" i="1"/>
  <c r="CO482" i="1"/>
  <c r="CN482" i="1"/>
  <c r="CM482" i="1"/>
  <c r="CL482" i="1"/>
  <c r="CK482" i="1"/>
  <c r="CJ482" i="1"/>
  <c r="CI482" i="1"/>
  <c r="CH482" i="1"/>
  <c r="CG482" i="1"/>
  <c r="CF482" i="1"/>
  <c r="CE482" i="1"/>
  <c r="CD482" i="1"/>
  <c r="CC482" i="1"/>
  <c r="CB482" i="1"/>
  <c r="CA482" i="1"/>
  <c r="BZ482" i="1"/>
  <c r="BY482" i="1"/>
  <c r="BX482" i="1"/>
  <c r="BW482" i="1"/>
  <c r="BV482" i="1"/>
  <c r="BT482" i="1"/>
  <c r="BS482" i="1"/>
  <c r="BR482" i="1"/>
  <c r="BQ482" i="1"/>
  <c r="BP482" i="1"/>
  <c r="BO482" i="1"/>
  <c r="BN482" i="1"/>
  <c r="BM482" i="1"/>
  <c r="BL482" i="1"/>
  <c r="BK482" i="1"/>
  <c r="BJ482" i="1"/>
  <c r="BI482" i="1"/>
  <c r="BH482" i="1"/>
  <c r="BG482" i="1"/>
  <c r="BF482" i="1"/>
  <c r="BE482" i="1"/>
  <c r="BD482" i="1"/>
  <c r="BC482" i="1"/>
  <c r="BB482" i="1"/>
  <c r="BA482" i="1"/>
  <c r="AZ482" i="1"/>
  <c r="AY482" i="1"/>
  <c r="CR481" i="1"/>
  <c r="CQ481" i="1"/>
  <c r="CP481" i="1"/>
  <c r="CO481" i="1"/>
  <c r="CN481" i="1"/>
  <c r="CM481" i="1"/>
  <c r="CL481" i="1"/>
  <c r="CK481" i="1"/>
  <c r="CJ481" i="1"/>
  <c r="CI481" i="1"/>
  <c r="CH481" i="1"/>
  <c r="CG481" i="1"/>
  <c r="CF481" i="1"/>
  <c r="CE481" i="1"/>
  <c r="CD481" i="1"/>
  <c r="CC481" i="1"/>
  <c r="CB481" i="1"/>
  <c r="CA481" i="1"/>
  <c r="BZ481" i="1"/>
  <c r="BY481" i="1"/>
  <c r="BX481" i="1"/>
  <c r="BW481" i="1"/>
  <c r="BV481" i="1"/>
  <c r="BT481" i="1"/>
  <c r="BS481" i="1"/>
  <c r="BR481" i="1"/>
  <c r="BQ481" i="1"/>
  <c r="BP481" i="1"/>
  <c r="BO481" i="1"/>
  <c r="BN481" i="1"/>
  <c r="BM481" i="1"/>
  <c r="BL481" i="1"/>
  <c r="BK481" i="1"/>
  <c r="BJ481" i="1"/>
  <c r="BI481" i="1"/>
  <c r="BH481" i="1"/>
  <c r="BG481" i="1"/>
  <c r="BF481" i="1"/>
  <c r="BE481" i="1"/>
  <c r="BD481" i="1"/>
  <c r="BC481" i="1"/>
  <c r="BB481" i="1"/>
  <c r="BA481" i="1"/>
  <c r="AZ481" i="1"/>
  <c r="AY481" i="1"/>
  <c r="CR480" i="1"/>
  <c r="CQ480" i="1"/>
  <c r="CP480" i="1"/>
  <c r="CO480" i="1"/>
  <c r="CN480" i="1"/>
  <c r="CM480" i="1"/>
  <c r="CL480" i="1"/>
  <c r="CK480" i="1"/>
  <c r="CJ480" i="1"/>
  <c r="CI480" i="1"/>
  <c r="CH480" i="1"/>
  <c r="CG480" i="1"/>
  <c r="CF480" i="1"/>
  <c r="CE480" i="1"/>
  <c r="CD480" i="1"/>
  <c r="CC480" i="1"/>
  <c r="CB480" i="1"/>
  <c r="CA480" i="1"/>
  <c r="BZ480" i="1"/>
  <c r="BY480" i="1"/>
  <c r="BX480" i="1"/>
  <c r="BW480" i="1"/>
  <c r="BV480" i="1"/>
  <c r="BT480" i="1"/>
  <c r="BS480" i="1"/>
  <c r="BR480" i="1"/>
  <c r="BQ480" i="1"/>
  <c r="BP480" i="1"/>
  <c r="BO480" i="1"/>
  <c r="BN480" i="1"/>
  <c r="BM480" i="1"/>
  <c r="BL480" i="1"/>
  <c r="BK480" i="1"/>
  <c r="BJ480" i="1"/>
  <c r="BI480" i="1"/>
  <c r="BH480" i="1"/>
  <c r="BG480" i="1"/>
  <c r="BF480" i="1"/>
  <c r="BE480" i="1"/>
  <c r="BD480" i="1"/>
  <c r="BC480" i="1"/>
  <c r="BB480" i="1"/>
  <c r="BA480" i="1"/>
  <c r="AZ480" i="1"/>
  <c r="AY480" i="1"/>
  <c r="CR479" i="1"/>
  <c r="CQ479" i="1"/>
  <c r="CP479" i="1"/>
  <c r="CO479" i="1"/>
  <c r="CN479" i="1"/>
  <c r="CM479" i="1"/>
  <c r="CL479" i="1"/>
  <c r="CK479" i="1"/>
  <c r="CJ479" i="1"/>
  <c r="CI479" i="1"/>
  <c r="CH479" i="1"/>
  <c r="CG479" i="1"/>
  <c r="CF479" i="1"/>
  <c r="CE479" i="1"/>
  <c r="CD479" i="1"/>
  <c r="CC479" i="1"/>
  <c r="CB479" i="1"/>
  <c r="CA479" i="1"/>
  <c r="BZ479" i="1"/>
  <c r="BY479" i="1"/>
  <c r="BX479" i="1"/>
  <c r="BW479" i="1"/>
  <c r="BV479" i="1"/>
  <c r="BT479" i="1"/>
  <c r="BS479" i="1"/>
  <c r="BR479" i="1"/>
  <c r="BQ479" i="1"/>
  <c r="BP479" i="1"/>
  <c r="BO479" i="1"/>
  <c r="BN479" i="1"/>
  <c r="BM479" i="1"/>
  <c r="BL479" i="1"/>
  <c r="BK479" i="1"/>
  <c r="BJ479" i="1"/>
  <c r="BI479" i="1"/>
  <c r="BH479" i="1"/>
  <c r="BG479" i="1"/>
  <c r="BF479" i="1"/>
  <c r="BE479" i="1"/>
  <c r="BD479" i="1"/>
  <c r="BC479" i="1"/>
  <c r="BB479" i="1"/>
  <c r="BA479" i="1"/>
  <c r="AZ479" i="1"/>
  <c r="AY479" i="1"/>
  <c r="CR478" i="1"/>
  <c r="CQ478" i="1"/>
  <c r="CP478" i="1"/>
  <c r="CO478" i="1"/>
  <c r="CN478" i="1"/>
  <c r="CM478" i="1"/>
  <c r="CL478" i="1"/>
  <c r="CK478" i="1"/>
  <c r="CJ478" i="1"/>
  <c r="CI478" i="1"/>
  <c r="CH478" i="1"/>
  <c r="CG478" i="1"/>
  <c r="CF478" i="1"/>
  <c r="CE478" i="1"/>
  <c r="CD478" i="1"/>
  <c r="CC478" i="1"/>
  <c r="CB478" i="1"/>
  <c r="CA478" i="1"/>
  <c r="BZ478" i="1"/>
  <c r="BY478" i="1"/>
  <c r="BX478" i="1"/>
  <c r="BW478" i="1"/>
  <c r="BV478" i="1"/>
  <c r="BT478" i="1"/>
  <c r="BS478" i="1"/>
  <c r="BR478" i="1"/>
  <c r="BQ478" i="1"/>
  <c r="BP478" i="1"/>
  <c r="BO478" i="1"/>
  <c r="BN478" i="1"/>
  <c r="BM478" i="1"/>
  <c r="BL478" i="1"/>
  <c r="BK478" i="1"/>
  <c r="BJ478" i="1"/>
  <c r="BI478" i="1"/>
  <c r="BH478" i="1"/>
  <c r="BG478" i="1"/>
  <c r="BF478" i="1"/>
  <c r="BE478" i="1"/>
  <c r="BD478" i="1"/>
  <c r="BC478" i="1"/>
  <c r="BB478" i="1"/>
  <c r="BA478" i="1"/>
  <c r="AZ478" i="1"/>
  <c r="AY478" i="1"/>
  <c r="CR477" i="1"/>
  <c r="CQ477" i="1"/>
  <c r="CP477" i="1"/>
  <c r="CO477" i="1"/>
  <c r="CN477" i="1"/>
  <c r="CM477" i="1"/>
  <c r="CL477" i="1"/>
  <c r="CK477" i="1"/>
  <c r="CJ477" i="1"/>
  <c r="CI477" i="1"/>
  <c r="CH477" i="1"/>
  <c r="CG477" i="1"/>
  <c r="CF477" i="1"/>
  <c r="CE477" i="1"/>
  <c r="CD477" i="1"/>
  <c r="CC477" i="1"/>
  <c r="CB477" i="1"/>
  <c r="CA477" i="1"/>
  <c r="BZ477" i="1"/>
  <c r="BY477" i="1"/>
  <c r="BX477" i="1"/>
  <c r="BW477" i="1"/>
  <c r="BV477" i="1"/>
  <c r="BT477" i="1"/>
  <c r="BS477" i="1"/>
  <c r="BR477" i="1"/>
  <c r="BQ477" i="1"/>
  <c r="BP477" i="1"/>
  <c r="BO477" i="1"/>
  <c r="BN477" i="1"/>
  <c r="BM477" i="1"/>
  <c r="BL477" i="1"/>
  <c r="BK477" i="1"/>
  <c r="BJ477" i="1"/>
  <c r="BI477" i="1"/>
  <c r="BH477" i="1"/>
  <c r="BG477" i="1"/>
  <c r="BF477" i="1"/>
  <c r="BE477" i="1"/>
  <c r="BD477" i="1"/>
  <c r="BC477" i="1"/>
  <c r="BB477" i="1"/>
  <c r="BA477" i="1"/>
  <c r="AZ477" i="1"/>
  <c r="AY477" i="1"/>
  <c r="CR476" i="1"/>
  <c r="CQ476" i="1"/>
  <c r="CP476" i="1"/>
  <c r="CO476" i="1"/>
  <c r="CN476" i="1"/>
  <c r="CM476" i="1"/>
  <c r="CL476" i="1"/>
  <c r="CK476" i="1"/>
  <c r="CJ476" i="1"/>
  <c r="CI476" i="1"/>
  <c r="CH476" i="1"/>
  <c r="CG476" i="1"/>
  <c r="CF476" i="1"/>
  <c r="CE476" i="1"/>
  <c r="CD476" i="1"/>
  <c r="CC476" i="1"/>
  <c r="CB476" i="1"/>
  <c r="CA476" i="1"/>
  <c r="BZ476" i="1"/>
  <c r="BY476" i="1"/>
  <c r="BX476" i="1"/>
  <c r="BW476" i="1"/>
  <c r="BV476" i="1"/>
  <c r="BT476" i="1"/>
  <c r="BS476" i="1"/>
  <c r="BR476" i="1"/>
  <c r="BQ476" i="1"/>
  <c r="BP476" i="1"/>
  <c r="BO476" i="1"/>
  <c r="BN476" i="1"/>
  <c r="BM476" i="1"/>
  <c r="BL476" i="1"/>
  <c r="BK476" i="1"/>
  <c r="BJ476" i="1"/>
  <c r="BI476" i="1"/>
  <c r="BH476" i="1"/>
  <c r="BG476" i="1"/>
  <c r="BF476" i="1"/>
  <c r="BE476" i="1"/>
  <c r="BD476" i="1"/>
  <c r="BC476" i="1"/>
  <c r="BB476" i="1"/>
  <c r="BA476" i="1"/>
  <c r="AZ476" i="1"/>
  <c r="AY476" i="1"/>
  <c r="CR475" i="1"/>
  <c r="CQ475" i="1"/>
  <c r="CP475" i="1"/>
  <c r="CO475" i="1"/>
  <c r="CN475" i="1"/>
  <c r="CM475" i="1"/>
  <c r="CL475" i="1"/>
  <c r="CK475" i="1"/>
  <c r="CJ475" i="1"/>
  <c r="CI475" i="1"/>
  <c r="CH475" i="1"/>
  <c r="CG475" i="1"/>
  <c r="CF475" i="1"/>
  <c r="CE475" i="1"/>
  <c r="CD475" i="1"/>
  <c r="CC475" i="1"/>
  <c r="CB475" i="1"/>
  <c r="CA475" i="1"/>
  <c r="BZ475" i="1"/>
  <c r="BY475" i="1"/>
  <c r="BX475" i="1"/>
  <c r="BW475" i="1"/>
  <c r="BV475" i="1"/>
  <c r="BT475" i="1"/>
  <c r="BS475" i="1"/>
  <c r="BR475" i="1"/>
  <c r="BQ475" i="1"/>
  <c r="BP475" i="1"/>
  <c r="BO475" i="1"/>
  <c r="BN475" i="1"/>
  <c r="BM475" i="1"/>
  <c r="BL475" i="1"/>
  <c r="BK475" i="1"/>
  <c r="BJ475" i="1"/>
  <c r="BI475" i="1"/>
  <c r="BH475" i="1"/>
  <c r="BG475" i="1"/>
  <c r="BF475" i="1"/>
  <c r="BE475" i="1"/>
  <c r="BD475" i="1"/>
  <c r="BC475" i="1"/>
  <c r="BB475" i="1"/>
  <c r="BA475" i="1"/>
  <c r="AZ475" i="1"/>
  <c r="AY475" i="1"/>
  <c r="CR474" i="1"/>
  <c r="CQ474" i="1"/>
  <c r="CP474" i="1"/>
  <c r="CO474" i="1"/>
  <c r="CN474" i="1"/>
  <c r="CM474" i="1"/>
  <c r="CL474" i="1"/>
  <c r="CK474" i="1"/>
  <c r="CJ474" i="1"/>
  <c r="CI474" i="1"/>
  <c r="CH474" i="1"/>
  <c r="CG474" i="1"/>
  <c r="CF474" i="1"/>
  <c r="CE474" i="1"/>
  <c r="CD474" i="1"/>
  <c r="CC474" i="1"/>
  <c r="CB474" i="1"/>
  <c r="CA474" i="1"/>
  <c r="BZ474" i="1"/>
  <c r="BY474" i="1"/>
  <c r="BX474" i="1"/>
  <c r="BW474" i="1"/>
  <c r="BV474" i="1"/>
  <c r="BT474" i="1"/>
  <c r="BS474" i="1"/>
  <c r="BR474" i="1"/>
  <c r="BQ474" i="1"/>
  <c r="BP474" i="1"/>
  <c r="BO474" i="1"/>
  <c r="BN474" i="1"/>
  <c r="BM474" i="1"/>
  <c r="BL474" i="1"/>
  <c r="BK474" i="1"/>
  <c r="BJ474" i="1"/>
  <c r="BI474" i="1"/>
  <c r="BH474" i="1"/>
  <c r="BG474" i="1"/>
  <c r="BF474" i="1"/>
  <c r="BE474" i="1"/>
  <c r="BD474" i="1"/>
  <c r="BC474" i="1"/>
  <c r="BB474" i="1"/>
  <c r="BA474" i="1"/>
  <c r="AZ474" i="1"/>
  <c r="AY474" i="1"/>
  <c r="CR473" i="1"/>
  <c r="CQ473" i="1"/>
  <c r="CP473" i="1"/>
  <c r="CO473" i="1"/>
  <c r="CN473" i="1"/>
  <c r="CM473" i="1"/>
  <c r="CL473" i="1"/>
  <c r="CK473" i="1"/>
  <c r="CJ473" i="1"/>
  <c r="CI473" i="1"/>
  <c r="CH473" i="1"/>
  <c r="CG473" i="1"/>
  <c r="CF473" i="1"/>
  <c r="CE473" i="1"/>
  <c r="CD473" i="1"/>
  <c r="CC473" i="1"/>
  <c r="CB473" i="1"/>
  <c r="CA473" i="1"/>
  <c r="BZ473" i="1"/>
  <c r="BY473" i="1"/>
  <c r="BX473" i="1"/>
  <c r="BW473" i="1"/>
  <c r="BV473" i="1"/>
  <c r="BT473" i="1"/>
  <c r="BS473" i="1"/>
  <c r="BR473" i="1"/>
  <c r="BQ473" i="1"/>
  <c r="BP473" i="1"/>
  <c r="BO473" i="1"/>
  <c r="BN473" i="1"/>
  <c r="BM473" i="1"/>
  <c r="BL473" i="1"/>
  <c r="BK473" i="1"/>
  <c r="BJ473" i="1"/>
  <c r="BI473" i="1"/>
  <c r="BH473" i="1"/>
  <c r="BG473" i="1"/>
  <c r="BF473" i="1"/>
  <c r="BE473" i="1"/>
  <c r="BD473" i="1"/>
  <c r="BC473" i="1"/>
  <c r="BB473" i="1"/>
  <c r="BA473" i="1"/>
  <c r="AZ473" i="1"/>
  <c r="AY473" i="1"/>
  <c r="CR472" i="1"/>
  <c r="CQ472" i="1"/>
  <c r="CP472" i="1"/>
  <c r="CO472" i="1"/>
  <c r="CN472" i="1"/>
  <c r="CM472" i="1"/>
  <c r="CL472" i="1"/>
  <c r="CK472" i="1"/>
  <c r="CJ472" i="1"/>
  <c r="CI472" i="1"/>
  <c r="CH472" i="1"/>
  <c r="CG472" i="1"/>
  <c r="CF472" i="1"/>
  <c r="CE472" i="1"/>
  <c r="CD472" i="1"/>
  <c r="CC472" i="1"/>
  <c r="CB472" i="1"/>
  <c r="CA472" i="1"/>
  <c r="BZ472" i="1"/>
  <c r="BY472" i="1"/>
  <c r="BX472" i="1"/>
  <c r="BW472" i="1"/>
  <c r="BV472" i="1"/>
  <c r="BT472" i="1"/>
  <c r="BS472" i="1"/>
  <c r="BR472" i="1"/>
  <c r="BQ472" i="1"/>
  <c r="BP472" i="1"/>
  <c r="BO472" i="1"/>
  <c r="BN472" i="1"/>
  <c r="BM472" i="1"/>
  <c r="BL472" i="1"/>
  <c r="BK472" i="1"/>
  <c r="BJ472" i="1"/>
  <c r="BI472" i="1"/>
  <c r="BH472" i="1"/>
  <c r="BG472" i="1"/>
  <c r="BF472" i="1"/>
  <c r="BE472" i="1"/>
  <c r="BD472" i="1"/>
  <c r="BC472" i="1"/>
  <c r="BB472" i="1"/>
  <c r="BA472" i="1"/>
  <c r="AZ472" i="1"/>
  <c r="AY472" i="1"/>
  <c r="CR471" i="1"/>
  <c r="CQ471" i="1"/>
  <c r="CP471" i="1"/>
  <c r="CO471" i="1"/>
  <c r="CN471" i="1"/>
  <c r="CM471" i="1"/>
  <c r="CL471" i="1"/>
  <c r="CK471" i="1"/>
  <c r="CJ471" i="1"/>
  <c r="CI471" i="1"/>
  <c r="CH471" i="1"/>
  <c r="CG471" i="1"/>
  <c r="CF471" i="1"/>
  <c r="CE471" i="1"/>
  <c r="CD471" i="1"/>
  <c r="CC471" i="1"/>
  <c r="CB471" i="1"/>
  <c r="CA471" i="1"/>
  <c r="BZ471" i="1"/>
  <c r="BY471" i="1"/>
  <c r="BX471" i="1"/>
  <c r="BW471" i="1"/>
  <c r="BV471" i="1"/>
  <c r="BT471" i="1"/>
  <c r="BS471" i="1"/>
  <c r="BR471" i="1"/>
  <c r="BQ471" i="1"/>
  <c r="BP471" i="1"/>
  <c r="BO471" i="1"/>
  <c r="BN471" i="1"/>
  <c r="BM471" i="1"/>
  <c r="BL471" i="1"/>
  <c r="BK471" i="1"/>
  <c r="BJ471" i="1"/>
  <c r="BI471" i="1"/>
  <c r="BH471" i="1"/>
  <c r="BG471" i="1"/>
  <c r="BF471" i="1"/>
  <c r="BE471" i="1"/>
  <c r="BD471" i="1"/>
  <c r="BC471" i="1"/>
  <c r="BB471" i="1"/>
  <c r="BA471" i="1"/>
  <c r="AZ471" i="1"/>
  <c r="AY471" i="1"/>
  <c r="CR470" i="1"/>
  <c r="CQ470" i="1"/>
  <c r="CP470" i="1"/>
  <c r="CO470" i="1"/>
  <c r="CN470" i="1"/>
  <c r="CM470" i="1"/>
  <c r="CL470" i="1"/>
  <c r="CK470" i="1"/>
  <c r="CJ470" i="1"/>
  <c r="CI470" i="1"/>
  <c r="CH470" i="1"/>
  <c r="CG470" i="1"/>
  <c r="CF470" i="1"/>
  <c r="CE470" i="1"/>
  <c r="CD470" i="1"/>
  <c r="CC470" i="1"/>
  <c r="CB470" i="1"/>
  <c r="CA470" i="1"/>
  <c r="BZ470" i="1"/>
  <c r="BY470" i="1"/>
  <c r="BX470" i="1"/>
  <c r="BW470" i="1"/>
  <c r="BV470" i="1"/>
  <c r="BT470" i="1"/>
  <c r="BS470" i="1"/>
  <c r="BR470" i="1"/>
  <c r="BQ470" i="1"/>
  <c r="BP470" i="1"/>
  <c r="BO470" i="1"/>
  <c r="BN470" i="1"/>
  <c r="BM470" i="1"/>
  <c r="BL470" i="1"/>
  <c r="BK470" i="1"/>
  <c r="BJ470" i="1"/>
  <c r="BI470" i="1"/>
  <c r="BH470" i="1"/>
  <c r="BG470" i="1"/>
  <c r="BF470" i="1"/>
  <c r="BE470" i="1"/>
  <c r="BD470" i="1"/>
  <c r="BC470" i="1"/>
  <c r="BB470" i="1"/>
  <c r="BA470" i="1"/>
  <c r="AZ470" i="1"/>
  <c r="AY470" i="1"/>
  <c r="CR469" i="1"/>
  <c r="CQ469" i="1"/>
  <c r="CP469" i="1"/>
  <c r="CO469" i="1"/>
  <c r="CN469" i="1"/>
  <c r="CM469" i="1"/>
  <c r="CL469" i="1"/>
  <c r="CK469" i="1"/>
  <c r="CJ469" i="1"/>
  <c r="CI469" i="1"/>
  <c r="CH469" i="1"/>
  <c r="CG469" i="1"/>
  <c r="CF469" i="1"/>
  <c r="CE469" i="1"/>
  <c r="CD469" i="1"/>
  <c r="CC469" i="1"/>
  <c r="CB469" i="1"/>
  <c r="CA469" i="1"/>
  <c r="BZ469" i="1"/>
  <c r="BY469" i="1"/>
  <c r="BX469" i="1"/>
  <c r="BW469" i="1"/>
  <c r="BV469" i="1"/>
  <c r="BT469" i="1"/>
  <c r="BS469" i="1"/>
  <c r="BR469" i="1"/>
  <c r="BQ469" i="1"/>
  <c r="BP469" i="1"/>
  <c r="BO469" i="1"/>
  <c r="BN469" i="1"/>
  <c r="BM469" i="1"/>
  <c r="BL469" i="1"/>
  <c r="BK469" i="1"/>
  <c r="BJ469" i="1"/>
  <c r="BI469" i="1"/>
  <c r="BH469" i="1"/>
  <c r="BG469" i="1"/>
  <c r="BF469" i="1"/>
  <c r="BE469" i="1"/>
  <c r="BD469" i="1"/>
  <c r="BC469" i="1"/>
  <c r="BB469" i="1"/>
  <c r="BA469" i="1"/>
  <c r="AZ469" i="1"/>
  <c r="AY469" i="1"/>
  <c r="CR468" i="1"/>
  <c r="CQ468" i="1"/>
  <c r="CP468" i="1"/>
  <c r="CO468" i="1"/>
  <c r="CN468" i="1"/>
  <c r="CM468" i="1"/>
  <c r="CL468" i="1"/>
  <c r="CK468" i="1"/>
  <c r="CJ468" i="1"/>
  <c r="CI468" i="1"/>
  <c r="CH468" i="1"/>
  <c r="CG468" i="1"/>
  <c r="CF468" i="1"/>
  <c r="CE468" i="1"/>
  <c r="CD468" i="1"/>
  <c r="CC468" i="1"/>
  <c r="CB468" i="1"/>
  <c r="CA468" i="1"/>
  <c r="BZ468" i="1"/>
  <c r="BY468" i="1"/>
  <c r="BX468" i="1"/>
  <c r="BW468" i="1"/>
  <c r="BV468" i="1"/>
  <c r="BT468" i="1"/>
  <c r="BS468" i="1"/>
  <c r="BR468" i="1"/>
  <c r="BQ468" i="1"/>
  <c r="BP468" i="1"/>
  <c r="BO468" i="1"/>
  <c r="BN468" i="1"/>
  <c r="BM468" i="1"/>
  <c r="BL468" i="1"/>
  <c r="BK468" i="1"/>
  <c r="BJ468" i="1"/>
  <c r="BI468" i="1"/>
  <c r="BH468" i="1"/>
  <c r="BG468" i="1"/>
  <c r="BF468" i="1"/>
  <c r="BE468" i="1"/>
  <c r="BD468" i="1"/>
  <c r="BC468" i="1"/>
  <c r="BB468" i="1"/>
  <c r="BA468" i="1"/>
  <c r="AZ468" i="1"/>
  <c r="AY468" i="1"/>
  <c r="CR467" i="1"/>
  <c r="CQ467" i="1"/>
  <c r="CP467" i="1"/>
  <c r="CO467" i="1"/>
  <c r="CN467" i="1"/>
  <c r="CM467" i="1"/>
  <c r="CL467" i="1"/>
  <c r="CK467" i="1"/>
  <c r="CJ467" i="1"/>
  <c r="CI467" i="1"/>
  <c r="CH467" i="1"/>
  <c r="CG467" i="1"/>
  <c r="CF467" i="1"/>
  <c r="CE467" i="1"/>
  <c r="CD467" i="1"/>
  <c r="CC467" i="1"/>
  <c r="CB467" i="1"/>
  <c r="CA467" i="1"/>
  <c r="BZ467" i="1"/>
  <c r="BY467" i="1"/>
  <c r="BX467" i="1"/>
  <c r="BW467" i="1"/>
  <c r="BV467" i="1"/>
  <c r="BT467" i="1"/>
  <c r="BS467" i="1"/>
  <c r="BR467" i="1"/>
  <c r="BQ467" i="1"/>
  <c r="BP467" i="1"/>
  <c r="BO467" i="1"/>
  <c r="BN467" i="1"/>
  <c r="BM467" i="1"/>
  <c r="BL467" i="1"/>
  <c r="BK467" i="1"/>
  <c r="BJ467" i="1"/>
  <c r="BI467" i="1"/>
  <c r="BH467" i="1"/>
  <c r="BG467" i="1"/>
  <c r="BF467" i="1"/>
  <c r="BE467" i="1"/>
  <c r="BD467" i="1"/>
  <c r="BC467" i="1"/>
  <c r="BB467" i="1"/>
  <c r="BA467" i="1"/>
  <c r="AZ467" i="1"/>
  <c r="AY467" i="1"/>
  <c r="CR466" i="1"/>
  <c r="CQ466" i="1"/>
  <c r="CP466" i="1"/>
  <c r="CO466" i="1"/>
  <c r="CN466" i="1"/>
  <c r="CM466" i="1"/>
  <c r="CL466" i="1"/>
  <c r="CK466" i="1"/>
  <c r="CJ466" i="1"/>
  <c r="CI466" i="1"/>
  <c r="CH466" i="1"/>
  <c r="CG466" i="1"/>
  <c r="CF466" i="1"/>
  <c r="CE466" i="1"/>
  <c r="CD466" i="1"/>
  <c r="CC466" i="1"/>
  <c r="CB466" i="1"/>
  <c r="CA466" i="1"/>
  <c r="BZ466" i="1"/>
  <c r="BY466" i="1"/>
  <c r="BX466" i="1"/>
  <c r="BW466" i="1"/>
  <c r="BV466" i="1"/>
  <c r="BT466" i="1"/>
  <c r="BS466" i="1"/>
  <c r="BR466" i="1"/>
  <c r="BQ466" i="1"/>
  <c r="BP466" i="1"/>
  <c r="BO466" i="1"/>
  <c r="BN466" i="1"/>
  <c r="BM466" i="1"/>
  <c r="BL466" i="1"/>
  <c r="BK466" i="1"/>
  <c r="BJ466" i="1"/>
  <c r="BI466" i="1"/>
  <c r="BH466" i="1"/>
  <c r="BG466" i="1"/>
  <c r="BF466" i="1"/>
  <c r="BE466" i="1"/>
  <c r="BD466" i="1"/>
  <c r="BC466" i="1"/>
  <c r="BB466" i="1"/>
  <c r="BA466" i="1"/>
  <c r="AZ466" i="1"/>
  <c r="AY466" i="1"/>
  <c r="CR465" i="1"/>
  <c r="CQ465" i="1"/>
  <c r="CP465" i="1"/>
  <c r="CO465" i="1"/>
  <c r="CN465" i="1"/>
  <c r="CM465" i="1"/>
  <c r="CL465" i="1"/>
  <c r="CK465" i="1"/>
  <c r="CJ465" i="1"/>
  <c r="CI465" i="1"/>
  <c r="CH465" i="1"/>
  <c r="CG465" i="1"/>
  <c r="CF465" i="1"/>
  <c r="CE465" i="1"/>
  <c r="CD465" i="1"/>
  <c r="CC465" i="1"/>
  <c r="CB465" i="1"/>
  <c r="CA465" i="1"/>
  <c r="BZ465" i="1"/>
  <c r="BY465" i="1"/>
  <c r="BX465" i="1"/>
  <c r="BW465" i="1"/>
  <c r="BV465" i="1"/>
  <c r="BT465" i="1"/>
  <c r="BS465" i="1"/>
  <c r="BR465" i="1"/>
  <c r="BQ465" i="1"/>
  <c r="BP465" i="1"/>
  <c r="BO465" i="1"/>
  <c r="BN465" i="1"/>
  <c r="BM465" i="1"/>
  <c r="BL465" i="1"/>
  <c r="BK465" i="1"/>
  <c r="BJ465" i="1"/>
  <c r="BI465" i="1"/>
  <c r="BH465" i="1"/>
  <c r="BG465" i="1"/>
  <c r="BF465" i="1"/>
  <c r="BE465" i="1"/>
  <c r="BD465" i="1"/>
  <c r="BC465" i="1"/>
  <c r="BB465" i="1"/>
  <c r="BA465" i="1"/>
  <c r="AZ465" i="1"/>
  <c r="AY465" i="1"/>
  <c r="CR464" i="1"/>
  <c r="CQ464" i="1"/>
  <c r="CP464" i="1"/>
  <c r="CO464" i="1"/>
  <c r="CN464" i="1"/>
  <c r="CM464" i="1"/>
  <c r="CL464" i="1"/>
  <c r="CK464" i="1"/>
  <c r="CJ464" i="1"/>
  <c r="CI464" i="1"/>
  <c r="CH464" i="1"/>
  <c r="CG464" i="1"/>
  <c r="CF464" i="1"/>
  <c r="CE464" i="1"/>
  <c r="CD464" i="1"/>
  <c r="CC464" i="1"/>
  <c r="CB464" i="1"/>
  <c r="CA464" i="1"/>
  <c r="BZ464" i="1"/>
  <c r="BY464" i="1"/>
  <c r="BX464" i="1"/>
  <c r="BW464" i="1"/>
  <c r="BV464" i="1"/>
  <c r="BT464" i="1"/>
  <c r="BS464" i="1"/>
  <c r="BR464" i="1"/>
  <c r="BQ464" i="1"/>
  <c r="BP464" i="1"/>
  <c r="BO464" i="1"/>
  <c r="BN464" i="1"/>
  <c r="BM464" i="1"/>
  <c r="BL464" i="1"/>
  <c r="BK464" i="1"/>
  <c r="BJ464" i="1"/>
  <c r="BI464" i="1"/>
  <c r="BH464" i="1"/>
  <c r="BG464" i="1"/>
  <c r="BF464" i="1"/>
  <c r="BE464" i="1"/>
  <c r="BD464" i="1"/>
  <c r="BC464" i="1"/>
  <c r="BB464" i="1"/>
  <c r="BA464" i="1"/>
  <c r="AZ464" i="1"/>
  <c r="AY464" i="1"/>
  <c r="CR463" i="1"/>
  <c r="CQ463" i="1"/>
  <c r="CP463" i="1"/>
  <c r="CO463" i="1"/>
  <c r="CN463" i="1"/>
  <c r="CM463" i="1"/>
  <c r="CL463" i="1"/>
  <c r="CK463" i="1"/>
  <c r="CJ463" i="1"/>
  <c r="CI463" i="1"/>
  <c r="CH463" i="1"/>
  <c r="CG463" i="1"/>
  <c r="CF463" i="1"/>
  <c r="CE463" i="1"/>
  <c r="CD463" i="1"/>
  <c r="CC463" i="1"/>
  <c r="CB463" i="1"/>
  <c r="CA463" i="1"/>
  <c r="BZ463" i="1"/>
  <c r="BY463" i="1"/>
  <c r="BX463" i="1"/>
  <c r="BW463" i="1"/>
  <c r="BV463" i="1"/>
  <c r="BT463" i="1"/>
  <c r="BS463" i="1"/>
  <c r="BR463" i="1"/>
  <c r="BQ463" i="1"/>
  <c r="BP463" i="1"/>
  <c r="BO463" i="1"/>
  <c r="BN463" i="1"/>
  <c r="BM463" i="1"/>
  <c r="BL463" i="1"/>
  <c r="BK463" i="1"/>
  <c r="BJ463" i="1"/>
  <c r="BI463" i="1"/>
  <c r="BH463" i="1"/>
  <c r="BG463" i="1"/>
  <c r="BF463" i="1"/>
  <c r="BE463" i="1"/>
  <c r="BD463" i="1"/>
  <c r="BC463" i="1"/>
  <c r="BB463" i="1"/>
  <c r="BA463" i="1"/>
  <c r="AZ463" i="1"/>
  <c r="AY463" i="1"/>
  <c r="CR462" i="1"/>
  <c r="CQ462" i="1"/>
  <c r="CP462" i="1"/>
  <c r="CO462" i="1"/>
  <c r="CN462" i="1"/>
  <c r="CM462" i="1"/>
  <c r="CL462" i="1"/>
  <c r="CK462" i="1"/>
  <c r="CJ462" i="1"/>
  <c r="CI462" i="1"/>
  <c r="CH462" i="1"/>
  <c r="CG462" i="1"/>
  <c r="CF462" i="1"/>
  <c r="CE462" i="1"/>
  <c r="CD462" i="1"/>
  <c r="CC462" i="1"/>
  <c r="CB462" i="1"/>
  <c r="CA462" i="1"/>
  <c r="BZ462" i="1"/>
  <c r="BY462" i="1"/>
  <c r="BX462" i="1"/>
  <c r="BW462" i="1"/>
  <c r="BV462" i="1"/>
  <c r="BT462" i="1"/>
  <c r="BS462" i="1"/>
  <c r="BR462" i="1"/>
  <c r="BQ462" i="1"/>
  <c r="BP462" i="1"/>
  <c r="BO462" i="1"/>
  <c r="BN462" i="1"/>
  <c r="BM462" i="1"/>
  <c r="BL462" i="1"/>
  <c r="BK462" i="1"/>
  <c r="BJ462" i="1"/>
  <c r="BI462" i="1"/>
  <c r="BH462" i="1"/>
  <c r="BG462" i="1"/>
  <c r="BF462" i="1"/>
  <c r="BE462" i="1"/>
  <c r="BD462" i="1"/>
  <c r="BC462" i="1"/>
  <c r="BB462" i="1"/>
  <c r="BA462" i="1"/>
  <c r="AZ462" i="1"/>
  <c r="AY462" i="1"/>
  <c r="CR461" i="1"/>
  <c r="CQ461" i="1"/>
  <c r="CP461" i="1"/>
  <c r="CO461" i="1"/>
  <c r="CN461" i="1"/>
  <c r="CM461" i="1"/>
  <c r="CL461" i="1"/>
  <c r="CK461" i="1"/>
  <c r="CJ461" i="1"/>
  <c r="CI461" i="1"/>
  <c r="CH461" i="1"/>
  <c r="CG461" i="1"/>
  <c r="CF461" i="1"/>
  <c r="CE461" i="1"/>
  <c r="CD461" i="1"/>
  <c r="CC461" i="1"/>
  <c r="CB461" i="1"/>
  <c r="CA461" i="1"/>
  <c r="BZ461" i="1"/>
  <c r="BY461" i="1"/>
  <c r="BX461" i="1"/>
  <c r="BW461" i="1"/>
  <c r="BV461" i="1"/>
  <c r="BT461" i="1"/>
  <c r="BS461" i="1"/>
  <c r="BR461" i="1"/>
  <c r="BQ461" i="1"/>
  <c r="BP461" i="1"/>
  <c r="BO461" i="1"/>
  <c r="BN461" i="1"/>
  <c r="BM461" i="1"/>
  <c r="BL461" i="1"/>
  <c r="BK461" i="1"/>
  <c r="BJ461" i="1"/>
  <c r="BI461" i="1"/>
  <c r="BH461" i="1"/>
  <c r="BG461" i="1"/>
  <c r="BF461" i="1"/>
  <c r="BE461" i="1"/>
  <c r="BD461" i="1"/>
  <c r="BC461" i="1"/>
  <c r="BB461" i="1"/>
  <c r="BA461" i="1"/>
  <c r="AZ461" i="1"/>
  <c r="AY461" i="1"/>
  <c r="CR460" i="1"/>
  <c r="CQ460" i="1"/>
  <c r="CP460" i="1"/>
  <c r="CO460" i="1"/>
  <c r="CN460" i="1"/>
  <c r="CM460" i="1"/>
  <c r="CL460" i="1"/>
  <c r="CK460" i="1"/>
  <c r="CJ460" i="1"/>
  <c r="CI460" i="1"/>
  <c r="CH460" i="1"/>
  <c r="CG460" i="1"/>
  <c r="CF460" i="1"/>
  <c r="CE460" i="1"/>
  <c r="CD460" i="1"/>
  <c r="CC460" i="1"/>
  <c r="CB460" i="1"/>
  <c r="CA460" i="1"/>
  <c r="BZ460" i="1"/>
  <c r="BY460" i="1"/>
  <c r="BX460" i="1"/>
  <c r="BW460" i="1"/>
  <c r="BV460" i="1"/>
  <c r="BT460" i="1"/>
  <c r="BS460" i="1"/>
  <c r="BR460" i="1"/>
  <c r="BQ460" i="1"/>
  <c r="BP460" i="1"/>
  <c r="BO460" i="1"/>
  <c r="BN460" i="1"/>
  <c r="BM460" i="1"/>
  <c r="BL460" i="1"/>
  <c r="BK460" i="1"/>
  <c r="BJ460" i="1"/>
  <c r="BI460" i="1"/>
  <c r="BH460" i="1"/>
  <c r="BG460" i="1"/>
  <c r="BF460" i="1"/>
  <c r="BE460" i="1"/>
  <c r="BD460" i="1"/>
  <c r="BC460" i="1"/>
  <c r="BB460" i="1"/>
  <c r="BA460" i="1"/>
  <c r="AZ460" i="1"/>
  <c r="AY460" i="1"/>
  <c r="CR459" i="1"/>
  <c r="CQ459" i="1"/>
  <c r="CP459" i="1"/>
  <c r="CO459" i="1"/>
  <c r="CN459" i="1"/>
  <c r="CM459" i="1"/>
  <c r="CL459" i="1"/>
  <c r="CK459" i="1"/>
  <c r="CJ459" i="1"/>
  <c r="CI459" i="1"/>
  <c r="CH459" i="1"/>
  <c r="CG459" i="1"/>
  <c r="CF459" i="1"/>
  <c r="CE459" i="1"/>
  <c r="CD459" i="1"/>
  <c r="CC459" i="1"/>
  <c r="CB459" i="1"/>
  <c r="CA459" i="1"/>
  <c r="BZ459" i="1"/>
  <c r="BY459" i="1"/>
  <c r="BX459" i="1"/>
  <c r="BW459" i="1"/>
  <c r="BV459" i="1"/>
  <c r="BT459" i="1"/>
  <c r="BS459" i="1"/>
  <c r="BR459" i="1"/>
  <c r="BQ459" i="1"/>
  <c r="BP459" i="1"/>
  <c r="BO459" i="1"/>
  <c r="BN459" i="1"/>
  <c r="BM459" i="1"/>
  <c r="BL459" i="1"/>
  <c r="BK459" i="1"/>
  <c r="BJ459" i="1"/>
  <c r="BI459" i="1"/>
  <c r="BH459" i="1"/>
  <c r="BG459" i="1"/>
  <c r="BF459" i="1"/>
  <c r="BE459" i="1"/>
  <c r="BD459" i="1"/>
  <c r="BC459" i="1"/>
  <c r="BB459" i="1"/>
  <c r="BA459" i="1"/>
  <c r="AZ459" i="1"/>
  <c r="AY459" i="1"/>
  <c r="CR458" i="1"/>
  <c r="CQ458" i="1"/>
  <c r="CP458" i="1"/>
  <c r="CO458" i="1"/>
  <c r="CN458" i="1"/>
  <c r="CM458" i="1"/>
  <c r="CL458" i="1"/>
  <c r="CK458" i="1"/>
  <c r="CJ458" i="1"/>
  <c r="CI458" i="1"/>
  <c r="CH458" i="1"/>
  <c r="CG458" i="1"/>
  <c r="CF458" i="1"/>
  <c r="CE458" i="1"/>
  <c r="CD458" i="1"/>
  <c r="CC458" i="1"/>
  <c r="CB458" i="1"/>
  <c r="CA458" i="1"/>
  <c r="BZ458" i="1"/>
  <c r="BY458" i="1"/>
  <c r="BX458" i="1"/>
  <c r="BW458" i="1"/>
  <c r="BV458" i="1"/>
  <c r="BT458" i="1"/>
  <c r="BS458" i="1"/>
  <c r="BR458" i="1"/>
  <c r="BQ458" i="1"/>
  <c r="BP458" i="1"/>
  <c r="BO458" i="1"/>
  <c r="BN458" i="1"/>
  <c r="BM458" i="1"/>
  <c r="BL458" i="1"/>
  <c r="BK458" i="1"/>
  <c r="BJ458" i="1"/>
  <c r="BI458" i="1"/>
  <c r="BH458" i="1"/>
  <c r="BG458" i="1"/>
  <c r="BF458" i="1"/>
  <c r="BE458" i="1"/>
  <c r="BD458" i="1"/>
  <c r="BC458" i="1"/>
  <c r="BB458" i="1"/>
  <c r="BA458" i="1"/>
  <c r="AZ458" i="1"/>
  <c r="AY458" i="1"/>
  <c r="CR457" i="1"/>
  <c r="CQ457" i="1"/>
  <c r="CP457" i="1"/>
  <c r="CO457" i="1"/>
  <c r="CN457" i="1"/>
  <c r="CM457" i="1"/>
  <c r="CL457" i="1"/>
  <c r="CK457" i="1"/>
  <c r="CJ457" i="1"/>
  <c r="CI457" i="1"/>
  <c r="CH457" i="1"/>
  <c r="CG457" i="1"/>
  <c r="CF457" i="1"/>
  <c r="CE457" i="1"/>
  <c r="CD457" i="1"/>
  <c r="CC457" i="1"/>
  <c r="CB457" i="1"/>
  <c r="CA457" i="1"/>
  <c r="BZ457" i="1"/>
  <c r="BY457" i="1"/>
  <c r="BX457" i="1"/>
  <c r="BW457" i="1"/>
  <c r="BV457" i="1"/>
  <c r="BT457" i="1"/>
  <c r="BS457" i="1"/>
  <c r="BR457" i="1"/>
  <c r="BQ457" i="1"/>
  <c r="BP457" i="1"/>
  <c r="BO457" i="1"/>
  <c r="BN457" i="1"/>
  <c r="BM457" i="1"/>
  <c r="BL457" i="1"/>
  <c r="BK457" i="1"/>
  <c r="BJ457" i="1"/>
  <c r="BI457" i="1"/>
  <c r="BH457" i="1"/>
  <c r="BG457" i="1"/>
  <c r="BF457" i="1"/>
  <c r="BE457" i="1"/>
  <c r="BD457" i="1"/>
  <c r="BC457" i="1"/>
  <c r="BB457" i="1"/>
  <c r="BA457" i="1"/>
  <c r="AZ457" i="1"/>
  <c r="AY457" i="1"/>
  <c r="CR456" i="1"/>
  <c r="CQ456" i="1"/>
  <c r="CP456" i="1"/>
  <c r="CO456" i="1"/>
  <c r="CN456" i="1"/>
  <c r="CM456" i="1"/>
  <c r="CL456" i="1"/>
  <c r="CK456" i="1"/>
  <c r="CJ456" i="1"/>
  <c r="CI456" i="1"/>
  <c r="CH456" i="1"/>
  <c r="CG456" i="1"/>
  <c r="CF456" i="1"/>
  <c r="CE456" i="1"/>
  <c r="CD456" i="1"/>
  <c r="CC456" i="1"/>
  <c r="CB456" i="1"/>
  <c r="CA456" i="1"/>
  <c r="BZ456" i="1"/>
  <c r="BY456" i="1"/>
  <c r="BX456" i="1"/>
  <c r="BW456" i="1"/>
  <c r="BV456" i="1"/>
  <c r="BT456" i="1"/>
  <c r="BS456" i="1"/>
  <c r="BR456" i="1"/>
  <c r="BQ456" i="1"/>
  <c r="BP456" i="1"/>
  <c r="BO456" i="1"/>
  <c r="BN456" i="1"/>
  <c r="BM456" i="1"/>
  <c r="BL456" i="1"/>
  <c r="BK456" i="1"/>
  <c r="BJ456" i="1"/>
  <c r="BI456" i="1"/>
  <c r="BH456" i="1"/>
  <c r="BG456" i="1"/>
  <c r="BF456" i="1"/>
  <c r="BE456" i="1"/>
  <c r="BD456" i="1"/>
  <c r="BC456" i="1"/>
  <c r="BB456" i="1"/>
  <c r="BA456" i="1"/>
  <c r="AZ456" i="1"/>
  <c r="AY456" i="1"/>
  <c r="CR455" i="1"/>
  <c r="CQ455" i="1"/>
  <c r="CP455" i="1"/>
  <c r="CO455" i="1"/>
  <c r="CN455" i="1"/>
  <c r="CM455" i="1"/>
  <c r="CL455" i="1"/>
  <c r="CK455" i="1"/>
  <c r="CJ455" i="1"/>
  <c r="CI455" i="1"/>
  <c r="CH455" i="1"/>
  <c r="CG455" i="1"/>
  <c r="CF455" i="1"/>
  <c r="CE455" i="1"/>
  <c r="CD455" i="1"/>
  <c r="CC455" i="1"/>
  <c r="CB455" i="1"/>
  <c r="CA455" i="1"/>
  <c r="BZ455" i="1"/>
  <c r="BY455" i="1"/>
  <c r="BX455" i="1"/>
  <c r="BW455" i="1"/>
  <c r="BV455" i="1"/>
  <c r="BT455" i="1"/>
  <c r="BS455" i="1"/>
  <c r="BR455" i="1"/>
  <c r="BQ455" i="1"/>
  <c r="BP455" i="1"/>
  <c r="BO455" i="1"/>
  <c r="BN455" i="1"/>
  <c r="BM455" i="1"/>
  <c r="BL455" i="1"/>
  <c r="BK455" i="1"/>
  <c r="BJ455" i="1"/>
  <c r="BI455" i="1"/>
  <c r="BH455" i="1"/>
  <c r="BG455" i="1"/>
  <c r="BF455" i="1"/>
  <c r="BE455" i="1"/>
  <c r="BD455" i="1"/>
  <c r="BC455" i="1"/>
  <c r="BB455" i="1"/>
  <c r="BA455" i="1"/>
  <c r="AZ455" i="1"/>
  <c r="AY455" i="1"/>
  <c r="CR454" i="1"/>
  <c r="CQ454" i="1"/>
  <c r="CP454" i="1"/>
  <c r="CO454" i="1"/>
  <c r="CN454" i="1"/>
  <c r="CM454" i="1"/>
  <c r="CL454" i="1"/>
  <c r="CK454" i="1"/>
  <c r="CJ454" i="1"/>
  <c r="CI454" i="1"/>
  <c r="CH454" i="1"/>
  <c r="CG454" i="1"/>
  <c r="CF454" i="1"/>
  <c r="CE454" i="1"/>
  <c r="CD454" i="1"/>
  <c r="CC454" i="1"/>
  <c r="CB454" i="1"/>
  <c r="CA454" i="1"/>
  <c r="BZ454" i="1"/>
  <c r="BY454" i="1"/>
  <c r="BX454" i="1"/>
  <c r="BW454" i="1"/>
  <c r="BV454" i="1"/>
  <c r="BT454" i="1"/>
  <c r="BS454" i="1"/>
  <c r="BR454" i="1"/>
  <c r="BQ454" i="1"/>
  <c r="BP454" i="1"/>
  <c r="BO454" i="1"/>
  <c r="BN454" i="1"/>
  <c r="BM454" i="1"/>
  <c r="BL454" i="1"/>
  <c r="BK454" i="1"/>
  <c r="BJ454" i="1"/>
  <c r="BI454" i="1"/>
  <c r="BH454" i="1"/>
  <c r="BG454" i="1"/>
  <c r="BF454" i="1"/>
  <c r="BE454" i="1"/>
  <c r="BD454" i="1"/>
  <c r="BC454" i="1"/>
  <c r="BB454" i="1"/>
  <c r="BA454" i="1"/>
  <c r="AZ454" i="1"/>
  <c r="AY454" i="1"/>
  <c r="CR453" i="1"/>
  <c r="CQ453" i="1"/>
  <c r="CP453" i="1"/>
  <c r="CO453" i="1"/>
  <c r="CN453" i="1"/>
  <c r="CM453" i="1"/>
  <c r="CL453" i="1"/>
  <c r="CK453" i="1"/>
  <c r="CJ453" i="1"/>
  <c r="CI453" i="1"/>
  <c r="CH453" i="1"/>
  <c r="CG453" i="1"/>
  <c r="CF453" i="1"/>
  <c r="CE453" i="1"/>
  <c r="CD453" i="1"/>
  <c r="CC453" i="1"/>
  <c r="CB453" i="1"/>
  <c r="CA453" i="1"/>
  <c r="BZ453" i="1"/>
  <c r="BY453" i="1"/>
  <c r="BX453" i="1"/>
  <c r="BW453" i="1"/>
  <c r="BV453" i="1"/>
  <c r="BT453" i="1"/>
  <c r="BS453" i="1"/>
  <c r="BR453" i="1"/>
  <c r="BQ453" i="1"/>
  <c r="BP453" i="1"/>
  <c r="BO453" i="1"/>
  <c r="BN453" i="1"/>
  <c r="BM453" i="1"/>
  <c r="BL453" i="1"/>
  <c r="BK453" i="1"/>
  <c r="BJ453" i="1"/>
  <c r="BI453" i="1"/>
  <c r="BH453" i="1"/>
  <c r="BG453" i="1"/>
  <c r="BF453" i="1"/>
  <c r="BE453" i="1"/>
  <c r="BD453" i="1"/>
  <c r="BC453" i="1"/>
  <c r="BB453" i="1"/>
  <c r="BA453" i="1"/>
  <c r="AZ453" i="1"/>
  <c r="AY453" i="1"/>
  <c r="CR452" i="1"/>
  <c r="CQ452" i="1"/>
  <c r="CP452" i="1"/>
  <c r="CO452" i="1"/>
  <c r="CN452" i="1"/>
  <c r="CM452" i="1"/>
  <c r="CL452" i="1"/>
  <c r="CK452" i="1"/>
  <c r="CJ452" i="1"/>
  <c r="CI452" i="1"/>
  <c r="CH452" i="1"/>
  <c r="CG452" i="1"/>
  <c r="CF452" i="1"/>
  <c r="CE452" i="1"/>
  <c r="CD452" i="1"/>
  <c r="CC452" i="1"/>
  <c r="CB452" i="1"/>
  <c r="CA452" i="1"/>
  <c r="BZ452" i="1"/>
  <c r="BY452" i="1"/>
  <c r="BX452" i="1"/>
  <c r="BW452" i="1"/>
  <c r="BV452" i="1"/>
  <c r="BT452" i="1"/>
  <c r="BS452" i="1"/>
  <c r="BR452" i="1"/>
  <c r="BQ452" i="1"/>
  <c r="BP452" i="1"/>
  <c r="BO452" i="1"/>
  <c r="BN452" i="1"/>
  <c r="BM452" i="1"/>
  <c r="BL452" i="1"/>
  <c r="BK452" i="1"/>
  <c r="BJ452" i="1"/>
  <c r="BI452" i="1"/>
  <c r="BH452" i="1"/>
  <c r="BG452" i="1"/>
  <c r="BF452" i="1"/>
  <c r="BE452" i="1"/>
  <c r="BD452" i="1"/>
  <c r="BC452" i="1"/>
  <c r="BB452" i="1"/>
  <c r="BA452" i="1"/>
  <c r="AZ452" i="1"/>
  <c r="AY452" i="1"/>
  <c r="CR451" i="1"/>
  <c r="CQ451" i="1"/>
  <c r="CP451" i="1"/>
  <c r="CO451" i="1"/>
  <c r="CN451" i="1"/>
  <c r="CM451" i="1"/>
  <c r="CL451" i="1"/>
  <c r="CK451" i="1"/>
  <c r="CJ451" i="1"/>
  <c r="CI451" i="1"/>
  <c r="CH451" i="1"/>
  <c r="CG451" i="1"/>
  <c r="CF451" i="1"/>
  <c r="CE451" i="1"/>
  <c r="CD451" i="1"/>
  <c r="CC451" i="1"/>
  <c r="CB451" i="1"/>
  <c r="CA451" i="1"/>
  <c r="BZ451" i="1"/>
  <c r="BY451" i="1"/>
  <c r="BX451" i="1"/>
  <c r="BW451" i="1"/>
  <c r="BV451" i="1"/>
  <c r="BT451" i="1"/>
  <c r="BS451" i="1"/>
  <c r="BR451" i="1"/>
  <c r="BQ451" i="1"/>
  <c r="BP451" i="1"/>
  <c r="BO451" i="1"/>
  <c r="BN451" i="1"/>
  <c r="BM451" i="1"/>
  <c r="BL451" i="1"/>
  <c r="BK451" i="1"/>
  <c r="BJ451" i="1"/>
  <c r="BI451" i="1"/>
  <c r="BH451" i="1"/>
  <c r="BG451" i="1"/>
  <c r="BF451" i="1"/>
  <c r="BE451" i="1"/>
  <c r="BD451" i="1"/>
  <c r="BC451" i="1"/>
  <c r="BB451" i="1"/>
  <c r="BA451" i="1"/>
  <c r="AZ451" i="1"/>
  <c r="AY451" i="1"/>
  <c r="CR450" i="1"/>
  <c r="CQ450" i="1"/>
  <c r="CP450" i="1"/>
  <c r="CO450" i="1"/>
  <c r="CN450" i="1"/>
  <c r="CM450" i="1"/>
  <c r="CL450" i="1"/>
  <c r="CK450" i="1"/>
  <c r="CJ450" i="1"/>
  <c r="CI450" i="1"/>
  <c r="CH450" i="1"/>
  <c r="CG450" i="1"/>
  <c r="CF450" i="1"/>
  <c r="CE450" i="1"/>
  <c r="CD450" i="1"/>
  <c r="CC450" i="1"/>
  <c r="CB450" i="1"/>
  <c r="CA450" i="1"/>
  <c r="BZ450" i="1"/>
  <c r="BY450" i="1"/>
  <c r="BX450" i="1"/>
  <c r="BW450" i="1"/>
  <c r="BV450" i="1"/>
  <c r="BT450" i="1"/>
  <c r="BS450" i="1"/>
  <c r="BR450" i="1"/>
  <c r="BQ450" i="1"/>
  <c r="BP450" i="1"/>
  <c r="BO450" i="1"/>
  <c r="BN450" i="1"/>
  <c r="BM450" i="1"/>
  <c r="BL450" i="1"/>
  <c r="BK450" i="1"/>
  <c r="BJ450" i="1"/>
  <c r="BI450" i="1"/>
  <c r="BH450" i="1"/>
  <c r="BG450" i="1"/>
  <c r="BF450" i="1"/>
  <c r="BE450" i="1"/>
  <c r="BD450" i="1"/>
  <c r="BC450" i="1"/>
  <c r="BB450" i="1"/>
  <c r="BA450" i="1"/>
  <c r="AZ450" i="1"/>
  <c r="AY450" i="1"/>
  <c r="CR449" i="1"/>
  <c r="CQ449" i="1"/>
  <c r="CP449" i="1"/>
  <c r="CO449" i="1"/>
  <c r="CN449" i="1"/>
  <c r="CM449" i="1"/>
  <c r="CL449" i="1"/>
  <c r="CK449" i="1"/>
  <c r="CJ449" i="1"/>
  <c r="CI449" i="1"/>
  <c r="CH449" i="1"/>
  <c r="CG449" i="1"/>
  <c r="CF449" i="1"/>
  <c r="CE449" i="1"/>
  <c r="CD449" i="1"/>
  <c r="CC449" i="1"/>
  <c r="CB449" i="1"/>
  <c r="CA449" i="1"/>
  <c r="BZ449" i="1"/>
  <c r="BY449" i="1"/>
  <c r="BX449" i="1"/>
  <c r="BW449" i="1"/>
  <c r="BV449" i="1"/>
  <c r="BT449" i="1"/>
  <c r="BS449" i="1"/>
  <c r="BR449" i="1"/>
  <c r="BQ449" i="1"/>
  <c r="BP449" i="1"/>
  <c r="BO449" i="1"/>
  <c r="BN449" i="1"/>
  <c r="BM449" i="1"/>
  <c r="BL449" i="1"/>
  <c r="BK449" i="1"/>
  <c r="BJ449" i="1"/>
  <c r="BI449" i="1"/>
  <c r="BH449" i="1"/>
  <c r="BG449" i="1"/>
  <c r="BF449" i="1"/>
  <c r="BE449" i="1"/>
  <c r="BD449" i="1"/>
  <c r="BC449" i="1"/>
  <c r="BB449" i="1"/>
  <c r="BA449" i="1"/>
  <c r="AZ449" i="1"/>
  <c r="AY449" i="1"/>
  <c r="CR448" i="1"/>
  <c r="CQ448" i="1"/>
  <c r="CP448" i="1"/>
  <c r="CO448" i="1"/>
  <c r="CN448" i="1"/>
  <c r="CM448" i="1"/>
  <c r="CL448" i="1"/>
  <c r="CK448" i="1"/>
  <c r="CJ448" i="1"/>
  <c r="CI448" i="1"/>
  <c r="CH448" i="1"/>
  <c r="CG448" i="1"/>
  <c r="CF448" i="1"/>
  <c r="CE448" i="1"/>
  <c r="CD448" i="1"/>
  <c r="CC448" i="1"/>
  <c r="CB448" i="1"/>
  <c r="CA448" i="1"/>
  <c r="BZ448" i="1"/>
  <c r="BY448" i="1"/>
  <c r="BX448" i="1"/>
  <c r="BW448" i="1"/>
  <c r="BV448" i="1"/>
  <c r="BT448" i="1"/>
  <c r="BS448" i="1"/>
  <c r="BR448" i="1"/>
  <c r="BQ448" i="1"/>
  <c r="BP448" i="1"/>
  <c r="BO448" i="1"/>
  <c r="BN448" i="1"/>
  <c r="BM448" i="1"/>
  <c r="BL448" i="1"/>
  <c r="BK448" i="1"/>
  <c r="BJ448" i="1"/>
  <c r="BI448" i="1"/>
  <c r="BH448" i="1"/>
  <c r="BG448" i="1"/>
  <c r="BF448" i="1"/>
  <c r="BE448" i="1"/>
  <c r="BD448" i="1"/>
  <c r="BC448" i="1"/>
  <c r="BB448" i="1"/>
  <c r="BA448" i="1"/>
  <c r="AZ448" i="1"/>
  <c r="AY448" i="1"/>
  <c r="CR447" i="1"/>
  <c r="CQ447" i="1"/>
  <c r="CP447" i="1"/>
  <c r="CO447" i="1"/>
  <c r="CN447" i="1"/>
  <c r="CM447" i="1"/>
  <c r="CL447" i="1"/>
  <c r="CK447" i="1"/>
  <c r="CJ447" i="1"/>
  <c r="CI447" i="1"/>
  <c r="CH447" i="1"/>
  <c r="CG447" i="1"/>
  <c r="CF447" i="1"/>
  <c r="CE447" i="1"/>
  <c r="CD447" i="1"/>
  <c r="CC447" i="1"/>
  <c r="CB447" i="1"/>
  <c r="CA447" i="1"/>
  <c r="BZ447" i="1"/>
  <c r="BY447" i="1"/>
  <c r="BX447" i="1"/>
  <c r="BW447" i="1"/>
  <c r="BV447" i="1"/>
  <c r="BT447" i="1"/>
  <c r="BS447" i="1"/>
  <c r="BR447" i="1"/>
  <c r="BQ447" i="1"/>
  <c r="BP447" i="1"/>
  <c r="BO447" i="1"/>
  <c r="BN447" i="1"/>
  <c r="BM447" i="1"/>
  <c r="BL447" i="1"/>
  <c r="BK447" i="1"/>
  <c r="BJ447" i="1"/>
  <c r="BI447" i="1"/>
  <c r="BH447" i="1"/>
  <c r="BG447" i="1"/>
  <c r="BF447" i="1"/>
  <c r="BE447" i="1"/>
  <c r="BD447" i="1"/>
  <c r="BC447" i="1"/>
  <c r="BB447" i="1"/>
  <c r="BA447" i="1"/>
  <c r="AZ447" i="1"/>
  <c r="AY447" i="1"/>
  <c r="CR446" i="1"/>
  <c r="CQ446" i="1"/>
  <c r="CP446" i="1"/>
  <c r="CO446" i="1"/>
  <c r="CN446" i="1"/>
  <c r="CM446" i="1"/>
  <c r="CL446" i="1"/>
  <c r="CK446" i="1"/>
  <c r="CJ446" i="1"/>
  <c r="CI446" i="1"/>
  <c r="CH446" i="1"/>
  <c r="CG446" i="1"/>
  <c r="CF446" i="1"/>
  <c r="CE446" i="1"/>
  <c r="CD446" i="1"/>
  <c r="CC446" i="1"/>
  <c r="CB446" i="1"/>
  <c r="CA446" i="1"/>
  <c r="BZ446" i="1"/>
  <c r="BY446" i="1"/>
  <c r="BX446" i="1"/>
  <c r="BW446" i="1"/>
  <c r="BV446" i="1"/>
  <c r="BT446" i="1"/>
  <c r="BS446" i="1"/>
  <c r="BR446" i="1"/>
  <c r="BQ446" i="1"/>
  <c r="BP446" i="1"/>
  <c r="BO446" i="1"/>
  <c r="BN446" i="1"/>
  <c r="BM446" i="1"/>
  <c r="BL446" i="1"/>
  <c r="BK446" i="1"/>
  <c r="BJ446" i="1"/>
  <c r="BI446" i="1"/>
  <c r="BH446" i="1"/>
  <c r="BG446" i="1"/>
  <c r="BF446" i="1"/>
  <c r="BE446" i="1"/>
  <c r="BD446" i="1"/>
  <c r="BC446" i="1"/>
  <c r="BB446" i="1"/>
  <c r="BA446" i="1"/>
  <c r="AZ446" i="1"/>
  <c r="AY446" i="1"/>
  <c r="CR445" i="1"/>
  <c r="CQ445" i="1"/>
  <c r="CP445" i="1"/>
  <c r="CO445" i="1"/>
  <c r="CN445" i="1"/>
  <c r="CM445" i="1"/>
  <c r="CL445" i="1"/>
  <c r="CK445" i="1"/>
  <c r="CJ445" i="1"/>
  <c r="CI445" i="1"/>
  <c r="CH445" i="1"/>
  <c r="CG445" i="1"/>
  <c r="CF445" i="1"/>
  <c r="CE445" i="1"/>
  <c r="CD445" i="1"/>
  <c r="CC445" i="1"/>
  <c r="CB445" i="1"/>
  <c r="CA445" i="1"/>
  <c r="BZ445" i="1"/>
  <c r="BY445" i="1"/>
  <c r="BX445" i="1"/>
  <c r="BW445" i="1"/>
  <c r="BV445" i="1"/>
  <c r="BT445" i="1"/>
  <c r="BS445" i="1"/>
  <c r="BR445" i="1"/>
  <c r="BQ445" i="1"/>
  <c r="BP445" i="1"/>
  <c r="BO445" i="1"/>
  <c r="BN445" i="1"/>
  <c r="BM445" i="1"/>
  <c r="BL445" i="1"/>
  <c r="BK445" i="1"/>
  <c r="BJ445" i="1"/>
  <c r="BI445" i="1"/>
  <c r="BH445" i="1"/>
  <c r="BG445" i="1"/>
  <c r="BF445" i="1"/>
  <c r="BE445" i="1"/>
  <c r="BD445" i="1"/>
  <c r="BC445" i="1"/>
  <c r="BB445" i="1"/>
  <c r="BA445" i="1"/>
  <c r="AZ445" i="1"/>
  <c r="AY445" i="1"/>
  <c r="CR444" i="1"/>
  <c r="CQ444" i="1"/>
  <c r="CP444" i="1"/>
  <c r="CO444" i="1"/>
  <c r="CN444" i="1"/>
  <c r="CM444" i="1"/>
  <c r="CL444" i="1"/>
  <c r="CK444" i="1"/>
  <c r="CJ444" i="1"/>
  <c r="CI444" i="1"/>
  <c r="CH444" i="1"/>
  <c r="CG444" i="1"/>
  <c r="CF444" i="1"/>
  <c r="CE444" i="1"/>
  <c r="CD444" i="1"/>
  <c r="CC444" i="1"/>
  <c r="CB444" i="1"/>
  <c r="CA444" i="1"/>
  <c r="BZ444" i="1"/>
  <c r="BY444" i="1"/>
  <c r="BX444" i="1"/>
  <c r="BW444" i="1"/>
  <c r="BV444" i="1"/>
  <c r="BT444" i="1"/>
  <c r="BS444" i="1"/>
  <c r="BR444" i="1"/>
  <c r="BQ444" i="1"/>
  <c r="BP444" i="1"/>
  <c r="BO444" i="1"/>
  <c r="BN444" i="1"/>
  <c r="BM444" i="1"/>
  <c r="BL444" i="1"/>
  <c r="BK444" i="1"/>
  <c r="BJ444" i="1"/>
  <c r="BI444" i="1"/>
  <c r="BH444" i="1"/>
  <c r="BG444" i="1"/>
  <c r="BF444" i="1"/>
  <c r="BE444" i="1"/>
  <c r="BD444" i="1"/>
  <c r="BC444" i="1"/>
  <c r="BB444" i="1"/>
  <c r="BA444" i="1"/>
  <c r="AZ444" i="1"/>
  <c r="AY444" i="1"/>
  <c r="CR443" i="1"/>
  <c r="CQ443" i="1"/>
  <c r="CP443" i="1"/>
  <c r="CO443" i="1"/>
  <c r="CN443" i="1"/>
  <c r="CM443" i="1"/>
  <c r="CL443" i="1"/>
  <c r="CK443" i="1"/>
  <c r="CJ443" i="1"/>
  <c r="CI443" i="1"/>
  <c r="CH443" i="1"/>
  <c r="CG443" i="1"/>
  <c r="CF443" i="1"/>
  <c r="CE443" i="1"/>
  <c r="CD443" i="1"/>
  <c r="CC443" i="1"/>
  <c r="CB443" i="1"/>
  <c r="CA443" i="1"/>
  <c r="BZ443" i="1"/>
  <c r="BY443" i="1"/>
  <c r="BX443" i="1"/>
  <c r="BW443" i="1"/>
  <c r="BV443" i="1"/>
  <c r="BT443" i="1"/>
  <c r="BS443" i="1"/>
  <c r="BR443" i="1"/>
  <c r="BQ443" i="1"/>
  <c r="BP443" i="1"/>
  <c r="BO443" i="1"/>
  <c r="BN443" i="1"/>
  <c r="BM443" i="1"/>
  <c r="BL443" i="1"/>
  <c r="BK443" i="1"/>
  <c r="BJ443" i="1"/>
  <c r="BI443" i="1"/>
  <c r="BH443" i="1"/>
  <c r="BG443" i="1"/>
  <c r="BF443" i="1"/>
  <c r="BE443" i="1"/>
  <c r="BD443" i="1"/>
  <c r="BC443" i="1"/>
  <c r="BB443" i="1"/>
  <c r="BA443" i="1"/>
  <c r="AZ443" i="1"/>
  <c r="AY443" i="1"/>
  <c r="CR442" i="1"/>
  <c r="CQ442" i="1"/>
  <c r="CP442" i="1"/>
  <c r="CO442" i="1"/>
  <c r="CN442" i="1"/>
  <c r="CM442" i="1"/>
  <c r="CL442" i="1"/>
  <c r="CK442" i="1"/>
  <c r="CJ442" i="1"/>
  <c r="CI442" i="1"/>
  <c r="CH442" i="1"/>
  <c r="CG442" i="1"/>
  <c r="CF442" i="1"/>
  <c r="CE442" i="1"/>
  <c r="CD442" i="1"/>
  <c r="CC442" i="1"/>
  <c r="CB442" i="1"/>
  <c r="CA442" i="1"/>
  <c r="BZ442" i="1"/>
  <c r="BY442" i="1"/>
  <c r="BX442" i="1"/>
  <c r="BW442" i="1"/>
  <c r="BV442" i="1"/>
  <c r="BT442" i="1"/>
  <c r="BS442" i="1"/>
  <c r="BR442" i="1"/>
  <c r="BQ442" i="1"/>
  <c r="BP442" i="1"/>
  <c r="BO442" i="1"/>
  <c r="BN442" i="1"/>
  <c r="BM442" i="1"/>
  <c r="BL442" i="1"/>
  <c r="BK442" i="1"/>
  <c r="BJ442" i="1"/>
  <c r="BI442" i="1"/>
  <c r="BH442" i="1"/>
  <c r="BG442" i="1"/>
  <c r="BF442" i="1"/>
  <c r="BE442" i="1"/>
  <c r="BD442" i="1"/>
  <c r="BC442" i="1"/>
  <c r="BB442" i="1"/>
  <c r="BA442" i="1"/>
  <c r="AZ442" i="1"/>
  <c r="AY442" i="1"/>
  <c r="CR441" i="1"/>
  <c r="CQ441" i="1"/>
  <c r="CP441" i="1"/>
  <c r="CO441" i="1"/>
  <c r="CN441" i="1"/>
  <c r="CM441" i="1"/>
  <c r="CL441" i="1"/>
  <c r="CK441" i="1"/>
  <c r="CJ441" i="1"/>
  <c r="CI441" i="1"/>
  <c r="CH441" i="1"/>
  <c r="CG441" i="1"/>
  <c r="CF441" i="1"/>
  <c r="CE441" i="1"/>
  <c r="CD441" i="1"/>
  <c r="CC441" i="1"/>
  <c r="CB441" i="1"/>
  <c r="CA441" i="1"/>
  <c r="BZ441" i="1"/>
  <c r="BY441" i="1"/>
  <c r="BX441" i="1"/>
  <c r="BW441" i="1"/>
  <c r="BV441" i="1"/>
  <c r="BT441" i="1"/>
  <c r="BS441" i="1"/>
  <c r="BR441" i="1"/>
  <c r="BQ441" i="1"/>
  <c r="BP441" i="1"/>
  <c r="BO441" i="1"/>
  <c r="BN441" i="1"/>
  <c r="BM441" i="1"/>
  <c r="BL441" i="1"/>
  <c r="BK441" i="1"/>
  <c r="BJ441" i="1"/>
  <c r="BI441" i="1"/>
  <c r="BH441" i="1"/>
  <c r="BG441" i="1"/>
  <c r="BF441" i="1"/>
  <c r="BE441" i="1"/>
  <c r="BD441" i="1"/>
  <c r="BC441" i="1"/>
  <c r="BB441" i="1"/>
  <c r="BA441" i="1"/>
  <c r="AZ441" i="1"/>
  <c r="AY441" i="1"/>
  <c r="CR440" i="1"/>
  <c r="CQ440" i="1"/>
  <c r="CP440" i="1"/>
  <c r="CO440" i="1"/>
  <c r="CN440" i="1"/>
  <c r="CM440" i="1"/>
  <c r="CL440" i="1"/>
  <c r="CK440" i="1"/>
  <c r="CJ440" i="1"/>
  <c r="CI440" i="1"/>
  <c r="CH440" i="1"/>
  <c r="CG440" i="1"/>
  <c r="CF440" i="1"/>
  <c r="CE440" i="1"/>
  <c r="CD440" i="1"/>
  <c r="CC440" i="1"/>
  <c r="CB440" i="1"/>
  <c r="CA440" i="1"/>
  <c r="BZ440" i="1"/>
  <c r="BY440" i="1"/>
  <c r="BX440" i="1"/>
  <c r="BW440" i="1"/>
  <c r="BV440" i="1"/>
  <c r="BT440" i="1"/>
  <c r="BS440" i="1"/>
  <c r="BR440" i="1"/>
  <c r="BQ440" i="1"/>
  <c r="BP440" i="1"/>
  <c r="BO440" i="1"/>
  <c r="BN440" i="1"/>
  <c r="BM440" i="1"/>
  <c r="BL440" i="1"/>
  <c r="BK440" i="1"/>
  <c r="BJ440" i="1"/>
  <c r="BI440" i="1"/>
  <c r="BH440" i="1"/>
  <c r="BG440" i="1"/>
  <c r="BF440" i="1"/>
  <c r="BE440" i="1"/>
  <c r="BD440" i="1"/>
  <c r="BC440" i="1"/>
  <c r="BB440" i="1"/>
  <c r="BA440" i="1"/>
  <c r="AZ440" i="1"/>
  <c r="AY440" i="1"/>
  <c r="CR439" i="1"/>
  <c r="CQ439" i="1"/>
  <c r="CP439" i="1"/>
  <c r="CO439" i="1"/>
  <c r="CN439" i="1"/>
  <c r="CM439" i="1"/>
  <c r="CL439" i="1"/>
  <c r="CK439" i="1"/>
  <c r="CJ439" i="1"/>
  <c r="CI439" i="1"/>
  <c r="CH439" i="1"/>
  <c r="CG439" i="1"/>
  <c r="CF439" i="1"/>
  <c r="CE439" i="1"/>
  <c r="CD439" i="1"/>
  <c r="CC439" i="1"/>
  <c r="CB439" i="1"/>
  <c r="CA439" i="1"/>
  <c r="BZ439" i="1"/>
  <c r="BY439" i="1"/>
  <c r="BX439" i="1"/>
  <c r="BW439" i="1"/>
  <c r="BV439" i="1"/>
  <c r="BT439" i="1"/>
  <c r="BS439" i="1"/>
  <c r="BR439" i="1"/>
  <c r="BQ439" i="1"/>
  <c r="BP439" i="1"/>
  <c r="BO439" i="1"/>
  <c r="BN439" i="1"/>
  <c r="BM439" i="1"/>
  <c r="BL439" i="1"/>
  <c r="BK439" i="1"/>
  <c r="BJ439" i="1"/>
  <c r="BI439" i="1"/>
  <c r="BH439" i="1"/>
  <c r="BG439" i="1"/>
  <c r="BF439" i="1"/>
  <c r="BE439" i="1"/>
  <c r="BD439" i="1"/>
  <c r="BC439" i="1"/>
  <c r="BB439" i="1"/>
  <c r="BA439" i="1"/>
  <c r="AZ439" i="1"/>
  <c r="AY439" i="1"/>
  <c r="CR438" i="1"/>
  <c r="CQ438" i="1"/>
  <c r="CP438" i="1"/>
  <c r="CO438" i="1"/>
  <c r="CN438" i="1"/>
  <c r="CM438" i="1"/>
  <c r="CL438" i="1"/>
  <c r="CK438" i="1"/>
  <c r="CJ438" i="1"/>
  <c r="CI438" i="1"/>
  <c r="CH438" i="1"/>
  <c r="CG438" i="1"/>
  <c r="CF438" i="1"/>
  <c r="CE438" i="1"/>
  <c r="CD438" i="1"/>
  <c r="CC438" i="1"/>
  <c r="CB438" i="1"/>
  <c r="CA438" i="1"/>
  <c r="BZ438" i="1"/>
  <c r="BY438" i="1"/>
  <c r="BX438" i="1"/>
  <c r="BW438" i="1"/>
  <c r="BV438" i="1"/>
  <c r="BT438" i="1"/>
  <c r="BS438" i="1"/>
  <c r="BR438" i="1"/>
  <c r="BQ438" i="1"/>
  <c r="BP438" i="1"/>
  <c r="BO438" i="1"/>
  <c r="BN438" i="1"/>
  <c r="BM438" i="1"/>
  <c r="BL438" i="1"/>
  <c r="BK438" i="1"/>
  <c r="BJ438" i="1"/>
  <c r="BI438" i="1"/>
  <c r="BH438" i="1"/>
  <c r="BG438" i="1"/>
  <c r="BF438" i="1"/>
  <c r="BE438" i="1"/>
  <c r="BD438" i="1"/>
  <c r="BC438" i="1"/>
  <c r="BB438" i="1"/>
  <c r="BA438" i="1"/>
  <c r="AZ438" i="1"/>
  <c r="AY438" i="1"/>
  <c r="CR437" i="1"/>
  <c r="CQ437" i="1"/>
  <c r="CP437" i="1"/>
  <c r="CO437" i="1"/>
  <c r="CN437" i="1"/>
  <c r="CM437" i="1"/>
  <c r="CL437" i="1"/>
  <c r="CK437" i="1"/>
  <c r="CJ437" i="1"/>
  <c r="CI437" i="1"/>
  <c r="CH437" i="1"/>
  <c r="CG437" i="1"/>
  <c r="CF437" i="1"/>
  <c r="CE437" i="1"/>
  <c r="CD437" i="1"/>
  <c r="CC437" i="1"/>
  <c r="CB437" i="1"/>
  <c r="CA437" i="1"/>
  <c r="BZ437" i="1"/>
  <c r="BY437" i="1"/>
  <c r="BX437" i="1"/>
  <c r="BW437" i="1"/>
  <c r="BV437" i="1"/>
  <c r="BT437" i="1"/>
  <c r="BS437" i="1"/>
  <c r="BR437" i="1"/>
  <c r="BQ437" i="1"/>
  <c r="BP437" i="1"/>
  <c r="BO437" i="1"/>
  <c r="BN437" i="1"/>
  <c r="BM437" i="1"/>
  <c r="BL437" i="1"/>
  <c r="BK437" i="1"/>
  <c r="BJ437" i="1"/>
  <c r="BI437" i="1"/>
  <c r="BH437" i="1"/>
  <c r="BG437" i="1"/>
  <c r="BF437" i="1"/>
  <c r="BE437" i="1"/>
  <c r="BD437" i="1"/>
  <c r="BC437" i="1"/>
  <c r="BB437" i="1"/>
  <c r="BA437" i="1"/>
  <c r="AZ437" i="1"/>
  <c r="AY437" i="1"/>
  <c r="CR436" i="1"/>
  <c r="CQ436" i="1"/>
  <c r="CP436" i="1"/>
  <c r="CO436" i="1"/>
  <c r="CN436" i="1"/>
  <c r="CM436" i="1"/>
  <c r="CL436" i="1"/>
  <c r="CK436" i="1"/>
  <c r="CJ436" i="1"/>
  <c r="CI436" i="1"/>
  <c r="CH436" i="1"/>
  <c r="CG436" i="1"/>
  <c r="CF436" i="1"/>
  <c r="CE436" i="1"/>
  <c r="CD436" i="1"/>
  <c r="CC436" i="1"/>
  <c r="CB436" i="1"/>
  <c r="CA436" i="1"/>
  <c r="BZ436" i="1"/>
  <c r="BY436" i="1"/>
  <c r="BX436" i="1"/>
  <c r="BW436" i="1"/>
  <c r="BV436" i="1"/>
  <c r="BT436" i="1"/>
  <c r="BS436" i="1"/>
  <c r="BR436" i="1"/>
  <c r="BQ436" i="1"/>
  <c r="BP436" i="1"/>
  <c r="BO436" i="1"/>
  <c r="BN436" i="1"/>
  <c r="BM436" i="1"/>
  <c r="BL436" i="1"/>
  <c r="BK436" i="1"/>
  <c r="BJ436" i="1"/>
  <c r="BI436" i="1"/>
  <c r="BH436" i="1"/>
  <c r="BG436" i="1"/>
  <c r="BF436" i="1"/>
  <c r="BE436" i="1"/>
  <c r="BD436" i="1"/>
  <c r="BC436" i="1"/>
  <c r="BB436" i="1"/>
  <c r="BA436" i="1"/>
  <c r="AZ436" i="1"/>
  <c r="AY436" i="1"/>
  <c r="CR435" i="1"/>
  <c r="CQ435" i="1"/>
  <c r="CP435" i="1"/>
  <c r="CO435" i="1"/>
  <c r="CN435" i="1"/>
  <c r="CM435" i="1"/>
  <c r="CL435" i="1"/>
  <c r="CK435" i="1"/>
  <c r="CJ435" i="1"/>
  <c r="CI435" i="1"/>
  <c r="CH435" i="1"/>
  <c r="CG435" i="1"/>
  <c r="CF435" i="1"/>
  <c r="CE435" i="1"/>
  <c r="CD435" i="1"/>
  <c r="CC435" i="1"/>
  <c r="CB435" i="1"/>
  <c r="CA435" i="1"/>
  <c r="BZ435" i="1"/>
  <c r="BY435" i="1"/>
  <c r="BX435" i="1"/>
  <c r="BW435" i="1"/>
  <c r="BV435" i="1"/>
  <c r="BT435" i="1"/>
  <c r="BS435" i="1"/>
  <c r="BR435" i="1"/>
  <c r="BQ435" i="1"/>
  <c r="BP435" i="1"/>
  <c r="BO435" i="1"/>
  <c r="BN435" i="1"/>
  <c r="BM435" i="1"/>
  <c r="BL435" i="1"/>
  <c r="BK435" i="1"/>
  <c r="BJ435" i="1"/>
  <c r="BI435" i="1"/>
  <c r="BH435" i="1"/>
  <c r="BG435" i="1"/>
  <c r="BF435" i="1"/>
  <c r="BE435" i="1"/>
  <c r="BD435" i="1"/>
  <c r="BC435" i="1"/>
  <c r="BB435" i="1"/>
  <c r="BA435" i="1"/>
  <c r="AZ435" i="1"/>
  <c r="AY435" i="1"/>
  <c r="CR434" i="1"/>
  <c r="CQ434" i="1"/>
  <c r="CP434" i="1"/>
  <c r="CO434" i="1"/>
  <c r="CN434" i="1"/>
  <c r="CM434" i="1"/>
  <c r="CL434" i="1"/>
  <c r="CK434" i="1"/>
  <c r="CJ434" i="1"/>
  <c r="CI434" i="1"/>
  <c r="CH434" i="1"/>
  <c r="CG434" i="1"/>
  <c r="CF434" i="1"/>
  <c r="CE434" i="1"/>
  <c r="CD434" i="1"/>
  <c r="CC434" i="1"/>
  <c r="CB434" i="1"/>
  <c r="CA434" i="1"/>
  <c r="BZ434" i="1"/>
  <c r="BY434" i="1"/>
  <c r="BX434" i="1"/>
  <c r="BW434" i="1"/>
  <c r="BV434" i="1"/>
  <c r="BT434" i="1"/>
  <c r="BS434" i="1"/>
  <c r="BR434" i="1"/>
  <c r="BQ434" i="1"/>
  <c r="BP434" i="1"/>
  <c r="BO434" i="1"/>
  <c r="BN434" i="1"/>
  <c r="BM434" i="1"/>
  <c r="BL434" i="1"/>
  <c r="BK434" i="1"/>
  <c r="BJ434" i="1"/>
  <c r="BI434" i="1"/>
  <c r="BH434" i="1"/>
  <c r="BG434" i="1"/>
  <c r="BF434" i="1"/>
  <c r="BE434" i="1"/>
  <c r="BD434" i="1"/>
  <c r="BC434" i="1"/>
  <c r="BB434" i="1"/>
  <c r="BA434" i="1"/>
  <c r="AZ434" i="1"/>
  <c r="AY434" i="1"/>
  <c r="CR433" i="1"/>
  <c r="CQ433" i="1"/>
  <c r="CP433" i="1"/>
  <c r="CO433" i="1"/>
  <c r="CN433" i="1"/>
  <c r="CM433" i="1"/>
  <c r="CL433" i="1"/>
  <c r="CK433" i="1"/>
  <c r="CJ433" i="1"/>
  <c r="CI433" i="1"/>
  <c r="CH433" i="1"/>
  <c r="CG433" i="1"/>
  <c r="CF433" i="1"/>
  <c r="CE433" i="1"/>
  <c r="CD433" i="1"/>
  <c r="CC433" i="1"/>
  <c r="CB433" i="1"/>
  <c r="CA433" i="1"/>
  <c r="BZ433" i="1"/>
  <c r="BY433" i="1"/>
  <c r="BX433" i="1"/>
  <c r="BW433" i="1"/>
  <c r="BV433" i="1"/>
  <c r="BT433" i="1"/>
  <c r="BS433" i="1"/>
  <c r="BR433" i="1"/>
  <c r="BQ433" i="1"/>
  <c r="BP433" i="1"/>
  <c r="BO433" i="1"/>
  <c r="BN433" i="1"/>
  <c r="BM433" i="1"/>
  <c r="BL433" i="1"/>
  <c r="BK433" i="1"/>
  <c r="BJ433" i="1"/>
  <c r="BI433" i="1"/>
  <c r="BH433" i="1"/>
  <c r="BG433" i="1"/>
  <c r="BF433" i="1"/>
  <c r="BE433" i="1"/>
  <c r="BD433" i="1"/>
  <c r="BC433" i="1"/>
  <c r="BB433" i="1"/>
  <c r="BA433" i="1"/>
  <c r="AZ433" i="1"/>
  <c r="AY433" i="1"/>
  <c r="CR432" i="1"/>
  <c r="CQ432" i="1"/>
  <c r="CP432" i="1"/>
  <c r="CO432" i="1"/>
  <c r="CN432" i="1"/>
  <c r="CM432" i="1"/>
  <c r="CL432" i="1"/>
  <c r="CK432" i="1"/>
  <c r="CJ432" i="1"/>
  <c r="CI432" i="1"/>
  <c r="CH432" i="1"/>
  <c r="CG432" i="1"/>
  <c r="CF432" i="1"/>
  <c r="CE432" i="1"/>
  <c r="CD432" i="1"/>
  <c r="CC432" i="1"/>
  <c r="CB432" i="1"/>
  <c r="CA432" i="1"/>
  <c r="BZ432" i="1"/>
  <c r="BY432" i="1"/>
  <c r="BX432" i="1"/>
  <c r="BW432" i="1"/>
  <c r="BV432" i="1"/>
  <c r="BT432" i="1"/>
  <c r="BS432" i="1"/>
  <c r="BR432" i="1"/>
  <c r="BQ432" i="1"/>
  <c r="BP432" i="1"/>
  <c r="BO432" i="1"/>
  <c r="BN432" i="1"/>
  <c r="BM432" i="1"/>
  <c r="BL432" i="1"/>
  <c r="BK432" i="1"/>
  <c r="BJ432" i="1"/>
  <c r="BI432" i="1"/>
  <c r="BH432" i="1"/>
  <c r="BG432" i="1"/>
  <c r="BF432" i="1"/>
  <c r="BE432" i="1"/>
  <c r="BD432" i="1"/>
  <c r="BC432" i="1"/>
  <c r="BB432" i="1"/>
  <c r="BA432" i="1"/>
  <c r="AZ432" i="1"/>
  <c r="AY432" i="1"/>
  <c r="CR431" i="1"/>
  <c r="CQ431" i="1"/>
  <c r="CP431" i="1"/>
  <c r="CO431" i="1"/>
  <c r="CN431" i="1"/>
  <c r="CM431" i="1"/>
  <c r="CL431" i="1"/>
  <c r="CK431" i="1"/>
  <c r="CJ431" i="1"/>
  <c r="CI431" i="1"/>
  <c r="CH431" i="1"/>
  <c r="CG431" i="1"/>
  <c r="CF431" i="1"/>
  <c r="CE431" i="1"/>
  <c r="CD431" i="1"/>
  <c r="CC431" i="1"/>
  <c r="CB431" i="1"/>
  <c r="CA431" i="1"/>
  <c r="BZ431" i="1"/>
  <c r="BY431" i="1"/>
  <c r="BX431" i="1"/>
  <c r="BW431" i="1"/>
  <c r="BV431" i="1"/>
  <c r="BT431" i="1"/>
  <c r="BS431" i="1"/>
  <c r="BR431" i="1"/>
  <c r="BQ431" i="1"/>
  <c r="BP431" i="1"/>
  <c r="BO431" i="1"/>
  <c r="BN431" i="1"/>
  <c r="BM431" i="1"/>
  <c r="BL431" i="1"/>
  <c r="BK431" i="1"/>
  <c r="BJ431" i="1"/>
  <c r="BI431" i="1"/>
  <c r="BH431" i="1"/>
  <c r="BG431" i="1"/>
  <c r="BF431" i="1"/>
  <c r="BE431" i="1"/>
  <c r="BD431" i="1"/>
  <c r="BC431" i="1"/>
  <c r="BB431" i="1"/>
  <c r="BA431" i="1"/>
  <c r="AZ431" i="1"/>
  <c r="AY431" i="1"/>
  <c r="CR430" i="1"/>
  <c r="CQ430" i="1"/>
  <c r="CP430" i="1"/>
  <c r="CO430" i="1"/>
  <c r="CN430" i="1"/>
  <c r="CM430" i="1"/>
  <c r="CL430" i="1"/>
  <c r="CK430" i="1"/>
  <c r="CJ430" i="1"/>
  <c r="CI430" i="1"/>
  <c r="CH430" i="1"/>
  <c r="CG430" i="1"/>
  <c r="CF430" i="1"/>
  <c r="CE430" i="1"/>
  <c r="CD430" i="1"/>
  <c r="CC430" i="1"/>
  <c r="CB430" i="1"/>
  <c r="CA430" i="1"/>
  <c r="BZ430" i="1"/>
  <c r="BY430" i="1"/>
  <c r="BX430" i="1"/>
  <c r="BW430" i="1"/>
  <c r="BV430" i="1"/>
  <c r="BT430" i="1"/>
  <c r="BS430" i="1"/>
  <c r="BR430" i="1"/>
  <c r="BQ430" i="1"/>
  <c r="BP430" i="1"/>
  <c r="BO430" i="1"/>
  <c r="BN430" i="1"/>
  <c r="BM430" i="1"/>
  <c r="BL430" i="1"/>
  <c r="BK430" i="1"/>
  <c r="BJ430" i="1"/>
  <c r="BI430" i="1"/>
  <c r="BH430" i="1"/>
  <c r="BG430" i="1"/>
  <c r="BF430" i="1"/>
  <c r="BE430" i="1"/>
  <c r="BD430" i="1"/>
  <c r="BC430" i="1"/>
  <c r="BB430" i="1"/>
  <c r="BA430" i="1"/>
  <c r="AZ430" i="1"/>
  <c r="AY430" i="1"/>
  <c r="CR429" i="1"/>
  <c r="CQ429" i="1"/>
  <c r="CP429" i="1"/>
  <c r="CO429" i="1"/>
  <c r="CN429" i="1"/>
  <c r="CM429" i="1"/>
  <c r="CL429" i="1"/>
  <c r="CK429" i="1"/>
  <c r="CJ429" i="1"/>
  <c r="CI429" i="1"/>
  <c r="CH429" i="1"/>
  <c r="CG429" i="1"/>
  <c r="CF429" i="1"/>
  <c r="CE429" i="1"/>
  <c r="CD429" i="1"/>
  <c r="CC429" i="1"/>
  <c r="CB429" i="1"/>
  <c r="CA429" i="1"/>
  <c r="BZ429" i="1"/>
  <c r="BY429" i="1"/>
  <c r="BX429" i="1"/>
  <c r="BW429" i="1"/>
  <c r="BV429" i="1"/>
  <c r="BT429" i="1"/>
  <c r="BS429" i="1"/>
  <c r="BR429" i="1"/>
  <c r="BQ429" i="1"/>
  <c r="BP429" i="1"/>
  <c r="BO429" i="1"/>
  <c r="BN429" i="1"/>
  <c r="BM429" i="1"/>
  <c r="BL429" i="1"/>
  <c r="BK429" i="1"/>
  <c r="BJ429" i="1"/>
  <c r="BI429" i="1"/>
  <c r="BH429" i="1"/>
  <c r="BG429" i="1"/>
  <c r="BF429" i="1"/>
  <c r="BE429" i="1"/>
  <c r="BD429" i="1"/>
  <c r="BC429" i="1"/>
  <c r="BB429" i="1"/>
  <c r="BA429" i="1"/>
  <c r="AZ429" i="1"/>
  <c r="AY429" i="1"/>
  <c r="CR428" i="1"/>
  <c r="CQ428" i="1"/>
  <c r="CP428" i="1"/>
  <c r="CO428" i="1"/>
  <c r="CN428" i="1"/>
  <c r="CM428" i="1"/>
  <c r="CL428" i="1"/>
  <c r="CK428" i="1"/>
  <c r="CJ428" i="1"/>
  <c r="CI428" i="1"/>
  <c r="CH428" i="1"/>
  <c r="CG428" i="1"/>
  <c r="CF428" i="1"/>
  <c r="CE428" i="1"/>
  <c r="CD428" i="1"/>
  <c r="CC428" i="1"/>
  <c r="CB428" i="1"/>
  <c r="CA428" i="1"/>
  <c r="BZ428" i="1"/>
  <c r="BY428" i="1"/>
  <c r="BX428" i="1"/>
  <c r="BW428" i="1"/>
  <c r="BV428" i="1"/>
  <c r="BT428" i="1"/>
  <c r="BS428" i="1"/>
  <c r="BR428" i="1"/>
  <c r="BQ428" i="1"/>
  <c r="BP428" i="1"/>
  <c r="BO428" i="1"/>
  <c r="BN428" i="1"/>
  <c r="BM428" i="1"/>
  <c r="BL428" i="1"/>
  <c r="BK428" i="1"/>
  <c r="BJ428" i="1"/>
  <c r="BI428" i="1"/>
  <c r="BH428" i="1"/>
  <c r="BG428" i="1"/>
  <c r="BF428" i="1"/>
  <c r="BE428" i="1"/>
  <c r="BD428" i="1"/>
  <c r="BC428" i="1"/>
  <c r="BB428" i="1"/>
  <c r="BA428" i="1"/>
  <c r="AZ428" i="1"/>
  <c r="AY428" i="1"/>
  <c r="CR427" i="1"/>
  <c r="CQ427" i="1"/>
  <c r="CP427" i="1"/>
  <c r="CO427" i="1"/>
  <c r="CN427" i="1"/>
  <c r="CM427" i="1"/>
  <c r="CL427" i="1"/>
  <c r="CK427" i="1"/>
  <c r="CJ427" i="1"/>
  <c r="CI427" i="1"/>
  <c r="CH427" i="1"/>
  <c r="CG427" i="1"/>
  <c r="CF427" i="1"/>
  <c r="CE427" i="1"/>
  <c r="CD427" i="1"/>
  <c r="CC427" i="1"/>
  <c r="CB427" i="1"/>
  <c r="CA427" i="1"/>
  <c r="BZ427" i="1"/>
  <c r="BY427" i="1"/>
  <c r="BX427" i="1"/>
  <c r="BW427" i="1"/>
  <c r="BV427" i="1"/>
  <c r="BT427" i="1"/>
  <c r="BS427" i="1"/>
  <c r="BR427" i="1"/>
  <c r="BQ427" i="1"/>
  <c r="BP427" i="1"/>
  <c r="BO427" i="1"/>
  <c r="BN427" i="1"/>
  <c r="BM427" i="1"/>
  <c r="BL427" i="1"/>
  <c r="BK427" i="1"/>
  <c r="BJ427" i="1"/>
  <c r="BI427" i="1"/>
  <c r="BH427" i="1"/>
  <c r="BG427" i="1"/>
  <c r="BF427" i="1"/>
  <c r="BE427" i="1"/>
  <c r="BD427" i="1"/>
  <c r="BC427" i="1"/>
  <c r="BB427" i="1"/>
  <c r="BA427" i="1"/>
  <c r="AZ427" i="1"/>
  <c r="AY427" i="1"/>
  <c r="CR426" i="1"/>
  <c r="CQ426" i="1"/>
  <c r="CP426" i="1"/>
  <c r="CO426" i="1"/>
  <c r="CN426" i="1"/>
  <c r="CM426" i="1"/>
  <c r="CL426" i="1"/>
  <c r="CK426" i="1"/>
  <c r="CJ426" i="1"/>
  <c r="CI426" i="1"/>
  <c r="CH426" i="1"/>
  <c r="CG426" i="1"/>
  <c r="CF426" i="1"/>
  <c r="CE426" i="1"/>
  <c r="CD426" i="1"/>
  <c r="CC426" i="1"/>
  <c r="CB426" i="1"/>
  <c r="CA426" i="1"/>
  <c r="BZ426" i="1"/>
  <c r="BY426" i="1"/>
  <c r="BX426" i="1"/>
  <c r="BW426" i="1"/>
  <c r="BV426" i="1"/>
  <c r="BT426" i="1"/>
  <c r="BS426" i="1"/>
  <c r="BR426" i="1"/>
  <c r="BQ426" i="1"/>
  <c r="BP426" i="1"/>
  <c r="BO426" i="1"/>
  <c r="BN426" i="1"/>
  <c r="BM426" i="1"/>
  <c r="BL426" i="1"/>
  <c r="BK426" i="1"/>
  <c r="BJ426" i="1"/>
  <c r="BI426" i="1"/>
  <c r="BH426" i="1"/>
  <c r="BG426" i="1"/>
  <c r="BF426" i="1"/>
  <c r="BE426" i="1"/>
  <c r="BD426" i="1"/>
  <c r="BC426" i="1"/>
  <c r="BB426" i="1"/>
  <c r="BA426" i="1"/>
  <c r="AZ426" i="1"/>
  <c r="AY426" i="1"/>
  <c r="CR425" i="1"/>
  <c r="CQ425" i="1"/>
  <c r="CP425" i="1"/>
  <c r="CO425" i="1"/>
  <c r="CN425" i="1"/>
  <c r="CM425" i="1"/>
  <c r="CL425" i="1"/>
  <c r="CK425" i="1"/>
  <c r="CJ425" i="1"/>
  <c r="CI425" i="1"/>
  <c r="CH425" i="1"/>
  <c r="CG425" i="1"/>
  <c r="CF425" i="1"/>
  <c r="CE425" i="1"/>
  <c r="CD425" i="1"/>
  <c r="CC425" i="1"/>
  <c r="CB425" i="1"/>
  <c r="CA425" i="1"/>
  <c r="BZ425" i="1"/>
  <c r="BY425" i="1"/>
  <c r="BX425" i="1"/>
  <c r="BW425" i="1"/>
  <c r="BV425" i="1"/>
  <c r="BT425" i="1"/>
  <c r="BS425" i="1"/>
  <c r="BR425" i="1"/>
  <c r="BQ425" i="1"/>
  <c r="BP425" i="1"/>
  <c r="BO425" i="1"/>
  <c r="BN425" i="1"/>
  <c r="BM425" i="1"/>
  <c r="BL425" i="1"/>
  <c r="BK425" i="1"/>
  <c r="BJ425" i="1"/>
  <c r="BI425" i="1"/>
  <c r="BH425" i="1"/>
  <c r="BG425" i="1"/>
  <c r="BF425" i="1"/>
  <c r="BE425" i="1"/>
  <c r="BD425" i="1"/>
  <c r="BC425" i="1"/>
  <c r="BB425" i="1"/>
  <c r="BA425" i="1"/>
  <c r="AZ425" i="1"/>
  <c r="AY425" i="1"/>
  <c r="CR424" i="1"/>
  <c r="CQ424" i="1"/>
  <c r="CP424" i="1"/>
  <c r="CO424" i="1"/>
  <c r="CN424" i="1"/>
  <c r="CM424" i="1"/>
  <c r="CL424" i="1"/>
  <c r="CK424" i="1"/>
  <c r="CJ424" i="1"/>
  <c r="CI424" i="1"/>
  <c r="CH424" i="1"/>
  <c r="CG424" i="1"/>
  <c r="CF424" i="1"/>
  <c r="CE424" i="1"/>
  <c r="CD424" i="1"/>
  <c r="CC424" i="1"/>
  <c r="CB424" i="1"/>
  <c r="CA424" i="1"/>
  <c r="BZ424" i="1"/>
  <c r="BY424" i="1"/>
  <c r="BX424" i="1"/>
  <c r="BW424" i="1"/>
  <c r="BV424" i="1"/>
  <c r="BT424" i="1"/>
  <c r="BS424" i="1"/>
  <c r="BR424" i="1"/>
  <c r="BQ424" i="1"/>
  <c r="BP424" i="1"/>
  <c r="BO424" i="1"/>
  <c r="BN424" i="1"/>
  <c r="BM424" i="1"/>
  <c r="BL424" i="1"/>
  <c r="BK424" i="1"/>
  <c r="BJ424" i="1"/>
  <c r="BI424" i="1"/>
  <c r="BH424" i="1"/>
  <c r="BG424" i="1"/>
  <c r="BF424" i="1"/>
  <c r="BE424" i="1"/>
  <c r="BD424" i="1"/>
  <c r="BC424" i="1"/>
  <c r="BB424" i="1"/>
  <c r="BA424" i="1"/>
  <c r="AZ424" i="1"/>
  <c r="AY424" i="1"/>
  <c r="CR423" i="1"/>
  <c r="CQ423" i="1"/>
  <c r="CP423" i="1"/>
  <c r="CO423" i="1"/>
  <c r="CN423" i="1"/>
  <c r="CM423" i="1"/>
  <c r="CL423" i="1"/>
  <c r="CK423" i="1"/>
  <c r="CJ423" i="1"/>
  <c r="CI423" i="1"/>
  <c r="CH423" i="1"/>
  <c r="CG423" i="1"/>
  <c r="CF423" i="1"/>
  <c r="CE423" i="1"/>
  <c r="CD423" i="1"/>
  <c r="CC423" i="1"/>
  <c r="CB423" i="1"/>
  <c r="CA423" i="1"/>
  <c r="BZ423" i="1"/>
  <c r="BY423" i="1"/>
  <c r="BX423" i="1"/>
  <c r="BW423" i="1"/>
  <c r="BV423" i="1"/>
  <c r="BT423" i="1"/>
  <c r="BS423" i="1"/>
  <c r="BR423" i="1"/>
  <c r="BQ423" i="1"/>
  <c r="BP423" i="1"/>
  <c r="BO423" i="1"/>
  <c r="BN423" i="1"/>
  <c r="BM423" i="1"/>
  <c r="BL423" i="1"/>
  <c r="BK423" i="1"/>
  <c r="BJ423" i="1"/>
  <c r="BI423" i="1"/>
  <c r="BH423" i="1"/>
  <c r="BG423" i="1"/>
  <c r="BF423" i="1"/>
  <c r="BE423" i="1"/>
  <c r="BD423" i="1"/>
  <c r="BC423" i="1"/>
  <c r="BB423" i="1"/>
  <c r="BA423" i="1"/>
  <c r="AZ423" i="1"/>
  <c r="AY423" i="1"/>
  <c r="CR422" i="1"/>
  <c r="CQ422" i="1"/>
  <c r="CP422" i="1"/>
  <c r="CO422" i="1"/>
  <c r="CN422" i="1"/>
  <c r="CM422" i="1"/>
  <c r="CL422" i="1"/>
  <c r="CK422" i="1"/>
  <c r="CJ422" i="1"/>
  <c r="CI422" i="1"/>
  <c r="CH422" i="1"/>
  <c r="CG422" i="1"/>
  <c r="CF422" i="1"/>
  <c r="CE422" i="1"/>
  <c r="CD422" i="1"/>
  <c r="CC422" i="1"/>
  <c r="CB422" i="1"/>
  <c r="CA422" i="1"/>
  <c r="BZ422" i="1"/>
  <c r="BY422" i="1"/>
  <c r="BX422" i="1"/>
  <c r="BW422" i="1"/>
  <c r="BV422" i="1"/>
  <c r="BT422" i="1"/>
  <c r="BS422" i="1"/>
  <c r="BR422" i="1"/>
  <c r="BQ422" i="1"/>
  <c r="BP422" i="1"/>
  <c r="BO422" i="1"/>
  <c r="BN422" i="1"/>
  <c r="BM422" i="1"/>
  <c r="BL422" i="1"/>
  <c r="BK422" i="1"/>
  <c r="BJ422" i="1"/>
  <c r="BI422" i="1"/>
  <c r="BH422" i="1"/>
  <c r="BG422" i="1"/>
  <c r="BF422" i="1"/>
  <c r="BE422" i="1"/>
  <c r="BD422" i="1"/>
  <c r="BC422" i="1"/>
  <c r="BB422" i="1"/>
  <c r="BA422" i="1"/>
  <c r="AZ422" i="1"/>
  <c r="AY422" i="1"/>
  <c r="CR421" i="1"/>
  <c r="CQ421" i="1"/>
  <c r="CP421" i="1"/>
  <c r="CO421" i="1"/>
  <c r="CN421" i="1"/>
  <c r="CM421" i="1"/>
  <c r="CL421" i="1"/>
  <c r="CK421" i="1"/>
  <c r="CJ421" i="1"/>
  <c r="CI421" i="1"/>
  <c r="CH421" i="1"/>
  <c r="CG421" i="1"/>
  <c r="CF421" i="1"/>
  <c r="CE421" i="1"/>
  <c r="CD421" i="1"/>
  <c r="CC421" i="1"/>
  <c r="CB421" i="1"/>
  <c r="CA421" i="1"/>
  <c r="BZ421" i="1"/>
  <c r="BY421" i="1"/>
  <c r="BX421" i="1"/>
  <c r="BW421" i="1"/>
  <c r="BV421" i="1"/>
  <c r="BT421" i="1"/>
  <c r="BS421" i="1"/>
  <c r="BR421" i="1"/>
  <c r="BQ421" i="1"/>
  <c r="BP421" i="1"/>
  <c r="BO421" i="1"/>
  <c r="BN421" i="1"/>
  <c r="BM421" i="1"/>
  <c r="BL421" i="1"/>
  <c r="BK421" i="1"/>
  <c r="BJ421" i="1"/>
  <c r="BI421" i="1"/>
  <c r="BH421" i="1"/>
  <c r="BG421" i="1"/>
  <c r="BF421" i="1"/>
  <c r="BE421" i="1"/>
  <c r="BD421" i="1"/>
  <c r="BC421" i="1"/>
  <c r="BB421" i="1"/>
  <c r="BA421" i="1"/>
  <c r="AZ421" i="1"/>
  <c r="AY421" i="1"/>
  <c r="CR420" i="1"/>
  <c r="CQ420" i="1"/>
  <c r="CP420" i="1"/>
  <c r="CO420" i="1"/>
  <c r="CN420" i="1"/>
  <c r="CM420" i="1"/>
  <c r="CL420" i="1"/>
  <c r="CK420" i="1"/>
  <c r="CJ420" i="1"/>
  <c r="CI420" i="1"/>
  <c r="CH420" i="1"/>
  <c r="CG420" i="1"/>
  <c r="CF420" i="1"/>
  <c r="CE420" i="1"/>
  <c r="CD420" i="1"/>
  <c r="CC420" i="1"/>
  <c r="CB420" i="1"/>
  <c r="CA420" i="1"/>
  <c r="BZ420" i="1"/>
  <c r="BY420" i="1"/>
  <c r="BX420" i="1"/>
  <c r="BW420" i="1"/>
  <c r="BV420" i="1"/>
  <c r="BT420" i="1"/>
  <c r="BS420" i="1"/>
  <c r="BR420" i="1"/>
  <c r="BQ420" i="1"/>
  <c r="BP420" i="1"/>
  <c r="BO420" i="1"/>
  <c r="BN420" i="1"/>
  <c r="BM420" i="1"/>
  <c r="BL420" i="1"/>
  <c r="BK420" i="1"/>
  <c r="BJ420" i="1"/>
  <c r="BI420" i="1"/>
  <c r="BH420" i="1"/>
  <c r="BG420" i="1"/>
  <c r="BF420" i="1"/>
  <c r="BE420" i="1"/>
  <c r="BD420" i="1"/>
  <c r="BC420" i="1"/>
  <c r="BB420" i="1"/>
  <c r="BA420" i="1"/>
  <c r="AZ420" i="1"/>
  <c r="AY420" i="1"/>
  <c r="CR419" i="1"/>
  <c r="CQ419" i="1"/>
  <c r="CP419" i="1"/>
  <c r="CO419" i="1"/>
  <c r="CN419" i="1"/>
  <c r="CM419" i="1"/>
  <c r="CL419" i="1"/>
  <c r="CK419" i="1"/>
  <c r="CJ419" i="1"/>
  <c r="CI419" i="1"/>
  <c r="CH419" i="1"/>
  <c r="CG419" i="1"/>
  <c r="CF419" i="1"/>
  <c r="CE419" i="1"/>
  <c r="CD419" i="1"/>
  <c r="CC419" i="1"/>
  <c r="CB419" i="1"/>
  <c r="CA419" i="1"/>
  <c r="BZ419" i="1"/>
  <c r="BY419" i="1"/>
  <c r="BX419" i="1"/>
  <c r="BW419" i="1"/>
  <c r="BV419" i="1"/>
  <c r="BT419" i="1"/>
  <c r="BS419" i="1"/>
  <c r="BR419" i="1"/>
  <c r="BQ419" i="1"/>
  <c r="BP419" i="1"/>
  <c r="BO419" i="1"/>
  <c r="BN419" i="1"/>
  <c r="BM419" i="1"/>
  <c r="BL419" i="1"/>
  <c r="BK419" i="1"/>
  <c r="BJ419" i="1"/>
  <c r="BI419" i="1"/>
  <c r="BH419" i="1"/>
  <c r="BG419" i="1"/>
  <c r="BF419" i="1"/>
  <c r="BE419" i="1"/>
  <c r="BD419" i="1"/>
  <c r="BC419" i="1"/>
  <c r="BB419" i="1"/>
  <c r="BA419" i="1"/>
  <c r="AZ419" i="1"/>
  <c r="AY419" i="1"/>
  <c r="CR418" i="1"/>
  <c r="CQ418" i="1"/>
  <c r="CP418" i="1"/>
  <c r="CO418" i="1"/>
  <c r="CN418" i="1"/>
  <c r="CM418" i="1"/>
  <c r="CL418" i="1"/>
  <c r="CK418" i="1"/>
  <c r="CJ418" i="1"/>
  <c r="CI418" i="1"/>
  <c r="CH418" i="1"/>
  <c r="CG418" i="1"/>
  <c r="CF418" i="1"/>
  <c r="CE418" i="1"/>
  <c r="CD418" i="1"/>
  <c r="CC418" i="1"/>
  <c r="CB418" i="1"/>
  <c r="CA418" i="1"/>
  <c r="BZ418" i="1"/>
  <c r="BY418" i="1"/>
  <c r="BX418" i="1"/>
  <c r="BW418" i="1"/>
  <c r="BV418" i="1"/>
  <c r="BT418" i="1"/>
  <c r="BS418" i="1"/>
  <c r="BR418" i="1"/>
  <c r="BQ418" i="1"/>
  <c r="BP418" i="1"/>
  <c r="BO418" i="1"/>
  <c r="BN418" i="1"/>
  <c r="BM418" i="1"/>
  <c r="BL418" i="1"/>
  <c r="BK418" i="1"/>
  <c r="BJ418" i="1"/>
  <c r="BI418" i="1"/>
  <c r="BH418" i="1"/>
  <c r="BG418" i="1"/>
  <c r="BF418" i="1"/>
  <c r="BE418" i="1"/>
  <c r="BD418" i="1"/>
  <c r="BC418" i="1"/>
  <c r="BB418" i="1"/>
  <c r="BA418" i="1"/>
  <c r="AZ418" i="1"/>
  <c r="AY418" i="1"/>
  <c r="CR417" i="1"/>
  <c r="CQ417" i="1"/>
  <c r="CP417" i="1"/>
  <c r="CO417" i="1"/>
  <c r="CN417" i="1"/>
  <c r="CM417" i="1"/>
  <c r="CL417" i="1"/>
  <c r="CK417" i="1"/>
  <c r="CJ417" i="1"/>
  <c r="CI417" i="1"/>
  <c r="CH417" i="1"/>
  <c r="CG417" i="1"/>
  <c r="CF417" i="1"/>
  <c r="CE417" i="1"/>
  <c r="CD417" i="1"/>
  <c r="CC417" i="1"/>
  <c r="CB417" i="1"/>
  <c r="CA417" i="1"/>
  <c r="BZ417" i="1"/>
  <c r="BY417" i="1"/>
  <c r="BX417" i="1"/>
  <c r="BW417" i="1"/>
  <c r="BV417" i="1"/>
  <c r="BT417" i="1"/>
  <c r="BS417" i="1"/>
  <c r="BR417" i="1"/>
  <c r="BQ417" i="1"/>
  <c r="BP417" i="1"/>
  <c r="BO417" i="1"/>
  <c r="BN417" i="1"/>
  <c r="BM417" i="1"/>
  <c r="BL417" i="1"/>
  <c r="BK417" i="1"/>
  <c r="BJ417" i="1"/>
  <c r="BI417" i="1"/>
  <c r="BH417" i="1"/>
  <c r="BG417" i="1"/>
  <c r="BF417" i="1"/>
  <c r="BE417" i="1"/>
  <c r="BD417" i="1"/>
  <c r="BC417" i="1"/>
  <c r="BB417" i="1"/>
  <c r="BA417" i="1"/>
  <c r="AZ417" i="1"/>
  <c r="AY417" i="1"/>
  <c r="CR416" i="1"/>
  <c r="CQ416" i="1"/>
  <c r="CP416" i="1"/>
  <c r="CO416" i="1"/>
  <c r="CN416" i="1"/>
  <c r="CM416" i="1"/>
  <c r="CL416" i="1"/>
  <c r="CK416" i="1"/>
  <c r="CJ416" i="1"/>
  <c r="CI416" i="1"/>
  <c r="CH416" i="1"/>
  <c r="CG416" i="1"/>
  <c r="CF416" i="1"/>
  <c r="CE416" i="1"/>
  <c r="CD416" i="1"/>
  <c r="CC416" i="1"/>
  <c r="CB416" i="1"/>
  <c r="CA416" i="1"/>
  <c r="BZ416" i="1"/>
  <c r="BY416" i="1"/>
  <c r="BX416" i="1"/>
  <c r="BW416" i="1"/>
  <c r="BV416" i="1"/>
  <c r="BT416" i="1"/>
  <c r="BS416" i="1"/>
  <c r="BR416" i="1"/>
  <c r="BQ416" i="1"/>
  <c r="BP416" i="1"/>
  <c r="BO416" i="1"/>
  <c r="BN416" i="1"/>
  <c r="BM416" i="1"/>
  <c r="BL416" i="1"/>
  <c r="BK416" i="1"/>
  <c r="BJ416" i="1"/>
  <c r="BI416" i="1"/>
  <c r="BH416" i="1"/>
  <c r="BG416" i="1"/>
  <c r="BF416" i="1"/>
  <c r="BE416" i="1"/>
  <c r="BD416" i="1"/>
  <c r="BC416" i="1"/>
  <c r="BB416" i="1"/>
  <c r="BA416" i="1"/>
  <c r="AZ416" i="1"/>
  <c r="AY416" i="1"/>
  <c r="CR415" i="1"/>
  <c r="CQ415" i="1"/>
  <c r="CP415" i="1"/>
  <c r="CO415" i="1"/>
  <c r="CN415" i="1"/>
  <c r="CM415" i="1"/>
  <c r="CL415" i="1"/>
  <c r="CK415" i="1"/>
  <c r="CJ415" i="1"/>
  <c r="CI415" i="1"/>
  <c r="CH415" i="1"/>
  <c r="CG415" i="1"/>
  <c r="CF415" i="1"/>
  <c r="CE415" i="1"/>
  <c r="CD415" i="1"/>
  <c r="CC415" i="1"/>
  <c r="CB415" i="1"/>
  <c r="CA415" i="1"/>
  <c r="BZ415" i="1"/>
  <c r="BY415" i="1"/>
  <c r="BX415" i="1"/>
  <c r="BW415" i="1"/>
  <c r="BV415" i="1"/>
  <c r="BT415" i="1"/>
  <c r="BS415" i="1"/>
  <c r="BR415" i="1"/>
  <c r="BQ415" i="1"/>
  <c r="BP415" i="1"/>
  <c r="BO415" i="1"/>
  <c r="BN415" i="1"/>
  <c r="BM415" i="1"/>
  <c r="BL415" i="1"/>
  <c r="BK415" i="1"/>
  <c r="BJ415" i="1"/>
  <c r="BI415" i="1"/>
  <c r="BH415" i="1"/>
  <c r="BG415" i="1"/>
  <c r="BF415" i="1"/>
  <c r="BE415" i="1"/>
  <c r="BD415" i="1"/>
  <c r="BC415" i="1"/>
  <c r="BB415" i="1"/>
  <c r="BA415" i="1"/>
  <c r="AZ415" i="1"/>
  <c r="AY415" i="1"/>
  <c r="CR414" i="1"/>
  <c r="CQ414" i="1"/>
  <c r="CP414" i="1"/>
  <c r="CO414" i="1"/>
  <c r="CN414" i="1"/>
  <c r="CM414" i="1"/>
  <c r="CL414" i="1"/>
  <c r="CK414" i="1"/>
  <c r="CJ414" i="1"/>
  <c r="CI414" i="1"/>
  <c r="CH414" i="1"/>
  <c r="CG414" i="1"/>
  <c r="CF414" i="1"/>
  <c r="CE414" i="1"/>
  <c r="CD414" i="1"/>
  <c r="CC414" i="1"/>
  <c r="CB414" i="1"/>
  <c r="CA414" i="1"/>
  <c r="BZ414" i="1"/>
  <c r="BY414" i="1"/>
  <c r="BX414" i="1"/>
  <c r="BW414" i="1"/>
  <c r="BV414" i="1"/>
  <c r="BT414" i="1"/>
  <c r="BS414" i="1"/>
  <c r="BR414" i="1"/>
  <c r="BQ414" i="1"/>
  <c r="BP414" i="1"/>
  <c r="BO414" i="1"/>
  <c r="BN414" i="1"/>
  <c r="BM414" i="1"/>
  <c r="BL414" i="1"/>
  <c r="BK414" i="1"/>
  <c r="BJ414" i="1"/>
  <c r="BI414" i="1"/>
  <c r="BH414" i="1"/>
  <c r="BG414" i="1"/>
  <c r="BF414" i="1"/>
  <c r="BE414" i="1"/>
  <c r="BD414" i="1"/>
  <c r="BC414" i="1"/>
  <c r="BB414" i="1"/>
  <c r="BA414" i="1"/>
  <c r="AZ414" i="1"/>
  <c r="AY414" i="1"/>
  <c r="CR413" i="1"/>
  <c r="CQ413" i="1"/>
  <c r="CP413" i="1"/>
  <c r="CO413" i="1"/>
  <c r="CN413" i="1"/>
  <c r="CM413" i="1"/>
  <c r="CL413" i="1"/>
  <c r="CK413" i="1"/>
  <c r="CJ413" i="1"/>
  <c r="CI413" i="1"/>
  <c r="CH413" i="1"/>
  <c r="CG413" i="1"/>
  <c r="CF413" i="1"/>
  <c r="CE413" i="1"/>
  <c r="CD413" i="1"/>
  <c r="CC413" i="1"/>
  <c r="CB413" i="1"/>
  <c r="CA413" i="1"/>
  <c r="BZ413" i="1"/>
  <c r="BY413" i="1"/>
  <c r="BX413" i="1"/>
  <c r="BW413" i="1"/>
  <c r="BV413" i="1"/>
  <c r="BT413" i="1"/>
  <c r="BS413" i="1"/>
  <c r="BR413" i="1"/>
  <c r="BQ413" i="1"/>
  <c r="BP413" i="1"/>
  <c r="BO413" i="1"/>
  <c r="BN413" i="1"/>
  <c r="BM413" i="1"/>
  <c r="BL413" i="1"/>
  <c r="BK413" i="1"/>
  <c r="BJ413" i="1"/>
  <c r="BI413" i="1"/>
  <c r="BH413" i="1"/>
  <c r="BG413" i="1"/>
  <c r="BF413" i="1"/>
  <c r="BE413" i="1"/>
  <c r="BD413" i="1"/>
  <c r="BC413" i="1"/>
  <c r="BB413" i="1"/>
  <c r="BA413" i="1"/>
  <c r="AZ413" i="1"/>
  <c r="AY413" i="1"/>
  <c r="CR412" i="1"/>
  <c r="CQ412" i="1"/>
  <c r="CP412" i="1"/>
  <c r="CO412" i="1"/>
  <c r="CN412" i="1"/>
  <c r="CM412" i="1"/>
  <c r="CL412" i="1"/>
  <c r="CK412" i="1"/>
  <c r="CJ412" i="1"/>
  <c r="CI412" i="1"/>
  <c r="CH412" i="1"/>
  <c r="CG412" i="1"/>
  <c r="CF412" i="1"/>
  <c r="CE412" i="1"/>
  <c r="CD412" i="1"/>
  <c r="CC412" i="1"/>
  <c r="CB412" i="1"/>
  <c r="CA412" i="1"/>
  <c r="BZ412" i="1"/>
  <c r="BY412" i="1"/>
  <c r="BX412" i="1"/>
  <c r="BW412" i="1"/>
  <c r="BV412" i="1"/>
  <c r="BT412" i="1"/>
  <c r="BS412" i="1"/>
  <c r="BR412" i="1"/>
  <c r="BQ412" i="1"/>
  <c r="BP412" i="1"/>
  <c r="BO412" i="1"/>
  <c r="BN412" i="1"/>
  <c r="BM412" i="1"/>
  <c r="BL412" i="1"/>
  <c r="BK412" i="1"/>
  <c r="BJ412" i="1"/>
  <c r="BI412" i="1"/>
  <c r="BH412" i="1"/>
  <c r="BG412" i="1"/>
  <c r="BF412" i="1"/>
  <c r="BE412" i="1"/>
  <c r="BD412" i="1"/>
  <c r="BC412" i="1"/>
  <c r="BB412" i="1"/>
  <c r="BA412" i="1"/>
  <c r="AZ412" i="1"/>
  <c r="AY412" i="1"/>
  <c r="CR411" i="1"/>
  <c r="CQ411" i="1"/>
  <c r="CP411" i="1"/>
  <c r="CO411" i="1"/>
  <c r="CN411" i="1"/>
  <c r="CM411" i="1"/>
  <c r="CL411" i="1"/>
  <c r="CK411" i="1"/>
  <c r="CJ411" i="1"/>
  <c r="CI411" i="1"/>
  <c r="CH411" i="1"/>
  <c r="CG411" i="1"/>
  <c r="CF411" i="1"/>
  <c r="CE411" i="1"/>
  <c r="CD411" i="1"/>
  <c r="CC411" i="1"/>
  <c r="CB411" i="1"/>
  <c r="CA411" i="1"/>
  <c r="BZ411" i="1"/>
  <c r="BY411" i="1"/>
  <c r="BX411" i="1"/>
  <c r="BW411" i="1"/>
  <c r="BV411" i="1"/>
  <c r="BT411" i="1"/>
  <c r="BS411" i="1"/>
  <c r="BR411" i="1"/>
  <c r="BQ411" i="1"/>
  <c r="BP411" i="1"/>
  <c r="BO411" i="1"/>
  <c r="BN411" i="1"/>
  <c r="BM411" i="1"/>
  <c r="BL411" i="1"/>
  <c r="BK411" i="1"/>
  <c r="BJ411" i="1"/>
  <c r="BI411" i="1"/>
  <c r="BH411" i="1"/>
  <c r="BG411" i="1"/>
  <c r="BF411" i="1"/>
  <c r="BE411" i="1"/>
  <c r="BD411" i="1"/>
  <c r="BC411" i="1"/>
  <c r="BB411" i="1"/>
  <c r="BA411" i="1"/>
  <c r="AZ411" i="1"/>
  <c r="AY411" i="1"/>
  <c r="CR410" i="1"/>
  <c r="CQ410" i="1"/>
  <c r="CP410" i="1"/>
  <c r="CO410" i="1"/>
  <c r="CN410" i="1"/>
  <c r="CM410" i="1"/>
  <c r="CL410" i="1"/>
  <c r="CK410" i="1"/>
  <c r="CJ410" i="1"/>
  <c r="CI410" i="1"/>
  <c r="CH410" i="1"/>
  <c r="CG410" i="1"/>
  <c r="CF410" i="1"/>
  <c r="CE410" i="1"/>
  <c r="CD410" i="1"/>
  <c r="CC410" i="1"/>
  <c r="CB410" i="1"/>
  <c r="CA410" i="1"/>
  <c r="BZ410" i="1"/>
  <c r="BY410" i="1"/>
  <c r="BX410" i="1"/>
  <c r="BW410" i="1"/>
  <c r="BV410" i="1"/>
  <c r="BT410" i="1"/>
  <c r="BS410" i="1"/>
  <c r="BR410" i="1"/>
  <c r="BQ410" i="1"/>
  <c r="BP410" i="1"/>
  <c r="BO410" i="1"/>
  <c r="BN410" i="1"/>
  <c r="BM410" i="1"/>
  <c r="BL410" i="1"/>
  <c r="BK410" i="1"/>
  <c r="BJ410" i="1"/>
  <c r="BI410" i="1"/>
  <c r="BH410" i="1"/>
  <c r="BG410" i="1"/>
  <c r="BF410" i="1"/>
  <c r="BE410" i="1"/>
  <c r="BD410" i="1"/>
  <c r="BC410" i="1"/>
  <c r="BB410" i="1"/>
  <c r="BA410" i="1"/>
  <c r="AZ410" i="1"/>
  <c r="AY410" i="1"/>
  <c r="CR409" i="1"/>
  <c r="CQ409" i="1"/>
  <c r="CP409" i="1"/>
  <c r="CO409" i="1"/>
  <c r="CN409" i="1"/>
  <c r="CM409" i="1"/>
  <c r="CL409" i="1"/>
  <c r="CK409" i="1"/>
  <c r="CJ409" i="1"/>
  <c r="CI409" i="1"/>
  <c r="CH409" i="1"/>
  <c r="CG409" i="1"/>
  <c r="CF409" i="1"/>
  <c r="CE409" i="1"/>
  <c r="CD409" i="1"/>
  <c r="CC409" i="1"/>
  <c r="CB409" i="1"/>
  <c r="CA409" i="1"/>
  <c r="BZ409" i="1"/>
  <c r="BY409" i="1"/>
  <c r="BX409" i="1"/>
  <c r="BW409" i="1"/>
  <c r="BV409" i="1"/>
  <c r="BT409" i="1"/>
  <c r="BS409" i="1"/>
  <c r="BR409" i="1"/>
  <c r="BQ409" i="1"/>
  <c r="BP409" i="1"/>
  <c r="BO409" i="1"/>
  <c r="BN409" i="1"/>
  <c r="BM409" i="1"/>
  <c r="BL409" i="1"/>
  <c r="BK409" i="1"/>
  <c r="BJ409" i="1"/>
  <c r="BI409" i="1"/>
  <c r="BH409" i="1"/>
  <c r="BG409" i="1"/>
  <c r="BF409" i="1"/>
  <c r="BE409" i="1"/>
  <c r="BD409" i="1"/>
  <c r="BC409" i="1"/>
  <c r="BB409" i="1"/>
  <c r="BA409" i="1"/>
  <c r="AZ409" i="1"/>
  <c r="AY409" i="1"/>
  <c r="CR408" i="1"/>
  <c r="CQ408" i="1"/>
  <c r="CP408" i="1"/>
  <c r="CO408" i="1"/>
  <c r="CN408" i="1"/>
  <c r="CM408" i="1"/>
  <c r="CL408" i="1"/>
  <c r="CK408" i="1"/>
  <c r="CJ408" i="1"/>
  <c r="CI408" i="1"/>
  <c r="CH408" i="1"/>
  <c r="CG408" i="1"/>
  <c r="CF408" i="1"/>
  <c r="CE408" i="1"/>
  <c r="CD408" i="1"/>
  <c r="CC408" i="1"/>
  <c r="CB408" i="1"/>
  <c r="CA408" i="1"/>
  <c r="BZ408" i="1"/>
  <c r="BY408" i="1"/>
  <c r="BX408" i="1"/>
  <c r="BW408" i="1"/>
  <c r="BV408" i="1"/>
  <c r="BT408" i="1"/>
  <c r="BS408" i="1"/>
  <c r="BR408" i="1"/>
  <c r="BQ408" i="1"/>
  <c r="BP408" i="1"/>
  <c r="BO408" i="1"/>
  <c r="BN408" i="1"/>
  <c r="BM408" i="1"/>
  <c r="BL408" i="1"/>
  <c r="BK408" i="1"/>
  <c r="BJ408" i="1"/>
  <c r="BI408" i="1"/>
  <c r="BH408" i="1"/>
  <c r="BG408" i="1"/>
  <c r="BF408" i="1"/>
  <c r="BE408" i="1"/>
  <c r="BD408" i="1"/>
  <c r="BC408" i="1"/>
  <c r="BB408" i="1"/>
  <c r="BA408" i="1"/>
  <c r="AZ408" i="1"/>
  <c r="AY408" i="1"/>
  <c r="CR407" i="1"/>
  <c r="CQ407" i="1"/>
  <c r="CP407" i="1"/>
  <c r="CO407" i="1"/>
  <c r="CN407" i="1"/>
  <c r="CM407" i="1"/>
  <c r="CL407" i="1"/>
  <c r="CK407" i="1"/>
  <c r="CJ407" i="1"/>
  <c r="CI407" i="1"/>
  <c r="CH407" i="1"/>
  <c r="CG407" i="1"/>
  <c r="CF407" i="1"/>
  <c r="CE407" i="1"/>
  <c r="CD407" i="1"/>
  <c r="CC407" i="1"/>
  <c r="CB407" i="1"/>
  <c r="CA407" i="1"/>
  <c r="BZ407" i="1"/>
  <c r="BY407" i="1"/>
  <c r="BX407" i="1"/>
  <c r="BW407" i="1"/>
  <c r="BV407" i="1"/>
  <c r="BT407" i="1"/>
  <c r="BS407" i="1"/>
  <c r="BR407" i="1"/>
  <c r="BQ407" i="1"/>
  <c r="BP407" i="1"/>
  <c r="BO407" i="1"/>
  <c r="BN407" i="1"/>
  <c r="BM407" i="1"/>
  <c r="BL407" i="1"/>
  <c r="BK407" i="1"/>
  <c r="BJ407" i="1"/>
  <c r="BI407" i="1"/>
  <c r="BH407" i="1"/>
  <c r="BG407" i="1"/>
  <c r="BF407" i="1"/>
  <c r="BE407" i="1"/>
  <c r="BD407" i="1"/>
  <c r="BC407" i="1"/>
  <c r="BB407" i="1"/>
  <c r="BA407" i="1"/>
  <c r="AZ407" i="1"/>
  <c r="AY407" i="1"/>
  <c r="CR406" i="1"/>
  <c r="CQ406" i="1"/>
  <c r="CP406" i="1"/>
  <c r="CO406" i="1"/>
  <c r="CN406" i="1"/>
  <c r="CM406" i="1"/>
  <c r="CL406" i="1"/>
  <c r="CK406" i="1"/>
  <c r="CJ406" i="1"/>
  <c r="CI406" i="1"/>
  <c r="CH406" i="1"/>
  <c r="CG406" i="1"/>
  <c r="CF406" i="1"/>
  <c r="CE406" i="1"/>
  <c r="CD406" i="1"/>
  <c r="CC406" i="1"/>
  <c r="CB406" i="1"/>
  <c r="CA406" i="1"/>
  <c r="BZ406" i="1"/>
  <c r="BY406" i="1"/>
  <c r="BX406" i="1"/>
  <c r="BW406" i="1"/>
  <c r="BV406" i="1"/>
  <c r="BT406" i="1"/>
  <c r="BS406" i="1"/>
  <c r="BR406" i="1"/>
  <c r="BQ406" i="1"/>
  <c r="BP406" i="1"/>
  <c r="BO406" i="1"/>
  <c r="BN406" i="1"/>
  <c r="BM406" i="1"/>
  <c r="BL406" i="1"/>
  <c r="BK406" i="1"/>
  <c r="BJ406" i="1"/>
  <c r="BI406" i="1"/>
  <c r="BH406" i="1"/>
  <c r="BG406" i="1"/>
  <c r="BF406" i="1"/>
  <c r="BE406" i="1"/>
  <c r="BD406" i="1"/>
  <c r="BC406" i="1"/>
  <c r="BB406" i="1"/>
  <c r="BA406" i="1"/>
  <c r="AZ406" i="1"/>
  <c r="AY406" i="1"/>
  <c r="CR405" i="1"/>
  <c r="CQ405" i="1"/>
  <c r="CP405" i="1"/>
  <c r="CO405" i="1"/>
  <c r="CN405" i="1"/>
  <c r="CM405" i="1"/>
  <c r="CL405" i="1"/>
  <c r="CK405" i="1"/>
  <c r="CJ405" i="1"/>
  <c r="CI405" i="1"/>
  <c r="CH405" i="1"/>
  <c r="CG405" i="1"/>
  <c r="CF405" i="1"/>
  <c r="CE405" i="1"/>
  <c r="CD405" i="1"/>
  <c r="CC405" i="1"/>
  <c r="CB405" i="1"/>
  <c r="CA405" i="1"/>
  <c r="BZ405" i="1"/>
  <c r="BY405" i="1"/>
  <c r="BX405" i="1"/>
  <c r="BW405" i="1"/>
  <c r="BV405" i="1"/>
  <c r="BT405" i="1"/>
  <c r="BS405" i="1"/>
  <c r="BR405" i="1"/>
  <c r="BQ405" i="1"/>
  <c r="BP405" i="1"/>
  <c r="BO405" i="1"/>
  <c r="BN405" i="1"/>
  <c r="BM405" i="1"/>
  <c r="BL405" i="1"/>
  <c r="BK405" i="1"/>
  <c r="BJ405" i="1"/>
  <c r="BI405" i="1"/>
  <c r="BH405" i="1"/>
  <c r="BG405" i="1"/>
  <c r="BF405" i="1"/>
  <c r="BE405" i="1"/>
  <c r="BD405" i="1"/>
  <c r="BC405" i="1"/>
  <c r="BB405" i="1"/>
  <c r="BA405" i="1"/>
  <c r="AZ405" i="1"/>
  <c r="AY405" i="1"/>
  <c r="CR404" i="1"/>
  <c r="CQ404" i="1"/>
  <c r="CP404" i="1"/>
  <c r="CO404" i="1"/>
  <c r="CN404" i="1"/>
  <c r="CM404" i="1"/>
  <c r="CL404" i="1"/>
  <c r="CK404" i="1"/>
  <c r="CJ404" i="1"/>
  <c r="CI404" i="1"/>
  <c r="CH404" i="1"/>
  <c r="CG404" i="1"/>
  <c r="CF404" i="1"/>
  <c r="CE404" i="1"/>
  <c r="CD404" i="1"/>
  <c r="CC404" i="1"/>
  <c r="CB404" i="1"/>
  <c r="CA404" i="1"/>
  <c r="BZ404" i="1"/>
  <c r="BY404" i="1"/>
  <c r="BX404" i="1"/>
  <c r="BW404" i="1"/>
  <c r="BV404" i="1"/>
  <c r="BT404" i="1"/>
  <c r="BS404" i="1"/>
  <c r="BR404" i="1"/>
  <c r="BQ404" i="1"/>
  <c r="BP404" i="1"/>
  <c r="BO404" i="1"/>
  <c r="BN404" i="1"/>
  <c r="BM404" i="1"/>
  <c r="BL404" i="1"/>
  <c r="BK404" i="1"/>
  <c r="BJ404" i="1"/>
  <c r="BI404" i="1"/>
  <c r="BH404" i="1"/>
  <c r="BG404" i="1"/>
  <c r="BF404" i="1"/>
  <c r="BE404" i="1"/>
  <c r="BD404" i="1"/>
  <c r="BC404" i="1"/>
  <c r="BB404" i="1"/>
  <c r="BA404" i="1"/>
  <c r="AZ404" i="1"/>
  <c r="AY404" i="1"/>
  <c r="CR403" i="1"/>
  <c r="CQ403" i="1"/>
  <c r="CP403" i="1"/>
  <c r="CO403" i="1"/>
  <c r="CN403" i="1"/>
  <c r="CM403" i="1"/>
  <c r="CL403" i="1"/>
  <c r="CK403" i="1"/>
  <c r="CJ403" i="1"/>
  <c r="CI403" i="1"/>
  <c r="CH403" i="1"/>
  <c r="CG403" i="1"/>
  <c r="CF403" i="1"/>
  <c r="CE403" i="1"/>
  <c r="CD403" i="1"/>
  <c r="CC403" i="1"/>
  <c r="CB403" i="1"/>
  <c r="CA403" i="1"/>
  <c r="BZ403" i="1"/>
  <c r="BY403" i="1"/>
  <c r="BX403" i="1"/>
  <c r="BW403" i="1"/>
  <c r="BV403" i="1"/>
  <c r="BT403" i="1"/>
  <c r="BS403" i="1"/>
  <c r="BR403" i="1"/>
  <c r="BQ403" i="1"/>
  <c r="BP403" i="1"/>
  <c r="BO403" i="1"/>
  <c r="BN403" i="1"/>
  <c r="BM403" i="1"/>
  <c r="BL403" i="1"/>
  <c r="BK403" i="1"/>
  <c r="BJ403" i="1"/>
  <c r="BI403" i="1"/>
  <c r="BH403" i="1"/>
  <c r="BG403" i="1"/>
  <c r="BF403" i="1"/>
  <c r="BE403" i="1"/>
  <c r="BD403" i="1"/>
  <c r="BC403" i="1"/>
  <c r="BB403" i="1"/>
  <c r="BA403" i="1"/>
  <c r="AZ403" i="1"/>
  <c r="AY403" i="1"/>
  <c r="CR402" i="1"/>
  <c r="CQ402" i="1"/>
  <c r="CP402" i="1"/>
  <c r="CO402" i="1"/>
  <c r="CN402" i="1"/>
  <c r="CM402" i="1"/>
  <c r="CL402" i="1"/>
  <c r="CK402" i="1"/>
  <c r="CJ402" i="1"/>
  <c r="CI402" i="1"/>
  <c r="CH402" i="1"/>
  <c r="CG402" i="1"/>
  <c r="CF402" i="1"/>
  <c r="CE402" i="1"/>
  <c r="CD402" i="1"/>
  <c r="CC402" i="1"/>
  <c r="CB402" i="1"/>
  <c r="CA402" i="1"/>
  <c r="BZ402" i="1"/>
  <c r="BY402" i="1"/>
  <c r="BX402" i="1"/>
  <c r="BW402" i="1"/>
  <c r="BV402" i="1"/>
  <c r="BT402" i="1"/>
  <c r="BS402" i="1"/>
  <c r="BR402" i="1"/>
  <c r="BQ402" i="1"/>
  <c r="BP402" i="1"/>
  <c r="BO402" i="1"/>
  <c r="BN402" i="1"/>
  <c r="BM402" i="1"/>
  <c r="BL402" i="1"/>
  <c r="BK402" i="1"/>
  <c r="BJ402" i="1"/>
  <c r="BI402" i="1"/>
  <c r="BH402" i="1"/>
  <c r="BG402" i="1"/>
  <c r="BF402" i="1"/>
  <c r="BE402" i="1"/>
  <c r="BD402" i="1"/>
  <c r="BC402" i="1"/>
  <c r="BB402" i="1"/>
  <c r="BA402" i="1"/>
  <c r="AZ402" i="1"/>
  <c r="AY402" i="1"/>
  <c r="CR401" i="1"/>
  <c r="CQ401" i="1"/>
  <c r="CP401" i="1"/>
  <c r="CO401" i="1"/>
  <c r="CN401" i="1"/>
  <c r="CM401" i="1"/>
  <c r="CL401" i="1"/>
  <c r="CK401" i="1"/>
  <c r="CJ401" i="1"/>
  <c r="CI401" i="1"/>
  <c r="CH401" i="1"/>
  <c r="CG401" i="1"/>
  <c r="CF401" i="1"/>
  <c r="CE401" i="1"/>
  <c r="CD401" i="1"/>
  <c r="CC401" i="1"/>
  <c r="CB401" i="1"/>
  <c r="CA401" i="1"/>
  <c r="BZ401" i="1"/>
  <c r="BY401" i="1"/>
  <c r="BX401" i="1"/>
  <c r="BW401" i="1"/>
  <c r="BV401" i="1"/>
  <c r="BT401" i="1"/>
  <c r="BS401" i="1"/>
  <c r="BR401" i="1"/>
  <c r="BQ401" i="1"/>
  <c r="BP401" i="1"/>
  <c r="BO401" i="1"/>
  <c r="BN401" i="1"/>
  <c r="BM401" i="1"/>
  <c r="BL401" i="1"/>
  <c r="BK401" i="1"/>
  <c r="BJ401" i="1"/>
  <c r="BI401" i="1"/>
  <c r="BH401" i="1"/>
  <c r="BG401" i="1"/>
  <c r="BF401" i="1"/>
  <c r="BE401" i="1"/>
  <c r="BD401" i="1"/>
  <c r="BC401" i="1"/>
  <c r="BB401" i="1"/>
  <c r="BA401" i="1"/>
  <c r="AZ401" i="1"/>
  <c r="AY401" i="1"/>
  <c r="CR400" i="1"/>
  <c r="CQ400" i="1"/>
  <c r="CP400" i="1"/>
  <c r="CO400" i="1"/>
  <c r="CN400" i="1"/>
  <c r="CM400" i="1"/>
  <c r="CL400" i="1"/>
  <c r="CK400" i="1"/>
  <c r="CJ400" i="1"/>
  <c r="CI400" i="1"/>
  <c r="CH400" i="1"/>
  <c r="CG400" i="1"/>
  <c r="CF400" i="1"/>
  <c r="CE400" i="1"/>
  <c r="CD400" i="1"/>
  <c r="CC400" i="1"/>
  <c r="CB400" i="1"/>
  <c r="CA400" i="1"/>
  <c r="BZ400" i="1"/>
  <c r="BY400" i="1"/>
  <c r="BX400" i="1"/>
  <c r="BW400" i="1"/>
  <c r="BV400" i="1"/>
  <c r="BT400" i="1"/>
  <c r="BS400" i="1"/>
  <c r="BR400" i="1"/>
  <c r="BQ400" i="1"/>
  <c r="BP400" i="1"/>
  <c r="BO400" i="1"/>
  <c r="BN400" i="1"/>
  <c r="BM400" i="1"/>
  <c r="BL400" i="1"/>
  <c r="BK400" i="1"/>
  <c r="BJ400" i="1"/>
  <c r="BI400" i="1"/>
  <c r="BH400" i="1"/>
  <c r="BG400" i="1"/>
  <c r="BF400" i="1"/>
  <c r="BE400" i="1"/>
  <c r="BD400" i="1"/>
  <c r="BC400" i="1"/>
  <c r="BB400" i="1"/>
  <c r="BA400" i="1"/>
  <c r="AZ400" i="1"/>
  <c r="AY400" i="1"/>
  <c r="CR399" i="1"/>
  <c r="CQ399" i="1"/>
  <c r="CP399" i="1"/>
  <c r="CO399" i="1"/>
  <c r="CN399" i="1"/>
  <c r="CM399" i="1"/>
  <c r="CL399" i="1"/>
  <c r="CK399" i="1"/>
  <c r="CJ399" i="1"/>
  <c r="CI399" i="1"/>
  <c r="CH399" i="1"/>
  <c r="CG399" i="1"/>
  <c r="CF399" i="1"/>
  <c r="CE399" i="1"/>
  <c r="CD399" i="1"/>
  <c r="CC399" i="1"/>
  <c r="CB399" i="1"/>
  <c r="CA399" i="1"/>
  <c r="BZ399" i="1"/>
  <c r="BY399" i="1"/>
  <c r="BX399" i="1"/>
  <c r="BW399" i="1"/>
  <c r="BV399" i="1"/>
  <c r="BT399" i="1"/>
  <c r="BS399" i="1"/>
  <c r="BR399" i="1"/>
  <c r="BQ399" i="1"/>
  <c r="BP399" i="1"/>
  <c r="BO399" i="1"/>
  <c r="BN399" i="1"/>
  <c r="BM399" i="1"/>
  <c r="BL399" i="1"/>
  <c r="BK399" i="1"/>
  <c r="BJ399" i="1"/>
  <c r="BI399" i="1"/>
  <c r="BH399" i="1"/>
  <c r="BG399" i="1"/>
  <c r="BF399" i="1"/>
  <c r="BE399" i="1"/>
  <c r="BD399" i="1"/>
  <c r="BC399" i="1"/>
  <c r="BB399" i="1"/>
  <c r="BA399" i="1"/>
  <c r="AZ399" i="1"/>
  <c r="AY399" i="1"/>
  <c r="CR398" i="1"/>
  <c r="CQ398" i="1"/>
  <c r="CP398" i="1"/>
  <c r="CO398" i="1"/>
  <c r="CN398" i="1"/>
  <c r="CM398" i="1"/>
  <c r="CL398" i="1"/>
  <c r="CK398" i="1"/>
  <c r="CJ398" i="1"/>
  <c r="CI398" i="1"/>
  <c r="CH398" i="1"/>
  <c r="CG398" i="1"/>
  <c r="CF398" i="1"/>
  <c r="CE398" i="1"/>
  <c r="CD398" i="1"/>
  <c r="CC398" i="1"/>
  <c r="CB398" i="1"/>
  <c r="CA398" i="1"/>
  <c r="BZ398" i="1"/>
  <c r="BY398" i="1"/>
  <c r="BX398" i="1"/>
  <c r="BW398" i="1"/>
  <c r="BV398" i="1"/>
  <c r="BT398" i="1"/>
  <c r="BS398" i="1"/>
  <c r="BR398" i="1"/>
  <c r="BQ398" i="1"/>
  <c r="BP398" i="1"/>
  <c r="BO398" i="1"/>
  <c r="BN398" i="1"/>
  <c r="BM398" i="1"/>
  <c r="BL398" i="1"/>
  <c r="BK398" i="1"/>
  <c r="BJ398" i="1"/>
  <c r="BI398" i="1"/>
  <c r="BH398" i="1"/>
  <c r="BG398" i="1"/>
  <c r="BF398" i="1"/>
  <c r="BE398" i="1"/>
  <c r="BD398" i="1"/>
  <c r="BC398" i="1"/>
  <c r="BB398" i="1"/>
  <c r="BA398" i="1"/>
  <c r="AZ398" i="1"/>
  <c r="AY398" i="1"/>
  <c r="CR397" i="1"/>
  <c r="CQ397" i="1"/>
  <c r="CP397" i="1"/>
  <c r="CO397" i="1"/>
  <c r="CN397" i="1"/>
  <c r="CM397" i="1"/>
  <c r="CL397" i="1"/>
  <c r="CK397" i="1"/>
  <c r="CJ397" i="1"/>
  <c r="CI397" i="1"/>
  <c r="CH397" i="1"/>
  <c r="CG397" i="1"/>
  <c r="CF397" i="1"/>
  <c r="CE397" i="1"/>
  <c r="CD397" i="1"/>
  <c r="CC397" i="1"/>
  <c r="CB397" i="1"/>
  <c r="CA397" i="1"/>
  <c r="BZ397" i="1"/>
  <c r="BY397" i="1"/>
  <c r="BX397" i="1"/>
  <c r="BW397" i="1"/>
  <c r="BV397" i="1"/>
  <c r="BT397" i="1"/>
  <c r="BS397" i="1"/>
  <c r="BR397" i="1"/>
  <c r="BQ397" i="1"/>
  <c r="BP397" i="1"/>
  <c r="BO397" i="1"/>
  <c r="BN397" i="1"/>
  <c r="BM397" i="1"/>
  <c r="BL397" i="1"/>
  <c r="BK397" i="1"/>
  <c r="BJ397" i="1"/>
  <c r="BI397" i="1"/>
  <c r="BH397" i="1"/>
  <c r="BG397" i="1"/>
  <c r="BF397" i="1"/>
  <c r="BE397" i="1"/>
  <c r="BD397" i="1"/>
  <c r="BC397" i="1"/>
  <c r="BB397" i="1"/>
  <c r="BA397" i="1"/>
  <c r="AZ397" i="1"/>
  <c r="AY397" i="1"/>
  <c r="CR396" i="1"/>
  <c r="CQ396" i="1"/>
  <c r="CP396" i="1"/>
  <c r="CO396" i="1"/>
  <c r="CN396" i="1"/>
  <c r="CM396" i="1"/>
  <c r="CL396" i="1"/>
  <c r="CK396" i="1"/>
  <c r="CJ396" i="1"/>
  <c r="CI396" i="1"/>
  <c r="CH396" i="1"/>
  <c r="CG396" i="1"/>
  <c r="CF396" i="1"/>
  <c r="CE396" i="1"/>
  <c r="CD396" i="1"/>
  <c r="CC396" i="1"/>
  <c r="CB396" i="1"/>
  <c r="CA396" i="1"/>
  <c r="BZ396" i="1"/>
  <c r="BY396" i="1"/>
  <c r="BX396" i="1"/>
  <c r="BW396" i="1"/>
  <c r="BV396" i="1"/>
  <c r="BT396" i="1"/>
  <c r="BS396" i="1"/>
  <c r="BR396" i="1"/>
  <c r="BQ396" i="1"/>
  <c r="BP396" i="1"/>
  <c r="BO396" i="1"/>
  <c r="BN396" i="1"/>
  <c r="BM396" i="1"/>
  <c r="BL396" i="1"/>
  <c r="BK396" i="1"/>
  <c r="BJ396" i="1"/>
  <c r="BI396" i="1"/>
  <c r="BH396" i="1"/>
  <c r="BG396" i="1"/>
  <c r="BF396" i="1"/>
  <c r="BE396" i="1"/>
  <c r="BD396" i="1"/>
  <c r="BC396" i="1"/>
  <c r="BB396" i="1"/>
  <c r="BA396" i="1"/>
  <c r="AZ396" i="1"/>
  <c r="AY396" i="1"/>
  <c r="CR395" i="1"/>
  <c r="CQ395" i="1"/>
  <c r="CP395" i="1"/>
  <c r="CO395" i="1"/>
  <c r="CN395" i="1"/>
  <c r="CM395" i="1"/>
  <c r="CL395" i="1"/>
  <c r="CK395" i="1"/>
  <c r="CJ395" i="1"/>
  <c r="CI395" i="1"/>
  <c r="CH395" i="1"/>
  <c r="CG395" i="1"/>
  <c r="CF395" i="1"/>
  <c r="CE395" i="1"/>
  <c r="CD395" i="1"/>
  <c r="CC395" i="1"/>
  <c r="CB395" i="1"/>
  <c r="CA395" i="1"/>
  <c r="BZ395" i="1"/>
  <c r="BY395" i="1"/>
  <c r="BX395" i="1"/>
  <c r="BW395" i="1"/>
  <c r="BV395" i="1"/>
  <c r="BT395" i="1"/>
  <c r="BS395" i="1"/>
  <c r="BR395" i="1"/>
  <c r="BQ395" i="1"/>
  <c r="BP395" i="1"/>
  <c r="BO395" i="1"/>
  <c r="BN395" i="1"/>
  <c r="BM395" i="1"/>
  <c r="BL395" i="1"/>
  <c r="BK395" i="1"/>
  <c r="BJ395" i="1"/>
  <c r="BI395" i="1"/>
  <c r="BH395" i="1"/>
  <c r="BG395" i="1"/>
  <c r="BF395" i="1"/>
  <c r="BE395" i="1"/>
  <c r="BD395" i="1"/>
  <c r="BC395" i="1"/>
  <c r="BB395" i="1"/>
  <c r="BA395" i="1"/>
  <c r="AZ395" i="1"/>
  <c r="AY395" i="1"/>
  <c r="CR394" i="1"/>
  <c r="CQ394" i="1"/>
  <c r="CP394" i="1"/>
  <c r="CO394" i="1"/>
  <c r="CN394" i="1"/>
  <c r="CM394" i="1"/>
  <c r="CL394" i="1"/>
  <c r="CK394" i="1"/>
  <c r="CJ394" i="1"/>
  <c r="CI394" i="1"/>
  <c r="CH394" i="1"/>
  <c r="CG394" i="1"/>
  <c r="CF394" i="1"/>
  <c r="CE394" i="1"/>
  <c r="CD394" i="1"/>
  <c r="CC394" i="1"/>
  <c r="CB394" i="1"/>
  <c r="CA394" i="1"/>
  <c r="BZ394" i="1"/>
  <c r="BY394" i="1"/>
  <c r="BX394" i="1"/>
  <c r="BW394" i="1"/>
  <c r="BV394" i="1"/>
  <c r="BT394" i="1"/>
  <c r="BS394" i="1"/>
  <c r="BR394" i="1"/>
  <c r="BQ394" i="1"/>
  <c r="BP394" i="1"/>
  <c r="BO394" i="1"/>
  <c r="BN394" i="1"/>
  <c r="BM394" i="1"/>
  <c r="BL394" i="1"/>
  <c r="BK394" i="1"/>
  <c r="BJ394" i="1"/>
  <c r="BI394" i="1"/>
  <c r="BH394" i="1"/>
  <c r="BG394" i="1"/>
  <c r="BF394" i="1"/>
  <c r="BE394" i="1"/>
  <c r="BD394" i="1"/>
  <c r="BC394" i="1"/>
  <c r="BB394" i="1"/>
  <c r="BA394" i="1"/>
  <c r="AZ394" i="1"/>
  <c r="AY394" i="1"/>
  <c r="CR393" i="1"/>
  <c r="CQ393" i="1"/>
  <c r="CP393" i="1"/>
  <c r="CO393" i="1"/>
  <c r="CN393" i="1"/>
  <c r="CM393" i="1"/>
  <c r="CL393" i="1"/>
  <c r="CK393" i="1"/>
  <c r="CJ393" i="1"/>
  <c r="CI393" i="1"/>
  <c r="CH393" i="1"/>
  <c r="CG393" i="1"/>
  <c r="CF393" i="1"/>
  <c r="CE393" i="1"/>
  <c r="CD393" i="1"/>
  <c r="CC393" i="1"/>
  <c r="CB393" i="1"/>
  <c r="CA393" i="1"/>
  <c r="BZ393" i="1"/>
  <c r="BY393" i="1"/>
  <c r="BX393" i="1"/>
  <c r="BW393" i="1"/>
  <c r="BV393" i="1"/>
  <c r="BT393" i="1"/>
  <c r="BS393" i="1"/>
  <c r="BR393" i="1"/>
  <c r="BQ393" i="1"/>
  <c r="BP393" i="1"/>
  <c r="BO393" i="1"/>
  <c r="BN393" i="1"/>
  <c r="BM393" i="1"/>
  <c r="BL393" i="1"/>
  <c r="BK393" i="1"/>
  <c r="BJ393" i="1"/>
  <c r="BI393" i="1"/>
  <c r="BH393" i="1"/>
  <c r="BG393" i="1"/>
  <c r="BF393" i="1"/>
  <c r="BE393" i="1"/>
  <c r="BD393" i="1"/>
  <c r="BC393" i="1"/>
  <c r="BB393" i="1"/>
  <c r="BA393" i="1"/>
  <c r="AZ393" i="1"/>
  <c r="AY393" i="1"/>
  <c r="CR392" i="1"/>
  <c r="CQ392" i="1"/>
  <c r="CP392" i="1"/>
  <c r="CO392" i="1"/>
  <c r="CN392" i="1"/>
  <c r="CM392" i="1"/>
  <c r="CL392" i="1"/>
  <c r="CK392" i="1"/>
  <c r="CJ392" i="1"/>
  <c r="CI392" i="1"/>
  <c r="CH392" i="1"/>
  <c r="CG392" i="1"/>
  <c r="CF392" i="1"/>
  <c r="CE392" i="1"/>
  <c r="CD392" i="1"/>
  <c r="CC392" i="1"/>
  <c r="CB392" i="1"/>
  <c r="CA392" i="1"/>
  <c r="BZ392" i="1"/>
  <c r="BY392" i="1"/>
  <c r="BX392" i="1"/>
  <c r="BW392" i="1"/>
  <c r="BV392" i="1"/>
  <c r="BT392" i="1"/>
  <c r="BS392" i="1"/>
  <c r="BR392" i="1"/>
  <c r="BQ392" i="1"/>
  <c r="BP392" i="1"/>
  <c r="BO392" i="1"/>
  <c r="BN392" i="1"/>
  <c r="BM392" i="1"/>
  <c r="BL392" i="1"/>
  <c r="BK392" i="1"/>
  <c r="BJ392" i="1"/>
  <c r="BI392" i="1"/>
  <c r="BH392" i="1"/>
  <c r="BG392" i="1"/>
  <c r="BF392" i="1"/>
  <c r="BE392" i="1"/>
  <c r="BD392" i="1"/>
  <c r="BC392" i="1"/>
  <c r="BB392" i="1"/>
  <c r="BA392" i="1"/>
  <c r="AZ392" i="1"/>
  <c r="AY392" i="1"/>
  <c r="CR391" i="1"/>
  <c r="CQ391" i="1"/>
  <c r="CP391" i="1"/>
  <c r="CO391" i="1"/>
  <c r="CN391" i="1"/>
  <c r="CM391" i="1"/>
  <c r="CL391" i="1"/>
  <c r="CK391" i="1"/>
  <c r="CJ391" i="1"/>
  <c r="CI391" i="1"/>
  <c r="CH391" i="1"/>
  <c r="CG391" i="1"/>
  <c r="CF391" i="1"/>
  <c r="CE391" i="1"/>
  <c r="CD391" i="1"/>
  <c r="CC391" i="1"/>
  <c r="CB391" i="1"/>
  <c r="CA391" i="1"/>
  <c r="BZ391" i="1"/>
  <c r="BY391" i="1"/>
  <c r="BX391" i="1"/>
  <c r="BW391" i="1"/>
  <c r="BV391" i="1"/>
  <c r="BT391" i="1"/>
  <c r="BS391" i="1"/>
  <c r="BR391" i="1"/>
  <c r="BQ391" i="1"/>
  <c r="BP391" i="1"/>
  <c r="BO391" i="1"/>
  <c r="BN391" i="1"/>
  <c r="BM391" i="1"/>
  <c r="BL391" i="1"/>
  <c r="BK391" i="1"/>
  <c r="BJ391" i="1"/>
  <c r="BI391" i="1"/>
  <c r="BH391" i="1"/>
  <c r="BG391" i="1"/>
  <c r="BF391" i="1"/>
  <c r="BE391" i="1"/>
  <c r="BD391" i="1"/>
  <c r="BC391" i="1"/>
  <c r="BB391" i="1"/>
  <c r="BA391" i="1"/>
  <c r="AZ391" i="1"/>
  <c r="AY391" i="1"/>
  <c r="CR390" i="1"/>
  <c r="CQ390" i="1"/>
  <c r="CP390" i="1"/>
  <c r="CO390" i="1"/>
  <c r="CN390" i="1"/>
  <c r="CM390" i="1"/>
  <c r="CL390" i="1"/>
  <c r="CK390" i="1"/>
  <c r="CJ390" i="1"/>
  <c r="CI390" i="1"/>
  <c r="CH390" i="1"/>
  <c r="CG390" i="1"/>
  <c r="CF390" i="1"/>
  <c r="CE390" i="1"/>
  <c r="CD390" i="1"/>
  <c r="CC390" i="1"/>
  <c r="CB390" i="1"/>
  <c r="CA390" i="1"/>
  <c r="BZ390" i="1"/>
  <c r="BY390" i="1"/>
  <c r="BX390" i="1"/>
  <c r="BW390" i="1"/>
  <c r="BV390" i="1"/>
  <c r="BT390" i="1"/>
  <c r="BS390" i="1"/>
  <c r="BR390" i="1"/>
  <c r="BQ390" i="1"/>
  <c r="BP390" i="1"/>
  <c r="BO390" i="1"/>
  <c r="BN390" i="1"/>
  <c r="BM390" i="1"/>
  <c r="BL390" i="1"/>
  <c r="BK390" i="1"/>
  <c r="BJ390" i="1"/>
  <c r="BI390" i="1"/>
  <c r="BH390" i="1"/>
  <c r="BG390" i="1"/>
  <c r="BF390" i="1"/>
  <c r="BE390" i="1"/>
  <c r="BD390" i="1"/>
  <c r="BC390" i="1"/>
  <c r="BB390" i="1"/>
  <c r="BA390" i="1"/>
  <c r="AZ390" i="1"/>
  <c r="AY390" i="1"/>
  <c r="CR389" i="1"/>
  <c r="CQ389" i="1"/>
  <c r="CP389" i="1"/>
  <c r="CO389" i="1"/>
  <c r="CN389" i="1"/>
  <c r="CM389" i="1"/>
  <c r="CL389" i="1"/>
  <c r="CK389" i="1"/>
  <c r="CJ389" i="1"/>
  <c r="CI389" i="1"/>
  <c r="CH389" i="1"/>
  <c r="CG389" i="1"/>
  <c r="CF389" i="1"/>
  <c r="CE389" i="1"/>
  <c r="CD389" i="1"/>
  <c r="CC389" i="1"/>
  <c r="CB389" i="1"/>
  <c r="CA389" i="1"/>
  <c r="BZ389" i="1"/>
  <c r="BY389" i="1"/>
  <c r="BX389" i="1"/>
  <c r="BW389" i="1"/>
  <c r="BV389" i="1"/>
  <c r="BT389" i="1"/>
  <c r="BS389" i="1"/>
  <c r="BR389" i="1"/>
  <c r="BQ389" i="1"/>
  <c r="BP389" i="1"/>
  <c r="BO389" i="1"/>
  <c r="BN389" i="1"/>
  <c r="BM389" i="1"/>
  <c r="BL389" i="1"/>
  <c r="BK389" i="1"/>
  <c r="BJ389" i="1"/>
  <c r="BI389" i="1"/>
  <c r="BH389" i="1"/>
  <c r="BG389" i="1"/>
  <c r="BF389" i="1"/>
  <c r="BE389" i="1"/>
  <c r="BD389" i="1"/>
  <c r="BC389" i="1"/>
  <c r="BB389" i="1"/>
  <c r="BA389" i="1"/>
  <c r="AZ389" i="1"/>
  <c r="AY389" i="1"/>
  <c r="CR388" i="1"/>
  <c r="CQ388" i="1"/>
  <c r="CP388" i="1"/>
  <c r="CO388" i="1"/>
  <c r="CN388" i="1"/>
  <c r="CM388" i="1"/>
  <c r="CL388" i="1"/>
  <c r="CK388" i="1"/>
  <c r="CJ388" i="1"/>
  <c r="CI388" i="1"/>
  <c r="CH388" i="1"/>
  <c r="CG388" i="1"/>
  <c r="CF388" i="1"/>
  <c r="CE388" i="1"/>
  <c r="CD388" i="1"/>
  <c r="CC388" i="1"/>
  <c r="CB388" i="1"/>
  <c r="CA388" i="1"/>
  <c r="BZ388" i="1"/>
  <c r="BY388" i="1"/>
  <c r="BX388" i="1"/>
  <c r="BW388" i="1"/>
  <c r="BV388" i="1"/>
  <c r="BT388" i="1"/>
  <c r="BS388" i="1"/>
  <c r="BR388" i="1"/>
  <c r="BQ388" i="1"/>
  <c r="BP388" i="1"/>
  <c r="BO388" i="1"/>
  <c r="BN388" i="1"/>
  <c r="BM388" i="1"/>
  <c r="BL388" i="1"/>
  <c r="BK388" i="1"/>
  <c r="BJ388" i="1"/>
  <c r="BI388" i="1"/>
  <c r="BH388" i="1"/>
  <c r="BG388" i="1"/>
  <c r="BF388" i="1"/>
  <c r="BE388" i="1"/>
  <c r="BD388" i="1"/>
  <c r="BC388" i="1"/>
  <c r="BB388" i="1"/>
  <c r="BA388" i="1"/>
  <c r="AZ388" i="1"/>
  <c r="AY388" i="1"/>
  <c r="CR387" i="1"/>
  <c r="CQ387" i="1"/>
  <c r="CP387" i="1"/>
  <c r="CO387" i="1"/>
  <c r="CN387" i="1"/>
  <c r="CM387" i="1"/>
  <c r="CL387" i="1"/>
  <c r="CK387" i="1"/>
  <c r="CJ387" i="1"/>
  <c r="CI387" i="1"/>
  <c r="CH387" i="1"/>
  <c r="CG387" i="1"/>
  <c r="CF387" i="1"/>
  <c r="CE387" i="1"/>
  <c r="CD387" i="1"/>
  <c r="CC387" i="1"/>
  <c r="CB387" i="1"/>
  <c r="CA387" i="1"/>
  <c r="BZ387" i="1"/>
  <c r="BY387" i="1"/>
  <c r="BX387" i="1"/>
  <c r="BW387" i="1"/>
  <c r="BV387" i="1"/>
  <c r="BT387" i="1"/>
  <c r="BS387" i="1"/>
  <c r="BR387" i="1"/>
  <c r="BQ387" i="1"/>
  <c r="BP387" i="1"/>
  <c r="BO387" i="1"/>
  <c r="BN387" i="1"/>
  <c r="BM387" i="1"/>
  <c r="BL387" i="1"/>
  <c r="BK387" i="1"/>
  <c r="BJ387" i="1"/>
  <c r="BI387" i="1"/>
  <c r="BH387" i="1"/>
  <c r="BG387" i="1"/>
  <c r="BF387" i="1"/>
  <c r="BE387" i="1"/>
  <c r="BD387" i="1"/>
  <c r="BC387" i="1"/>
  <c r="BB387" i="1"/>
  <c r="BA387" i="1"/>
  <c r="AZ387" i="1"/>
  <c r="AY387" i="1"/>
  <c r="CR386" i="1"/>
  <c r="CQ386" i="1"/>
  <c r="CP386" i="1"/>
  <c r="CO386" i="1"/>
  <c r="CN386" i="1"/>
  <c r="CM386" i="1"/>
  <c r="CL386" i="1"/>
  <c r="CK386" i="1"/>
  <c r="CJ386" i="1"/>
  <c r="CI386" i="1"/>
  <c r="CH386" i="1"/>
  <c r="CG386" i="1"/>
  <c r="CF386" i="1"/>
  <c r="CE386" i="1"/>
  <c r="CD386" i="1"/>
  <c r="CC386" i="1"/>
  <c r="CB386" i="1"/>
  <c r="CA386" i="1"/>
  <c r="BZ386" i="1"/>
  <c r="BY386" i="1"/>
  <c r="BX386" i="1"/>
  <c r="BW386" i="1"/>
  <c r="BV386" i="1"/>
  <c r="BT386" i="1"/>
  <c r="BS386" i="1"/>
  <c r="BR386" i="1"/>
  <c r="BQ386" i="1"/>
  <c r="BP386" i="1"/>
  <c r="BO386" i="1"/>
  <c r="BN386" i="1"/>
  <c r="BM386" i="1"/>
  <c r="BL386" i="1"/>
  <c r="BK386" i="1"/>
  <c r="BJ386" i="1"/>
  <c r="BI386" i="1"/>
  <c r="BH386" i="1"/>
  <c r="BG386" i="1"/>
  <c r="BF386" i="1"/>
  <c r="BE386" i="1"/>
  <c r="BD386" i="1"/>
  <c r="BC386" i="1"/>
  <c r="BB386" i="1"/>
  <c r="BA386" i="1"/>
  <c r="AZ386" i="1"/>
  <c r="AY386" i="1"/>
  <c r="CR385" i="1"/>
  <c r="CQ385" i="1"/>
  <c r="CP385" i="1"/>
  <c r="CO385" i="1"/>
  <c r="CN385" i="1"/>
  <c r="CM385" i="1"/>
  <c r="CL385" i="1"/>
  <c r="CK385" i="1"/>
  <c r="CJ385" i="1"/>
  <c r="CI385" i="1"/>
  <c r="CH385" i="1"/>
  <c r="CG385" i="1"/>
  <c r="CF385" i="1"/>
  <c r="CE385" i="1"/>
  <c r="CD385" i="1"/>
  <c r="CC385" i="1"/>
  <c r="CB385" i="1"/>
  <c r="CA385" i="1"/>
  <c r="BZ385" i="1"/>
  <c r="BY385" i="1"/>
  <c r="BX385" i="1"/>
  <c r="BW385" i="1"/>
  <c r="BV385" i="1"/>
  <c r="BT385" i="1"/>
  <c r="BS385" i="1"/>
  <c r="BR385" i="1"/>
  <c r="BQ385" i="1"/>
  <c r="BP385" i="1"/>
  <c r="BO385" i="1"/>
  <c r="BN385" i="1"/>
  <c r="BM385" i="1"/>
  <c r="BL385" i="1"/>
  <c r="BK385" i="1"/>
  <c r="BJ385" i="1"/>
  <c r="BI385" i="1"/>
  <c r="BH385" i="1"/>
  <c r="BG385" i="1"/>
  <c r="BF385" i="1"/>
  <c r="BE385" i="1"/>
  <c r="BD385" i="1"/>
  <c r="BC385" i="1"/>
  <c r="BB385" i="1"/>
  <c r="BA385" i="1"/>
  <c r="AZ385" i="1"/>
  <c r="AY385" i="1"/>
  <c r="CR384" i="1"/>
  <c r="CQ384" i="1"/>
  <c r="CP384" i="1"/>
  <c r="CO384" i="1"/>
  <c r="CN384" i="1"/>
  <c r="CM384" i="1"/>
  <c r="CL384" i="1"/>
  <c r="CK384" i="1"/>
  <c r="CJ384" i="1"/>
  <c r="CI384" i="1"/>
  <c r="CH384" i="1"/>
  <c r="CG384" i="1"/>
  <c r="CF384" i="1"/>
  <c r="CE384" i="1"/>
  <c r="CD384" i="1"/>
  <c r="CC384" i="1"/>
  <c r="CB384" i="1"/>
  <c r="CA384" i="1"/>
  <c r="BZ384" i="1"/>
  <c r="BY384" i="1"/>
  <c r="BX384" i="1"/>
  <c r="BW384" i="1"/>
  <c r="BV384" i="1"/>
  <c r="BT384" i="1"/>
  <c r="BS384" i="1"/>
  <c r="BR384" i="1"/>
  <c r="BQ384" i="1"/>
  <c r="BP384" i="1"/>
  <c r="BO384" i="1"/>
  <c r="BN384" i="1"/>
  <c r="BM384" i="1"/>
  <c r="BL384" i="1"/>
  <c r="BK384" i="1"/>
  <c r="BJ384" i="1"/>
  <c r="BI384" i="1"/>
  <c r="BH384" i="1"/>
  <c r="BG384" i="1"/>
  <c r="BF384" i="1"/>
  <c r="BE384" i="1"/>
  <c r="BD384" i="1"/>
  <c r="BC384" i="1"/>
  <c r="BB384" i="1"/>
  <c r="BA384" i="1"/>
  <c r="AZ384" i="1"/>
  <c r="AY384" i="1"/>
  <c r="CR383" i="1"/>
  <c r="CQ383" i="1"/>
  <c r="CP383" i="1"/>
  <c r="CO383" i="1"/>
  <c r="CN383" i="1"/>
  <c r="CM383" i="1"/>
  <c r="CL383" i="1"/>
  <c r="CK383" i="1"/>
  <c r="CJ383" i="1"/>
  <c r="CI383" i="1"/>
  <c r="CH383" i="1"/>
  <c r="CG383" i="1"/>
  <c r="CF383" i="1"/>
  <c r="CE383" i="1"/>
  <c r="CD383" i="1"/>
  <c r="CC383" i="1"/>
  <c r="CB383" i="1"/>
  <c r="CA383" i="1"/>
  <c r="BZ383" i="1"/>
  <c r="BY383" i="1"/>
  <c r="BX383" i="1"/>
  <c r="BW383" i="1"/>
  <c r="BV383" i="1"/>
  <c r="BT383" i="1"/>
  <c r="BS383" i="1"/>
  <c r="BR383" i="1"/>
  <c r="BQ383" i="1"/>
  <c r="BP383" i="1"/>
  <c r="BO383" i="1"/>
  <c r="BN383" i="1"/>
  <c r="BM383" i="1"/>
  <c r="BL383" i="1"/>
  <c r="BK383" i="1"/>
  <c r="BJ383" i="1"/>
  <c r="BI383" i="1"/>
  <c r="BH383" i="1"/>
  <c r="BG383" i="1"/>
  <c r="BF383" i="1"/>
  <c r="BE383" i="1"/>
  <c r="BD383" i="1"/>
  <c r="BC383" i="1"/>
  <c r="BB383" i="1"/>
  <c r="BA383" i="1"/>
  <c r="AZ383" i="1"/>
  <c r="AY383" i="1"/>
  <c r="CR382" i="1"/>
  <c r="CQ382" i="1"/>
  <c r="CP382" i="1"/>
  <c r="CO382" i="1"/>
  <c r="CN382" i="1"/>
  <c r="CM382" i="1"/>
  <c r="CL382" i="1"/>
  <c r="CK382" i="1"/>
  <c r="CJ382" i="1"/>
  <c r="CI382" i="1"/>
  <c r="CH382" i="1"/>
  <c r="CG382" i="1"/>
  <c r="CF382" i="1"/>
  <c r="CE382" i="1"/>
  <c r="CD382" i="1"/>
  <c r="CC382" i="1"/>
  <c r="CB382" i="1"/>
  <c r="CA382" i="1"/>
  <c r="BZ382" i="1"/>
  <c r="BY382" i="1"/>
  <c r="BX382" i="1"/>
  <c r="BW382" i="1"/>
  <c r="BV382" i="1"/>
  <c r="BT382" i="1"/>
  <c r="BS382" i="1"/>
  <c r="BR382" i="1"/>
  <c r="BQ382" i="1"/>
  <c r="BP382" i="1"/>
  <c r="BO382" i="1"/>
  <c r="BN382" i="1"/>
  <c r="BM382" i="1"/>
  <c r="BL382" i="1"/>
  <c r="BK382" i="1"/>
  <c r="BJ382" i="1"/>
  <c r="BI382" i="1"/>
  <c r="BH382" i="1"/>
  <c r="BG382" i="1"/>
  <c r="BF382" i="1"/>
  <c r="BE382" i="1"/>
  <c r="BD382" i="1"/>
  <c r="BC382" i="1"/>
  <c r="BB382" i="1"/>
  <c r="BA382" i="1"/>
  <c r="AZ382" i="1"/>
  <c r="AY382" i="1"/>
  <c r="CR381" i="1"/>
  <c r="CQ381" i="1"/>
  <c r="CP381" i="1"/>
  <c r="CO381" i="1"/>
  <c r="CN381" i="1"/>
  <c r="CM381" i="1"/>
  <c r="CL381" i="1"/>
  <c r="CK381" i="1"/>
  <c r="CJ381" i="1"/>
  <c r="CI381" i="1"/>
  <c r="CH381" i="1"/>
  <c r="CG381" i="1"/>
  <c r="CF381" i="1"/>
  <c r="CE381" i="1"/>
  <c r="CD381" i="1"/>
  <c r="CC381" i="1"/>
  <c r="CB381" i="1"/>
  <c r="CA381" i="1"/>
  <c r="BZ381" i="1"/>
  <c r="BY381" i="1"/>
  <c r="BX381" i="1"/>
  <c r="BW381" i="1"/>
  <c r="BV381" i="1"/>
  <c r="BT381" i="1"/>
  <c r="BS381" i="1"/>
  <c r="BR381" i="1"/>
  <c r="BQ381" i="1"/>
  <c r="BP381" i="1"/>
  <c r="BO381" i="1"/>
  <c r="BN381" i="1"/>
  <c r="BM381" i="1"/>
  <c r="BL381" i="1"/>
  <c r="BK381" i="1"/>
  <c r="BJ381" i="1"/>
  <c r="BI381" i="1"/>
  <c r="BH381" i="1"/>
  <c r="BG381" i="1"/>
  <c r="BF381" i="1"/>
  <c r="BE381" i="1"/>
  <c r="BD381" i="1"/>
  <c r="BC381" i="1"/>
  <c r="BB381" i="1"/>
  <c r="BA381" i="1"/>
  <c r="AZ381" i="1"/>
  <c r="AY381" i="1"/>
  <c r="CR380" i="1"/>
  <c r="CQ380" i="1"/>
  <c r="CP380" i="1"/>
  <c r="CO380" i="1"/>
  <c r="CN380" i="1"/>
  <c r="CM380" i="1"/>
  <c r="CL380" i="1"/>
  <c r="CK380" i="1"/>
  <c r="CJ380" i="1"/>
  <c r="CI380" i="1"/>
  <c r="CH380" i="1"/>
  <c r="CG380" i="1"/>
  <c r="CF380" i="1"/>
  <c r="CE380" i="1"/>
  <c r="CD380" i="1"/>
  <c r="CC380" i="1"/>
  <c r="CB380" i="1"/>
  <c r="CA380" i="1"/>
  <c r="BZ380" i="1"/>
  <c r="BY380" i="1"/>
  <c r="BX380" i="1"/>
  <c r="BW380" i="1"/>
  <c r="BV380" i="1"/>
  <c r="BT380" i="1"/>
  <c r="BS380" i="1"/>
  <c r="BR380" i="1"/>
  <c r="BQ380" i="1"/>
  <c r="BP380" i="1"/>
  <c r="BO380" i="1"/>
  <c r="BN380" i="1"/>
  <c r="BM380" i="1"/>
  <c r="BL380" i="1"/>
  <c r="BK380" i="1"/>
  <c r="BJ380" i="1"/>
  <c r="BI380" i="1"/>
  <c r="BH380" i="1"/>
  <c r="BG380" i="1"/>
  <c r="BF380" i="1"/>
  <c r="BE380" i="1"/>
  <c r="BD380" i="1"/>
  <c r="BC380" i="1"/>
  <c r="BB380" i="1"/>
  <c r="BA380" i="1"/>
  <c r="AZ380" i="1"/>
  <c r="AY380" i="1"/>
  <c r="CR379" i="1"/>
  <c r="CQ379" i="1"/>
  <c r="CP379" i="1"/>
  <c r="CO379" i="1"/>
  <c r="CN379" i="1"/>
  <c r="CM379" i="1"/>
  <c r="CL379" i="1"/>
  <c r="CK379" i="1"/>
  <c r="CJ379" i="1"/>
  <c r="CI379" i="1"/>
  <c r="CH379" i="1"/>
  <c r="CG379" i="1"/>
  <c r="CF379" i="1"/>
  <c r="CE379" i="1"/>
  <c r="CD379" i="1"/>
  <c r="CC379" i="1"/>
  <c r="CB379" i="1"/>
  <c r="CA379" i="1"/>
  <c r="BZ379" i="1"/>
  <c r="BY379" i="1"/>
  <c r="BX379" i="1"/>
  <c r="BW379" i="1"/>
  <c r="BV379" i="1"/>
  <c r="BT379" i="1"/>
  <c r="BS379" i="1"/>
  <c r="BR379" i="1"/>
  <c r="BQ379" i="1"/>
  <c r="BP379" i="1"/>
  <c r="BO379" i="1"/>
  <c r="BN379" i="1"/>
  <c r="BM379" i="1"/>
  <c r="BL379" i="1"/>
  <c r="BK379" i="1"/>
  <c r="BJ379" i="1"/>
  <c r="BI379" i="1"/>
  <c r="BH379" i="1"/>
  <c r="BG379" i="1"/>
  <c r="BF379" i="1"/>
  <c r="BE379" i="1"/>
  <c r="BD379" i="1"/>
  <c r="BC379" i="1"/>
  <c r="BB379" i="1"/>
  <c r="BA379" i="1"/>
  <c r="AZ379" i="1"/>
  <c r="AY379" i="1"/>
  <c r="CR378" i="1"/>
  <c r="CQ378" i="1"/>
  <c r="CP378" i="1"/>
  <c r="CO378" i="1"/>
  <c r="CN378" i="1"/>
  <c r="CM378" i="1"/>
  <c r="CL378" i="1"/>
  <c r="CK378" i="1"/>
  <c r="CJ378" i="1"/>
  <c r="CI378" i="1"/>
  <c r="CH378" i="1"/>
  <c r="CG378" i="1"/>
  <c r="CF378" i="1"/>
  <c r="CE378" i="1"/>
  <c r="CD378" i="1"/>
  <c r="CC378" i="1"/>
  <c r="CB378" i="1"/>
  <c r="CA378" i="1"/>
  <c r="BZ378" i="1"/>
  <c r="BY378" i="1"/>
  <c r="BX378" i="1"/>
  <c r="BW378" i="1"/>
  <c r="BV378" i="1"/>
  <c r="BT378" i="1"/>
  <c r="BS378" i="1"/>
  <c r="BR378" i="1"/>
  <c r="BQ378" i="1"/>
  <c r="BP378" i="1"/>
  <c r="BO378" i="1"/>
  <c r="BN378" i="1"/>
  <c r="BM378" i="1"/>
  <c r="BL378" i="1"/>
  <c r="BK378" i="1"/>
  <c r="BJ378" i="1"/>
  <c r="BI378" i="1"/>
  <c r="BH378" i="1"/>
  <c r="BG378" i="1"/>
  <c r="BF378" i="1"/>
  <c r="BE378" i="1"/>
  <c r="BD378" i="1"/>
  <c r="BC378" i="1"/>
  <c r="BB378" i="1"/>
  <c r="BA378" i="1"/>
  <c r="AZ378" i="1"/>
  <c r="AY378" i="1"/>
  <c r="CR377" i="1"/>
  <c r="CQ377" i="1"/>
  <c r="CP377" i="1"/>
  <c r="CO377" i="1"/>
  <c r="CN377" i="1"/>
  <c r="CM377" i="1"/>
  <c r="CL377" i="1"/>
  <c r="CK377" i="1"/>
  <c r="CJ377" i="1"/>
  <c r="CI377" i="1"/>
  <c r="CH377" i="1"/>
  <c r="CG377" i="1"/>
  <c r="CF377" i="1"/>
  <c r="CE377" i="1"/>
  <c r="CD377" i="1"/>
  <c r="CC377" i="1"/>
  <c r="CB377" i="1"/>
  <c r="CA377" i="1"/>
  <c r="BZ377" i="1"/>
  <c r="BY377" i="1"/>
  <c r="BX377" i="1"/>
  <c r="BW377" i="1"/>
  <c r="BV377" i="1"/>
  <c r="BT377" i="1"/>
  <c r="BS377" i="1"/>
  <c r="BR377" i="1"/>
  <c r="BQ377" i="1"/>
  <c r="BP377" i="1"/>
  <c r="BO377" i="1"/>
  <c r="BN377" i="1"/>
  <c r="BM377" i="1"/>
  <c r="BL377" i="1"/>
  <c r="BK377" i="1"/>
  <c r="BJ377" i="1"/>
  <c r="BI377" i="1"/>
  <c r="BH377" i="1"/>
  <c r="BG377" i="1"/>
  <c r="BF377" i="1"/>
  <c r="BE377" i="1"/>
  <c r="BD377" i="1"/>
  <c r="BC377" i="1"/>
  <c r="BB377" i="1"/>
  <c r="BA377" i="1"/>
  <c r="AZ377" i="1"/>
  <c r="AY377" i="1"/>
  <c r="CR376" i="1"/>
  <c r="CQ376" i="1"/>
  <c r="CP376" i="1"/>
  <c r="CO376" i="1"/>
  <c r="CN376" i="1"/>
  <c r="CM376" i="1"/>
  <c r="CL376" i="1"/>
  <c r="CK376" i="1"/>
  <c r="CJ376" i="1"/>
  <c r="CI376" i="1"/>
  <c r="CH376" i="1"/>
  <c r="CG376" i="1"/>
  <c r="CF376" i="1"/>
  <c r="CE376" i="1"/>
  <c r="CD376" i="1"/>
  <c r="CC376" i="1"/>
  <c r="CB376" i="1"/>
  <c r="CA376" i="1"/>
  <c r="BZ376" i="1"/>
  <c r="BY376" i="1"/>
  <c r="BX376" i="1"/>
  <c r="BW376" i="1"/>
  <c r="BV376" i="1"/>
  <c r="BT376" i="1"/>
  <c r="BS376" i="1"/>
  <c r="BR376" i="1"/>
  <c r="BQ376" i="1"/>
  <c r="BP376" i="1"/>
  <c r="BO376" i="1"/>
  <c r="BN376" i="1"/>
  <c r="BM376" i="1"/>
  <c r="BL376" i="1"/>
  <c r="BK376" i="1"/>
  <c r="BJ376" i="1"/>
  <c r="BI376" i="1"/>
  <c r="BH376" i="1"/>
  <c r="BG376" i="1"/>
  <c r="BF376" i="1"/>
  <c r="BE376" i="1"/>
  <c r="BD376" i="1"/>
  <c r="BC376" i="1"/>
  <c r="BB376" i="1"/>
  <c r="BA376" i="1"/>
  <c r="AZ376" i="1"/>
  <c r="AY376" i="1"/>
  <c r="CR375" i="1"/>
  <c r="CQ375" i="1"/>
  <c r="CP375" i="1"/>
  <c r="CO375" i="1"/>
  <c r="CN375" i="1"/>
  <c r="CM375" i="1"/>
  <c r="CL375" i="1"/>
  <c r="CK375" i="1"/>
  <c r="CJ375" i="1"/>
  <c r="CI375" i="1"/>
  <c r="CH375" i="1"/>
  <c r="CG375" i="1"/>
  <c r="CF375" i="1"/>
  <c r="CE375" i="1"/>
  <c r="CD375" i="1"/>
  <c r="CC375" i="1"/>
  <c r="CB375" i="1"/>
  <c r="CA375" i="1"/>
  <c r="BZ375" i="1"/>
  <c r="BY375" i="1"/>
  <c r="BX375" i="1"/>
  <c r="BW375" i="1"/>
  <c r="BV375" i="1"/>
  <c r="BT375" i="1"/>
  <c r="BS375" i="1"/>
  <c r="BR375" i="1"/>
  <c r="BQ375" i="1"/>
  <c r="BP375" i="1"/>
  <c r="BO375" i="1"/>
  <c r="BN375" i="1"/>
  <c r="BM375" i="1"/>
  <c r="BL375" i="1"/>
  <c r="BK375" i="1"/>
  <c r="BJ375" i="1"/>
  <c r="BI375" i="1"/>
  <c r="BH375" i="1"/>
  <c r="BG375" i="1"/>
  <c r="BF375" i="1"/>
  <c r="BE375" i="1"/>
  <c r="BD375" i="1"/>
  <c r="BC375" i="1"/>
  <c r="BB375" i="1"/>
  <c r="BA375" i="1"/>
  <c r="AZ375" i="1"/>
  <c r="AY375" i="1"/>
  <c r="CR374" i="1"/>
  <c r="CQ374" i="1"/>
  <c r="CP374" i="1"/>
  <c r="CO374" i="1"/>
  <c r="CN374" i="1"/>
  <c r="CM374" i="1"/>
  <c r="CL374" i="1"/>
  <c r="CK374" i="1"/>
  <c r="CJ374" i="1"/>
  <c r="CI374" i="1"/>
  <c r="CH374" i="1"/>
  <c r="CG374" i="1"/>
  <c r="CF374" i="1"/>
  <c r="CE374" i="1"/>
  <c r="CD374" i="1"/>
  <c r="CC374" i="1"/>
  <c r="CB374" i="1"/>
  <c r="CA374" i="1"/>
  <c r="BZ374" i="1"/>
  <c r="BY374" i="1"/>
  <c r="BX374" i="1"/>
  <c r="BW374" i="1"/>
  <c r="BV374" i="1"/>
  <c r="BT374" i="1"/>
  <c r="BS374" i="1"/>
  <c r="BR374" i="1"/>
  <c r="BQ374" i="1"/>
  <c r="BP374" i="1"/>
  <c r="BO374" i="1"/>
  <c r="BN374" i="1"/>
  <c r="BM374" i="1"/>
  <c r="BL374" i="1"/>
  <c r="BK374" i="1"/>
  <c r="BJ374" i="1"/>
  <c r="BI374" i="1"/>
  <c r="BH374" i="1"/>
  <c r="BG374" i="1"/>
  <c r="BF374" i="1"/>
  <c r="BE374" i="1"/>
  <c r="BD374" i="1"/>
  <c r="BC374" i="1"/>
  <c r="BB374" i="1"/>
  <c r="BA374" i="1"/>
  <c r="AZ374" i="1"/>
  <c r="AY374" i="1"/>
  <c r="CR373" i="1"/>
  <c r="CQ373" i="1"/>
  <c r="CP373" i="1"/>
  <c r="CO373" i="1"/>
  <c r="CN373" i="1"/>
  <c r="CM373" i="1"/>
  <c r="CL373" i="1"/>
  <c r="CK373" i="1"/>
  <c r="CJ373" i="1"/>
  <c r="CI373" i="1"/>
  <c r="CH373" i="1"/>
  <c r="CG373" i="1"/>
  <c r="CF373" i="1"/>
  <c r="CE373" i="1"/>
  <c r="CD373" i="1"/>
  <c r="CC373" i="1"/>
  <c r="CB373" i="1"/>
  <c r="CA373" i="1"/>
  <c r="BZ373" i="1"/>
  <c r="BY373" i="1"/>
  <c r="BX373" i="1"/>
  <c r="BW373" i="1"/>
  <c r="BV373" i="1"/>
  <c r="BT373" i="1"/>
  <c r="BS373" i="1"/>
  <c r="BR373" i="1"/>
  <c r="BQ373" i="1"/>
  <c r="BP373" i="1"/>
  <c r="BO373" i="1"/>
  <c r="BN373" i="1"/>
  <c r="BM373" i="1"/>
  <c r="BL373" i="1"/>
  <c r="BK373" i="1"/>
  <c r="BJ373" i="1"/>
  <c r="BI373" i="1"/>
  <c r="BH373" i="1"/>
  <c r="BG373" i="1"/>
  <c r="BF373" i="1"/>
  <c r="BE373" i="1"/>
  <c r="BD373" i="1"/>
  <c r="BC373" i="1"/>
  <c r="BB373" i="1"/>
  <c r="BA373" i="1"/>
  <c r="AZ373" i="1"/>
  <c r="AY373" i="1"/>
  <c r="CR372" i="1"/>
  <c r="CQ372" i="1"/>
  <c r="CP372" i="1"/>
  <c r="CO372" i="1"/>
  <c r="CN372" i="1"/>
  <c r="CM372" i="1"/>
  <c r="CL372" i="1"/>
  <c r="CK372" i="1"/>
  <c r="CJ372" i="1"/>
  <c r="CI372" i="1"/>
  <c r="CH372" i="1"/>
  <c r="CG372" i="1"/>
  <c r="CF372" i="1"/>
  <c r="CE372" i="1"/>
  <c r="CD372" i="1"/>
  <c r="CC372" i="1"/>
  <c r="CB372" i="1"/>
  <c r="CA372" i="1"/>
  <c r="BZ372" i="1"/>
  <c r="BY372" i="1"/>
  <c r="BX372" i="1"/>
  <c r="BW372" i="1"/>
  <c r="BV372" i="1"/>
  <c r="BT372" i="1"/>
  <c r="BS372" i="1"/>
  <c r="BR372" i="1"/>
  <c r="BQ372" i="1"/>
  <c r="BP372" i="1"/>
  <c r="BO372" i="1"/>
  <c r="BN372" i="1"/>
  <c r="BM372" i="1"/>
  <c r="BL372" i="1"/>
  <c r="BK372" i="1"/>
  <c r="BJ372" i="1"/>
  <c r="BI372" i="1"/>
  <c r="BH372" i="1"/>
  <c r="BG372" i="1"/>
  <c r="BF372" i="1"/>
  <c r="BE372" i="1"/>
  <c r="BD372" i="1"/>
  <c r="BC372" i="1"/>
  <c r="BB372" i="1"/>
  <c r="BA372" i="1"/>
  <c r="AZ372" i="1"/>
  <c r="AY372" i="1"/>
  <c r="CR371" i="1"/>
  <c r="CQ371" i="1"/>
  <c r="CP371" i="1"/>
  <c r="CO371" i="1"/>
  <c r="CN371" i="1"/>
  <c r="CM371" i="1"/>
  <c r="CL371" i="1"/>
  <c r="CK371" i="1"/>
  <c r="CJ371" i="1"/>
  <c r="CI371" i="1"/>
  <c r="CH371" i="1"/>
  <c r="CG371" i="1"/>
  <c r="CF371" i="1"/>
  <c r="CE371" i="1"/>
  <c r="CD371" i="1"/>
  <c r="CC371" i="1"/>
  <c r="CB371" i="1"/>
  <c r="CA371" i="1"/>
  <c r="BZ371" i="1"/>
  <c r="BY371" i="1"/>
  <c r="BX371" i="1"/>
  <c r="BW371" i="1"/>
  <c r="BV371" i="1"/>
  <c r="BT371" i="1"/>
  <c r="BS371" i="1"/>
  <c r="BR371" i="1"/>
  <c r="BQ371" i="1"/>
  <c r="BP371" i="1"/>
  <c r="BO371" i="1"/>
  <c r="BN371" i="1"/>
  <c r="BM371" i="1"/>
  <c r="BL371" i="1"/>
  <c r="BK371" i="1"/>
  <c r="BJ371" i="1"/>
  <c r="BI371" i="1"/>
  <c r="BH371" i="1"/>
  <c r="BG371" i="1"/>
  <c r="BF371" i="1"/>
  <c r="BE371" i="1"/>
  <c r="BD371" i="1"/>
  <c r="BC371" i="1"/>
  <c r="BB371" i="1"/>
  <c r="BA371" i="1"/>
  <c r="AZ371" i="1"/>
  <c r="AY371" i="1"/>
  <c r="CR370" i="1"/>
  <c r="CQ370" i="1"/>
  <c r="CP370" i="1"/>
  <c r="CO370" i="1"/>
  <c r="CN370" i="1"/>
  <c r="CM370" i="1"/>
  <c r="CL370" i="1"/>
  <c r="CK370" i="1"/>
  <c r="CJ370" i="1"/>
  <c r="CI370" i="1"/>
  <c r="CH370" i="1"/>
  <c r="CG370" i="1"/>
  <c r="CF370" i="1"/>
  <c r="CE370" i="1"/>
  <c r="CD370" i="1"/>
  <c r="CC370" i="1"/>
  <c r="CB370" i="1"/>
  <c r="CA370" i="1"/>
  <c r="BZ370" i="1"/>
  <c r="BY370" i="1"/>
  <c r="BX370" i="1"/>
  <c r="BW370" i="1"/>
  <c r="BV370" i="1"/>
  <c r="BT370" i="1"/>
  <c r="BS370" i="1"/>
  <c r="BR370" i="1"/>
  <c r="BQ370" i="1"/>
  <c r="BP370" i="1"/>
  <c r="BO370" i="1"/>
  <c r="BN370" i="1"/>
  <c r="BM370" i="1"/>
  <c r="BL370" i="1"/>
  <c r="BK370" i="1"/>
  <c r="BJ370" i="1"/>
  <c r="BI370" i="1"/>
  <c r="BH370" i="1"/>
  <c r="BG370" i="1"/>
  <c r="BF370" i="1"/>
  <c r="BE370" i="1"/>
  <c r="BD370" i="1"/>
  <c r="BC370" i="1"/>
  <c r="BB370" i="1"/>
  <c r="BA370" i="1"/>
  <c r="AZ370" i="1"/>
  <c r="AY370" i="1"/>
  <c r="CR369" i="1"/>
  <c r="CQ369" i="1"/>
  <c r="CP369" i="1"/>
  <c r="CO369" i="1"/>
  <c r="CN369" i="1"/>
  <c r="CM369" i="1"/>
  <c r="CL369" i="1"/>
  <c r="CK369" i="1"/>
  <c r="CJ369" i="1"/>
  <c r="CI369" i="1"/>
  <c r="CH369" i="1"/>
  <c r="CG369" i="1"/>
  <c r="CF369" i="1"/>
  <c r="CE369" i="1"/>
  <c r="CD369" i="1"/>
  <c r="CC369" i="1"/>
  <c r="CB369" i="1"/>
  <c r="CA369" i="1"/>
  <c r="BZ369" i="1"/>
  <c r="BY369" i="1"/>
  <c r="BX369" i="1"/>
  <c r="BW369" i="1"/>
  <c r="BV369" i="1"/>
  <c r="BT369" i="1"/>
  <c r="BS369" i="1"/>
  <c r="BR369" i="1"/>
  <c r="BQ369" i="1"/>
  <c r="BP369" i="1"/>
  <c r="BO369" i="1"/>
  <c r="BN369" i="1"/>
  <c r="BM369" i="1"/>
  <c r="BL369" i="1"/>
  <c r="BK369" i="1"/>
  <c r="BJ369" i="1"/>
  <c r="BI369" i="1"/>
  <c r="BH369" i="1"/>
  <c r="BG369" i="1"/>
  <c r="BF369" i="1"/>
  <c r="BE369" i="1"/>
  <c r="BD369" i="1"/>
  <c r="BC369" i="1"/>
  <c r="BB369" i="1"/>
  <c r="BA369" i="1"/>
  <c r="AZ369" i="1"/>
  <c r="AY369" i="1"/>
  <c r="CR368" i="1"/>
  <c r="CQ368" i="1"/>
  <c r="CP368" i="1"/>
  <c r="CO368" i="1"/>
  <c r="CN368" i="1"/>
  <c r="CM368" i="1"/>
  <c r="CL368" i="1"/>
  <c r="CK368" i="1"/>
  <c r="CJ368" i="1"/>
  <c r="CI368" i="1"/>
  <c r="CH368" i="1"/>
  <c r="CG368" i="1"/>
  <c r="CF368" i="1"/>
  <c r="CE368" i="1"/>
  <c r="CD368" i="1"/>
  <c r="CC368" i="1"/>
  <c r="CB368" i="1"/>
  <c r="CA368" i="1"/>
  <c r="BZ368" i="1"/>
  <c r="BY368" i="1"/>
  <c r="BX368" i="1"/>
  <c r="BW368" i="1"/>
  <c r="BV368" i="1"/>
  <c r="BT368" i="1"/>
  <c r="BS368" i="1"/>
  <c r="BR368" i="1"/>
  <c r="BQ368" i="1"/>
  <c r="BP368" i="1"/>
  <c r="BO368" i="1"/>
  <c r="BN368" i="1"/>
  <c r="BM368" i="1"/>
  <c r="BL368" i="1"/>
  <c r="BK368" i="1"/>
  <c r="BJ368" i="1"/>
  <c r="BI368" i="1"/>
  <c r="BH368" i="1"/>
  <c r="BG368" i="1"/>
  <c r="BF368" i="1"/>
  <c r="BE368" i="1"/>
  <c r="BD368" i="1"/>
  <c r="BC368" i="1"/>
  <c r="BB368" i="1"/>
  <c r="BA368" i="1"/>
  <c r="AZ368" i="1"/>
  <c r="AY368" i="1"/>
  <c r="CR367" i="1"/>
  <c r="CQ367" i="1"/>
  <c r="CP367" i="1"/>
  <c r="CO367" i="1"/>
  <c r="CN367" i="1"/>
  <c r="CM367" i="1"/>
  <c r="CL367" i="1"/>
  <c r="CK367" i="1"/>
  <c r="CJ367" i="1"/>
  <c r="CI367" i="1"/>
  <c r="CH367" i="1"/>
  <c r="CG367" i="1"/>
  <c r="CF367" i="1"/>
  <c r="CE367" i="1"/>
  <c r="CD367" i="1"/>
  <c r="CC367" i="1"/>
  <c r="CB367" i="1"/>
  <c r="CA367" i="1"/>
  <c r="BZ367" i="1"/>
  <c r="BY367" i="1"/>
  <c r="BX367" i="1"/>
  <c r="BW367" i="1"/>
  <c r="BV367" i="1"/>
  <c r="BT367" i="1"/>
  <c r="BS367" i="1"/>
  <c r="BR367" i="1"/>
  <c r="BQ367" i="1"/>
  <c r="BP367" i="1"/>
  <c r="BO367" i="1"/>
  <c r="BN367" i="1"/>
  <c r="BM367" i="1"/>
  <c r="BL367" i="1"/>
  <c r="BK367" i="1"/>
  <c r="BJ367" i="1"/>
  <c r="BI367" i="1"/>
  <c r="BH367" i="1"/>
  <c r="BG367" i="1"/>
  <c r="BF367" i="1"/>
  <c r="BE367" i="1"/>
  <c r="BD367" i="1"/>
  <c r="BC367" i="1"/>
  <c r="BB367" i="1"/>
  <c r="BA367" i="1"/>
  <c r="AZ367" i="1"/>
  <c r="AY367" i="1"/>
  <c r="CR366" i="1"/>
  <c r="CQ366" i="1"/>
  <c r="CP366" i="1"/>
  <c r="CO366" i="1"/>
  <c r="CN366" i="1"/>
  <c r="CM366" i="1"/>
  <c r="CL366" i="1"/>
  <c r="CK366" i="1"/>
  <c r="CJ366" i="1"/>
  <c r="CI366" i="1"/>
  <c r="CH366" i="1"/>
  <c r="CG366" i="1"/>
  <c r="CF366" i="1"/>
  <c r="CE366" i="1"/>
  <c r="CD366" i="1"/>
  <c r="CC366" i="1"/>
  <c r="CB366" i="1"/>
  <c r="CA366" i="1"/>
  <c r="BZ366" i="1"/>
  <c r="BY366" i="1"/>
  <c r="BX366" i="1"/>
  <c r="BW366" i="1"/>
  <c r="BV366" i="1"/>
  <c r="BT366" i="1"/>
  <c r="BS366" i="1"/>
  <c r="BR366" i="1"/>
  <c r="BQ366" i="1"/>
  <c r="BP366" i="1"/>
  <c r="BO366" i="1"/>
  <c r="BN366" i="1"/>
  <c r="BM366" i="1"/>
  <c r="BL366" i="1"/>
  <c r="BK366" i="1"/>
  <c r="BJ366" i="1"/>
  <c r="BI366" i="1"/>
  <c r="BH366" i="1"/>
  <c r="BG366" i="1"/>
  <c r="BF366" i="1"/>
  <c r="BE366" i="1"/>
  <c r="BD366" i="1"/>
  <c r="BC366" i="1"/>
  <c r="BB366" i="1"/>
  <c r="BA366" i="1"/>
  <c r="AZ366" i="1"/>
  <c r="AY366" i="1"/>
  <c r="CR365" i="1"/>
  <c r="CQ365" i="1"/>
  <c r="CP365" i="1"/>
  <c r="CO365" i="1"/>
  <c r="CN365" i="1"/>
  <c r="CM365" i="1"/>
  <c r="CL365" i="1"/>
  <c r="CK365" i="1"/>
  <c r="CJ365" i="1"/>
  <c r="CI365" i="1"/>
  <c r="CH365" i="1"/>
  <c r="CG365" i="1"/>
  <c r="CF365" i="1"/>
  <c r="CE365" i="1"/>
  <c r="CD365" i="1"/>
  <c r="CC365" i="1"/>
  <c r="CB365" i="1"/>
  <c r="CA365" i="1"/>
  <c r="BZ365" i="1"/>
  <c r="BY365" i="1"/>
  <c r="BX365" i="1"/>
  <c r="BW365" i="1"/>
  <c r="BV365" i="1"/>
  <c r="BT365" i="1"/>
  <c r="BS365" i="1"/>
  <c r="BR365" i="1"/>
  <c r="BQ365" i="1"/>
  <c r="BP365" i="1"/>
  <c r="BO365" i="1"/>
  <c r="BN365" i="1"/>
  <c r="BM365" i="1"/>
  <c r="BL365" i="1"/>
  <c r="BK365" i="1"/>
  <c r="BJ365" i="1"/>
  <c r="BI365" i="1"/>
  <c r="BH365" i="1"/>
  <c r="BG365" i="1"/>
  <c r="BF365" i="1"/>
  <c r="BE365" i="1"/>
  <c r="BD365" i="1"/>
  <c r="BC365" i="1"/>
  <c r="BB365" i="1"/>
  <c r="BA365" i="1"/>
  <c r="AZ365" i="1"/>
  <c r="AY365" i="1"/>
  <c r="CR364" i="1"/>
  <c r="CQ364" i="1"/>
  <c r="CP364" i="1"/>
  <c r="CO364" i="1"/>
  <c r="CN364" i="1"/>
  <c r="CM364" i="1"/>
  <c r="CL364" i="1"/>
  <c r="CK364" i="1"/>
  <c r="CJ364" i="1"/>
  <c r="CI364" i="1"/>
  <c r="CH364" i="1"/>
  <c r="CG364" i="1"/>
  <c r="CF364" i="1"/>
  <c r="CE364" i="1"/>
  <c r="CD364" i="1"/>
  <c r="CC364" i="1"/>
  <c r="CB364" i="1"/>
  <c r="CA364" i="1"/>
  <c r="BZ364" i="1"/>
  <c r="BY364" i="1"/>
  <c r="BX364" i="1"/>
  <c r="BW364" i="1"/>
  <c r="BV364" i="1"/>
  <c r="BT364" i="1"/>
  <c r="BS364" i="1"/>
  <c r="BR364" i="1"/>
  <c r="BQ364" i="1"/>
  <c r="BP364" i="1"/>
  <c r="BO364" i="1"/>
  <c r="BN364" i="1"/>
  <c r="BM364" i="1"/>
  <c r="BL364" i="1"/>
  <c r="BK364" i="1"/>
  <c r="BJ364" i="1"/>
  <c r="BI364" i="1"/>
  <c r="BH364" i="1"/>
  <c r="BG364" i="1"/>
  <c r="BF364" i="1"/>
  <c r="BE364" i="1"/>
  <c r="BD364" i="1"/>
  <c r="BC364" i="1"/>
  <c r="BB364" i="1"/>
  <c r="BA364" i="1"/>
  <c r="AZ364" i="1"/>
  <c r="AY364" i="1"/>
  <c r="CR363" i="1"/>
  <c r="CQ363" i="1"/>
  <c r="CP363" i="1"/>
  <c r="CO363" i="1"/>
  <c r="CN363" i="1"/>
  <c r="CM363" i="1"/>
  <c r="CL363" i="1"/>
  <c r="CK363" i="1"/>
  <c r="CJ363" i="1"/>
  <c r="CI363" i="1"/>
  <c r="CH363" i="1"/>
  <c r="CG363" i="1"/>
  <c r="CF363" i="1"/>
  <c r="CE363" i="1"/>
  <c r="CD363" i="1"/>
  <c r="CC363" i="1"/>
  <c r="CB363" i="1"/>
  <c r="CA363" i="1"/>
  <c r="BZ363" i="1"/>
  <c r="BY363" i="1"/>
  <c r="BX363" i="1"/>
  <c r="BW363" i="1"/>
  <c r="BV363" i="1"/>
  <c r="BT363" i="1"/>
  <c r="BS363" i="1"/>
  <c r="BR363" i="1"/>
  <c r="BQ363" i="1"/>
  <c r="BP363" i="1"/>
  <c r="BO363" i="1"/>
  <c r="BN363" i="1"/>
  <c r="BM363" i="1"/>
  <c r="BL363" i="1"/>
  <c r="BK363" i="1"/>
  <c r="BJ363" i="1"/>
  <c r="BI363" i="1"/>
  <c r="BH363" i="1"/>
  <c r="BG363" i="1"/>
  <c r="BF363" i="1"/>
  <c r="BE363" i="1"/>
  <c r="BD363" i="1"/>
  <c r="BC363" i="1"/>
  <c r="BB363" i="1"/>
  <c r="BA363" i="1"/>
  <c r="AZ363" i="1"/>
  <c r="AY363" i="1"/>
  <c r="CR362" i="1"/>
  <c r="CQ362" i="1"/>
  <c r="CP362" i="1"/>
  <c r="CO362" i="1"/>
  <c r="CN362" i="1"/>
  <c r="CM362" i="1"/>
  <c r="CL362" i="1"/>
  <c r="CK362" i="1"/>
  <c r="CJ362" i="1"/>
  <c r="CI362" i="1"/>
  <c r="CH362" i="1"/>
  <c r="CG362" i="1"/>
  <c r="CF362" i="1"/>
  <c r="CE362" i="1"/>
  <c r="CD362" i="1"/>
  <c r="CC362" i="1"/>
  <c r="CB362" i="1"/>
  <c r="CA362" i="1"/>
  <c r="BZ362" i="1"/>
  <c r="BY362" i="1"/>
  <c r="BX362" i="1"/>
  <c r="BW362" i="1"/>
  <c r="BV362" i="1"/>
  <c r="BT362" i="1"/>
  <c r="BS362" i="1"/>
  <c r="BR362" i="1"/>
  <c r="BQ362" i="1"/>
  <c r="BP362" i="1"/>
  <c r="BO362" i="1"/>
  <c r="BN362" i="1"/>
  <c r="BM362" i="1"/>
  <c r="BL362" i="1"/>
  <c r="BK362" i="1"/>
  <c r="BJ362" i="1"/>
  <c r="BI362" i="1"/>
  <c r="BH362" i="1"/>
  <c r="BG362" i="1"/>
  <c r="BF362" i="1"/>
  <c r="BE362" i="1"/>
  <c r="BD362" i="1"/>
  <c r="BC362" i="1"/>
  <c r="BB362" i="1"/>
  <c r="BA362" i="1"/>
  <c r="AZ362" i="1"/>
  <c r="AY362" i="1"/>
  <c r="CR361" i="1"/>
  <c r="CQ361" i="1"/>
  <c r="CP361" i="1"/>
  <c r="CO361" i="1"/>
  <c r="CN361" i="1"/>
  <c r="CM361" i="1"/>
  <c r="CL361" i="1"/>
  <c r="CK361" i="1"/>
  <c r="CJ361" i="1"/>
  <c r="CI361" i="1"/>
  <c r="CH361" i="1"/>
  <c r="CG361" i="1"/>
  <c r="CF361" i="1"/>
  <c r="CE361" i="1"/>
  <c r="CD361" i="1"/>
  <c r="CC361" i="1"/>
  <c r="CB361" i="1"/>
  <c r="CA361" i="1"/>
  <c r="BZ361" i="1"/>
  <c r="BY361" i="1"/>
  <c r="BX361" i="1"/>
  <c r="BW361" i="1"/>
  <c r="BV361" i="1"/>
  <c r="BT361" i="1"/>
  <c r="BS361" i="1"/>
  <c r="BR361" i="1"/>
  <c r="BQ361" i="1"/>
  <c r="BP361" i="1"/>
  <c r="BO361" i="1"/>
  <c r="BN361" i="1"/>
  <c r="BM361" i="1"/>
  <c r="BL361" i="1"/>
  <c r="BK361" i="1"/>
  <c r="BJ361" i="1"/>
  <c r="BI361" i="1"/>
  <c r="BH361" i="1"/>
  <c r="BG361" i="1"/>
  <c r="BF361" i="1"/>
  <c r="BE361" i="1"/>
  <c r="BD361" i="1"/>
  <c r="BC361" i="1"/>
  <c r="BB361" i="1"/>
  <c r="BA361" i="1"/>
  <c r="AZ361" i="1"/>
  <c r="AY361" i="1"/>
  <c r="CR360" i="1"/>
  <c r="CQ360" i="1"/>
  <c r="CP360" i="1"/>
  <c r="CO360" i="1"/>
  <c r="CN360" i="1"/>
  <c r="CM360" i="1"/>
  <c r="CL360" i="1"/>
  <c r="CK360" i="1"/>
  <c r="CJ360" i="1"/>
  <c r="CI360" i="1"/>
  <c r="CH360" i="1"/>
  <c r="CG360" i="1"/>
  <c r="CF360" i="1"/>
  <c r="CE360" i="1"/>
  <c r="CD360" i="1"/>
  <c r="CC360" i="1"/>
  <c r="CB360" i="1"/>
  <c r="CA360" i="1"/>
  <c r="BZ360" i="1"/>
  <c r="BY360" i="1"/>
  <c r="BX360" i="1"/>
  <c r="BW360" i="1"/>
  <c r="BV360" i="1"/>
  <c r="BT360" i="1"/>
  <c r="BS360" i="1"/>
  <c r="BR360" i="1"/>
  <c r="BQ360" i="1"/>
  <c r="BP360" i="1"/>
  <c r="BO360" i="1"/>
  <c r="BN360" i="1"/>
  <c r="BM360" i="1"/>
  <c r="BL360" i="1"/>
  <c r="BK360" i="1"/>
  <c r="BJ360" i="1"/>
  <c r="BI360" i="1"/>
  <c r="BH360" i="1"/>
  <c r="BG360" i="1"/>
  <c r="BF360" i="1"/>
  <c r="BE360" i="1"/>
  <c r="BD360" i="1"/>
  <c r="BC360" i="1"/>
  <c r="BB360" i="1"/>
  <c r="BA360" i="1"/>
  <c r="AZ360" i="1"/>
  <c r="AY360" i="1"/>
  <c r="CR359" i="1"/>
  <c r="CQ359" i="1"/>
  <c r="CP359" i="1"/>
  <c r="CO359" i="1"/>
  <c r="CN359" i="1"/>
  <c r="CM359" i="1"/>
  <c r="CL359" i="1"/>
  <c r="CK359" i="1"/>
  <c r="CJ359" i="1"/>
  <c r="CI359" i="1"/>
  <c r="CH359" i="1"/>
  <c r="CG359" i="1"/>
  <c r="CF359" i="1"/>
  <c r="CE359" i="1"/>
  <c r="CD359" i="1"/>
  <c r="CC359" i="1"/>
  <c r="CB359" i="1"/>
  <c r="CA359" i="1"/>
  <c r="BZ359" i="1"/>
  <c r="BY359" i="1"/>
  <c r="BX359" i="1"/>
  <c r="BW359" i="1"/>
  <c r="BV359" i="1"/>
  <c r="BT359" i="1"/>
  <c r="BS359" i="1"/>
  <c r="BR359" i="1"/>
  <c r="BQ359" i="1"/>
  <c r="BP359" i="1"/>
  <c r="BO359" i="1"/>
  <c r="BN359" i="1"/>
  <c r="BM359" i="1"/>
  <c r="BL359" i="1"/>
  <c r="BK359" i="1"/>
  <c r="BJ359" i="1"/>
  <c r="BI359" i="1"/>
  <c r="BH359" i="1"/>
  <c r="BG359" i="1"/>
  <c r="BF359" i="1"/>
  <c r="BE359" i="1"/>
  <c r="BD359" i="1"/>
  <c r="BC359" i="1"/>
  <c r="BB359" i="1"/>
  <c r="BA359" i="1"/>
  <c r="AZ359" i="1"/>
  <c r="AY359" i="1"/>
  <c r="CR358" i="1"/>
  <c r="CQ358" i="1"/>
  <c r="CP358" i="1"/>
  <c r="CO358" i="1"/>
  <c r="CN358" i="1"/>
  <c r="CM358" i="1"/>
  <c r="CL358" i="1"/>
  <c r="CK358" i="1"/>
  <c r="CJ358" i="1"/>
  <c r="CI358" i="1"/>
  <c r="CH358" i="1"/>
  <c r="CG358" i="1"/>
  <c r="CF358" i="1"/>
  <c r="CE358" i="1"/>
  <c r="CD358" i="1"/>
  <c r="CC358" i="1"/>
  <c r="CB358" i="1"/>
  <c r="CA358" i="1"/>
  <c r="BZ358" i="1"/>
  <c r="BY358" i="1"/>
  <c r="BX358" i="1"/>
  <c r="BW358" i="1"/>
  <c r="BV358" i="1"/>
  <c r="BT358" i="1"/>
  <c r="BS358" i="1"/>
  <c r="BR358" i="1"/>
  <c r="BQ358" i="1"/>
  <c r="BP358" i="1"/>
  <c r="BO358" i="1"/>
  <c r="BN358" i="1"/>
  <c r="BM358" i="1"/>
  <c r="BL358" i="1"/>
  <c r="BK358" i="1"/>
  <c r="BJ358" i="1"/>
  <c r="BI358" i="1"/>
  <c r="BH358" i="1"/>
  <c r="BG358" i="1"/>
  <c r="BF358" i="1"/>
  <c r="BE358" i="1"/>
  <c r="BD358" i="1"/>
  <c r="BC358" i="1"/>
  <c r="BB358" i="1"/>
  <c r="BA358" i="1"/>
  <c r="AZ358" i="1"/>
  <c r="AY358" i="1"/>
  <c r="CR357" i="1"/>
  <c r="CQ357" i="1"/>
  <c r="CP357" i="1"/>
  <c r="CO357" i="1"/>
  <c r="CN357" i="1"/>
  <c r="CM357" i="1"/>
  <c r="CL357" i="1"/>
  <c r="CK357" i="1"/>
  <c r="CJ357" i="1"/>
  <c r="CI357" i="1"/>
  <c r="CH357" i="1"/>
  <c r="CG357" i="1"/>
  <c r="CF357" i="1"/>
  <c r="CE357" i="1"/>
  <c r="CD357" i="1"/>
  <c r="CC357" i="1"/>
  <c r="CB357" i="1"/>
  <c r="CA357" i="1"/>
  <c r="BZ357" i="1"/>
  <c r="BY357" i="1"/>
  <c r="BX357" i="1"/>
  <c r="BW357" i="1"/>
  <c r="BV357" i="1"/>
  <c r="BT357" i="1"/>
  <c r="BS357" i="1"/>
  <c r="BR357" i="1"/>
  <c r="BQ357" i="1"/>
  <c r="BP357" i="1"/>
  <c r="BO357" i="1"/>
  <c r="BN357" i="1"/>
  <c r="BM357" i="1"/>
  <c r="BL357" i="1"/>
  <c r="BK357" i="1"/>
  <c r="BJ357" i="1"/>
  <c r="BI357" i="1"/>
  <c r="BH357" i="1"/>
  <c r="BG357" i="1"/>
  <c r="BF357" i="1"/>
  <c r="BE357" i="1"/>
  <c r="BD357" i="1"/>
  <c r="BC357" i="1"/>
  <c r="BB357" i="1"/>
  <c r="BA357" i="1"/>
  <c r="AZ357" i="1"/>
  <c r="AY357" i="1"/>
  <c r="CR356" i="1"/>
  <c r="CQ356" i="1"/>
  <c r="CP356" i="1"/>
  <c r="CO356" i="1"/>
  <c r="CN356" i="1"/>
  <c r="CM356" i="1"/>
  <c r="CL356" i="1"/>
  <c r="CK356" i="1"/>
  <c r="CJ356" i="1"/>
  <c r="CI356" i="1"/>
  <c r="CH356" i="1"/>
  <c r="CG356" i="1"/>
  <c r="CF356" i="1"/>
  <c r="CE356" i="1"/>
  <c r="CD356" i="1"/>
  <c r="CC356" i="1"/>
  <c r="CB356" i="1"/>
  <c r="CA356" i="1"/>
  <c r="BZ356" i="1"/>
  <c r="BY356" i="1"/>
  <c r="BX356" i="1"/>
  <c r="BW356" i="1"/>
  <c r="BV356" i="1"/>
  <c r="BT356" i="1"/>
  <c r="BS356" i="1"/>
  <c r="BR356" i="1"/>
  <c r="BQ356" i="1"/>
  <c r="BP356" i="1"/>
  <c r="BO356" i="1"/>
  <c r="BN356" i="1"/>
  <c r="BM356" i="1"/>
  <c r="BL356" i="1"/>
  <c r="BK356" i="1"/>
  <c r="BJ356" i="1"/>
  <c r="BI356" i="1"/>
  <c r="BH356" i="1"/>
  <c r="BG356" i="1"/>
  <c r="BF356" i="1"/>
  <c r="BE356" i="1"/>
  <c r="BD356" i="1"/>
  <c r="BC356" i="1"/>
  <c r="BB356" i="1"/>
  <c r="BA356" i="1"/>
  <c r="AZ356" i="1"/>
  <c r="AY356" i="1"/>
  <c r="CR355" i="1"/>
  <c r="CQ355" i="1"/>
  <c r="CP355" i="1"/>
  <c r="CO355" i="1"/>
  <c r="CN355" i="1"/>
  <c r="CM355" i="1"/>
  <c r="CL355" i="1"/>
  <c r="CK355" i="1"/>
  <c r="CJ355" i="1"/>
  <c r="CI355" i="1"/>
  <c r="CH355" i="1"/>
  <c r="CG355" i="1"/>
  <c r="CF355" i="1"/>
  <c r="CE355" i="1"/>
  <c r="CD355" i="1"/>
  <c r="CC355" i="1"/>
  <c r="CB355" i="1"/>
  <c r="CA355" i="1"/>
  <c r="BZ355" i="1"/>
  <c r="BY355" i="1"/>
  <c r="BX355" i="1"/>
  <c r="BW355" i="1"/>
  <c r="BV355" i="1"/>
  <c r="BT355" i="1"/>
  <c r="BS355" i="1"/>
  <c r="BR355" i="1"/>
  <c r="BQ355" i="1"/>
  <c r="BP355" i="1"/>
  <c r="BO355" i="1"/>
  <c r="BN355" i="1"/>
  <c r="BM355" i="1"/>
  <c r="BL355" i="1"/>
  <c r="BK355" i="1"/>
  <c r="BJ355" i="1"/>
  <c r="BI355" i="1"/>
  <c r="BH355" i="1"/>
  <c r="BG355" i="1"/>
  <c r="BF355" i="1"/>
  <c r="BE355" i="1"/>
  <c r="BD355" i="1"/>
  <c r="BC355" i="1"/>
  <c r="BB355" i="1"/>
  <c r="BA355" i="1"/>
  <c r="AZ355" i="1"/>
  <c r="AY355" i="1"/>
  <c r="CR354" i="1"/>
  <c r="CQ354" i="1"/>
  <c r="CP354" i="1"/>
  <c r="CO354" i="1"/>
  <c r="CN354" i="1"/>
  <c r="CM354" i="1"/>
  <c r="CL354" i="1"/>
  <c r="CK354" i="1"/>
  <c r="CJ354" i="1"/>
  <c r="CI354" i="1"/>
  <c r="CH354" i="1"/>
  <c r="CG354" i="1"/>
  <c r="CF354" i="1"/>
  <c r="CE354" i="1"/>
  <c r="CD354" i="1"/>
  <c r="CC354" i="1"/>
  <c r="CB354" i="1"/>
  <c r="CA354" i="1"/>
  <c r="BZ354" i="1"/>
  <c r="BY354" i="1"/>
  <c r="BX354" i="1"/>
  <c r="BW354" i="1"/>
  <c r="BV354" i="1"/>
  <c r="BT354" i="1"/>
  <c r="BS354" i="1"/>
  <c r="BR354" i="1"/>
  <c r="BQ354" i="1"/>
  <c r="BP354" i="1"/>
  <c r="BO354" i="1"/>
  <c r="BN354" i="1"/>
  <c r="BM354" i="1"/>
  <c r="BL354" i="1"/>
  <c r="BK354" i="1"/>
  <c r="BJ354" i="1"/>
  <c r="BI354" i="1"/>
  <c r="BH354" i="1"/>
  <c r="BG354" i="1"/>
  <c r="BF354" i="1"/>
  <c r="BE354" i="1"/>
  <c r="BD354" i="1"/>
  <c r="BC354" i="1"/>
  <c r="BB354" i="1"/>
  <c r="BA354" i="1"/>
  <c r="AZ354" i="1"/>
  <c r="AY354" i="1"/>
  <c r="CR353" i="1"/>
  <c r="CQ353" i="1"/>
  <c r="CP353" i="1"/>
  <c r="CO353" i="1"/>
  <c r="CN353" i="1"/>
  <c r="CM353" i="1"/>
  <c r="CL353" i="1"/>
  <c r="CK353" i="1"/>
  <c r="CJ353" i="1"/>
  <c r="CI353" i="1"/>
  <c r="CH353" i="1"/>
  <c r="CG353" i="1"/>
  <c r="CF353" i="1"/>
  <c r="CE353" i="1"/>
  <c r="CD353" i="1"/>
  <c r="CC353" i="1"/>
  <c r="CB353" i="1"/>
  <c r="CA353" i="1"/>
  <c r="BZ353" i="1"/>
  <c r="BY353" i="1"/>
  <c r="BX353" i="1"/>
  <c r="BW353" i="1"/>
  <c r="BV353" i="1"/>
  <c r="BT353" i="1"/>
  <c r="BS353" i="1"/>
  <c r="BR353" i="1"/>
  <c r="BQ353" i="1"/>
  <c r="BP353" i="1"/>
  <c r="BO353" i="1"/>
  <c r="BN353" i="1"/>
  <c r="BM353" i="1"/>
  <c r="BL353" i="1"/>
  <c r="BK353" i="1"/>
  <c r="BJ353" i="1"/>
  <c r="BI353" i="1"/>
  <c r="BH353" i="1"/>
  <c r="BG353" i="1"/>
  <c r="BF353" i="1"/>
  <c r="BE353" i="1"/>
  <c r="BD353" i="1"/>
  <c r="BC353" i="1"/>
  <c r="BB353" i="1"/>
  <c r="BA353" i="1"/>
  <c r="AZ353" i="1"/>
  <c r="AY353" i="1"/>
  <c r="CR352" i="1"/>
  <c r="CQ352" i="1"/>
  <c r="CP352" i="1"/>
  <c r="CO352" i="1"/>
  <c r="CN352" i="1"/>
  <c r="CM352" i="1"/>
  <c r="CL352" i="1"/>
  <c r="CK352" i="1"/>
  <c r="CJ352" i="1"/>
  <c r="CI352" i="1"/>
  <c r="CH352" i="1"/>
  <c r="CG352" i="1"/>
  <c r="CF352" i="1"/>
  <c r="CE352" i="1"/>
  <c r="CD352" i="1"/>
  <c r="CC352" i="1"/>
  <c r="CB352" i="1"/>
  <c r="CA352" i="1"/>
  <c r="BZ352" i="1"/>
  <c r="BY352" i="1"/>
  <c r="BX352" i="1"/>
  <c r="BW352" i="1"/>
  <c r="BV352" i="1"/>
  <c r="BT352" i="1"/>
  <c r="BS352" i="1"/>
  <c r="BR352" i="1"/>
  <c r="BQ352" i="1"/>
  <c r="BP352" i="1"/>
  <c r="BO352" i="1"/>
  <c r="BN352" i="1"/>
  <c r="BM352" i="1"/>
  <c r="BL352" i="1"/>
  <c r="BK352" i="1"/>
  <c r="BJ352" i="1"/>
  <c r="BI352" i="1"/>
  <c r="BH352" i="1"/>
  <c r="BG352" i="1"/>
  <c r="BF352" i="1"/>
  <c r="BE352" i="1"/>
  <c r="BD352" i="1"/>
  <c r="BC352" i="1"/>
  <c r="BB352" i="1"/>
  <c r="BA352" i="1"/>
  <c r="AZ352" i="1"/>
  <c r="AY352" i="1"/>
  <c r="CR351" i="1"/>
  <c r="CQ351" i="1"/>
  <c r="CP351" i="1"/>
  <c r="CO351" i="1"/>
  <c r="CN351" i="1"/>
  <c r="CM351" i="1"/>
  <c r="CL351" i="1"/>
  <c r="CK351" i="1"/>
  <c r="CJ351" i="1"/>
  <c r="CI351" i="1"/>
  <c r="CH351" i="1"/>
  <c r="CG351" i="1"/>
  <c r="CF351" i="1"/>
  <c r="CE351" i="1"/>
  <c r="CD351" i="1"/>
  <c r="CC351" i="1"/>
  <c r="CB351" i="1"/>
  <c r="CA351" i="1"/>
  <c r="BZ351" i="1"/>
  <c r="BY351" i="1"/>
  <c r="BX351" i="1"/>
  <c r="BW351" i="1"/>
  <c r="BV351" i="1"/>
  <c r="BT351" i="1"/>
  <c r="BS351" i="1"/>
  <c r="BR351" i="1"/>
  <c r="BQ351" i="1"/>
  <c r="BP351" i="1"/>
  <c r="BO351" i="1"/>
  <c r="BN351" i="1"/>
  <c r="BM351" i="1"/>
  <c r="BL351" i="1"/>
  <c r="BK351" i="1"/>
  <c r="BJ351" i="1"/>
  <c r="BI351" i="1"/>
  <c r="BH351" i="1"/>
  <c r="BG351" i="1"/>
  <c r="BF351" i="1"/>
  <c r="BE351" i="1"/>
  <c r="BD351" i="1"/>
  <c r="BC351" i="1"/>
  <c r="BB351" i="1"/>
  <c r="BA351" i="1"/>
  <c r="AZ351" i="1"/>
  <c r="AY351" i="1"/>
  <c r="CR350" i="1"/>
  <c r="CQ350" i="1"/>
  <c r="CP350" i="1"/>
  <c r="CO350" i="1"/>
  <c r="CN350" i="1"/>
  <c r="CM350" i="1"/>
  <c r="CL350" i="1"/>
  <c r="CK350" i="1"/>
  <c r="CJ350" i="1"/>
  <c r="CI350" i="1"/>
  <c r="CH350" i="1"/>
  <c r="CG350" i="1"/>
  <c r="CF350" i="1"/>
  <c r="CE350" i="1"/>
  <c r="CD350" i="1"/>
  <c r="CC350" i="1"/>
  <c r="CB350" i="1"/>
  <c r="CA350" i="1"/>
  <c r="BZ350" i="1"/>
  <c r="BY350" i="1"/>
  <c r="BX350" i="1"/>
  <c r="BW350" i="1"/>
  <c r="BV350" i="1"/>
  <c r="BT350" i="1"/>
  <c r="BS350" i="1"/>
  <c r="BR350" i="1"/>
  <c r="BQ350" i="1"/>
  <c r="BP350" i="1"/>
  <c r="BO350" i="1"/>
  <c r="BN350" i="1"/>
  <c r="BM350" i="1"/>
  <c r="BL350" i="1"/>
  <c r="BK350" i="1"/>
  <c r="BJ350" i="1"/>
  <c r="BI350" i="1"/>
  <c r="BH350" i="1"/>
  <c r="BG350" i="1"/>
  <c r="BF350" i="1"/>
  <c r="BE350" i="1"/>
  <c r="BD350" i="1"/>
  <c r="BC350" i="1"/>
  <c r="BB350" i="1"/>
  <c r="BA350" i="1"/>
  <c r="AZ350" i="1"/>
  <c r="AY350" i="1"/>
  <c r="CR349" i="1"/>
  <c r="CQ349" i="1"/>
  <c r="CP349" i="1"/>
  <c r="CO349" i="1"/>
  <c r="CN349" i="1"/>
  <c r="CM349" i="1"/>
  <c r="CL349" i="1"/>
  <c r="CK349" i="1"/>
  <c r="CJ349" i="1"/>
  <c r="CI349" i="1"/>
  <c r="CH349" i="1"/>
  <c r="CG349" i="1"/>
  <c r="CF349" i="1"/>
  <c r="CE349" i="1"/>
  <c r="CD349" i="1"/>
  <c r="CC349" i="1"/>
  <c r="CB349" i="1"/>
  <c r="CA349" i="1"/>
  <c r="BZ349" i="1"/>
  <c r="BY349" i="1"/>
  <c r="BX349" i="1"/>
  <c r="BW349" i="1"/>
  <c r="BV349" i="1"/>
  <c r="BT349" i="1"/>
  <c r="BS349" i="1"/>
  <c r="BR349" i="1"/>
  <c r="BQ349" i="1"/>
  <c r="BP349" i="1"/>
  <c r="BO349" i="1"/>
  <c r="BN349" i="1"/>
  <c r="BM349" i="1"/>
  <c r="BL349" i="1"/>
  <c r="BK349" i="1"/>
  <c r="BJ349" i="1"/>
  <c r="BI349" i="1"/>
  <c r="BH349" i="1"/>
  <c r="BG349" i="1"/>
  <c r="BF349" i="1"/>
  <c r="BE349" i="1"/>
  <c r="BD349" i="1"/>
  <c r="BC349" i="1"/>
  <c r="BB349" i="1"/>
  <c r="BA349" i="1"/>
  <c r="AZ349" i="1"/>
  <c r="AY349" i="1"/>
  <c r="CR348" i="1"/>
  <c r="CQ348" i="1"/>
  <c r="CP348" i="1"/>
  <c r="CO348" i="1"/>
  <c r="CN348" i="1"/>
  <c r="CM348" i="1"/>
  <c r="CL348" i="1"/>
  <c r="CK348" i="1"/>
  <c r="CJ348" i="1"/>
  <c r="CI348" i="1"/>
  <c r="CH348" i="1"/>
  <c r="CG348" i="1"/>
  <c r="CF348" i="1"/>
  <c r="CE348" i="1"/>
  <c r="CD348" i="1"/>
  <c r="CC348" i="1"/>
  <c r="CB348" i="1"/>
  <c r="CA348" i="1"/>
  <c r="BZ348" i="1"/>
  <c r="BY348" i="1"/>
  <c r="BX348" i="1"/>
  <c r="BW348" i="1"/>
  <c r="BV348" i="1"/>
  <c r="BT348" i="1"/>
  <c r="BS348" i="1"/>
  <c r="BR348" i="1"/>
  <c r="BQ348" i="1"/>
  <c r="BP348" i="1"/>
  <c r="BO348" i="1"/>
  <c r="BN348" i="1"/>
  <c r="BM348" i="1"/>
  <c r="BL348" i="1"/>
  <c r="BK348" i="1"/>
  <c r="BJ348" i="1"/>
  <c r="BI348" i="1"/>
  <c r="BH348" i="1"/>
  <c r="BG348" i="1"/>
  <c r="BF348" i="1"/>
  <c r="BE348" i="1"/>
  <c r="BD348" i="1"/>
  <c r="BC348" i="1"/>
  <c r="BB348" i="1"/>
  <c r="BA348" i="1"/>
  <c r="AZ348" i="1"/>
  <c r="AY348" i="1"/>
  <c r="CR347" i="1"/>
  <c r="CQ347" i="1"/>
  <c r="CP347" i="1"/>
  <c r="CO347" i="1"/>
  <c r="CN347" i="1"/>
  <c r="CM347" i="1"/>
  <c r="CL347" i="1"/>
  <c r="CK347" i="1"/>
  <c r="CJ347" i="1"/>
  <c r="CI347" i="1"/>
  <c r="CH347" i="1"/>
  <c r="CG347" i="1"/>
  <c r="CF347" i="1"/>
  <c r="CE347" i="1"/>
  <c r="CD347" i="1"/>
  <c r="CC347" i="1"/>
  <c r="CB347" i="1"/>
  <c r="CA347" i="1"/>
  <c r="BZ347" i="1"/>
  <c r="BY347" i="1"/>
  <c r="BX347" i="1"/>
  <c r="BW347" i="1"/>
  <c r="BV347" i="1"/>
  <c r="BT347" i="1"/>
  <c r="BS347" i="1"/>
  <c r="BR347" i="1"/>
  <c r="BQ347" i="1"/>
  <c r="BP347" i="1"/>
  <c r="BO347" i="1"/>
  <c r="BN347" i="1"/>
  <c r="BM347" i="1"/>
  <c r="BL347" i="1"/>
  <c r="BK347" i="1"/>
  <c r="BJ347" i="1"/>
  <c r="BI347" i="1"/>
  <c r="BH347" i="1"/>
  <c r="BG347" i="1"/>
  <c r="BF347" i="1"/>
  <c r="BE347" i="1"/>
  <c r="BD347" i="1"/>
  <c r="BC347" i="1"/>
  <c r="BB347" i="1"/>
  <c r="BA347" i="1"/>
  <c r="AZ347" i="1"/>
  <c r="AY347" i="1"/>
  <c r="CR346" i="1"/>
  <c r="CQ346" i="1"/>
  <c r="CP346" i="1"/>
  <c r="CO346" i="1"/>
  <c r="CN346" i="1"/>
  <c r="CM346" i="1"/>
  <c r="CL346" i="1"/>
  <c r="CK346" i="1"/>
  <c r="CJ346" i="1"/>
  <c r="CI346" i="1"/>
  <c r="CH346" i="1"/>
  <c r="CG346" i="1"/>
  <c r="CF346" i="1"/>
  <c r="CE346" i="1"/>
  <c r="CD346" i="1"/>
  <c r="CC346" i="1"/>
  <c r="CB346" i="1"/>
  <c r="CA346" i="1"/>
  <c r="BZ346" i="1"/>
  <c r="BY346" i="1"/>
  <c r="BX346" i="1"/>
  <c r="BW346" i="1"/>
  <c r="BV346" i="1"/>
  <c r="BT346" i="1"/>
  <c r="BS346" i="1"/>
  <c r="BR346" i="1"/>
  <c r="BQ346" i="1"/>
  <c r="BP346" i="1"/>
  <c r="BO346" i="1"/>
  <c r="BN346" i="1"/>
  <c r="BM346" i="1"/>
  <c r="BL346" i="1"/>
  <c r="BK346" i="1"/>
  <c r="BJ346" i="1"/>
  <c r="BI346" i="1"/>
  <c r="BH346" i="1"/>
  <c r="BG346" i="1"/>
  <c r="BF346" i="1"/>
  <c r="BE346" i="1"/>
  <c r="BD346" i="1"/>
  <c r="BC346" i="1"/>
  <c r="BB346" i="1"/>
  <c r="BA346" i="1"/>
  <c r="AZ346" i="1"/>
  <c r="AY346" i="1"/>
  <c r="CR345" i="1"/>
  <c r="CQ345" i="1"/>
  <c r="CP345" i="1"/>
  <c r="CO345" i="1"/>
  <c r="CN345" i="1"/>
  <c r="CM345" i="1"/>
  <c r="CL345" i="1"/>
  <c r="CK345" i="1"/>
  <c r="CJ345" i="1"/>
  <c r="CI345" i="1"/>
  <c r="CH345" i="1"/>
  <c r="CG345" i="1"/>
  <c r="CF345" i="1"/>
  <c r="CE345" i="1"/>
  <c r="CD345" i="1"/>
  <c r="CC345" i="1"/>
  <c r="CB345" i="1"/>
  <c r="CA345" i="1"/>
  <c r="BZ345" i="1"/>
  <c r="BY345" i="1"/>
  <c r="BX345" i="1"/>
  <c r="BW345" i="1"/>
  <c r="BV345" i="1"/>
  <c r="BT345" i="1"/>
  <c r="BS345" i="1"/>
  <c r="BR345" i="1"/>
  <c r="BQ345" i="1"/>
  <c r="BP345" i="1"/>
  <c r="BO345" i="1"/>
  <c r="BN345" i="1"/>
  <c r="BM345" i="1"/>
  <c r="BL345" i="1"/>
  <c r="BK345" i="1"/>
  <c r="BJ345" i="1"/>
  <c r="BI345" i="1"/>
  <c r="BH345" i="1"/>
  <c r="BG345" i="1"/>
  <c r="BF345" i="1"/>
  <c r="BE345" i="1"/>
  <c r="BD345" i="1"/>
  <c r="BC345" i="1"/>
  <c r="BB345" i="1"/>
  <c r="BA345" i="1"/>
  <c r="AZ345" i="1"/>
  <c r="AY345" i="1"/>
  <c r="CR344" i="1"/>
  <c r="CQ344" i="1"/>
  <c r="CP344" i="1"/>
  <c r="CO344" i="1"/>
  <c r="CN344" i="1"/>
  <c r="CM344" i="1"/>
  <c r="CL344" i="1"/>
  <c r="CK344" i="1"/>
  <c r="CJ344" i="1"/>
  <c r="CI344" i="1"/>
  <c r="CH344" i="1"/>
  <c r="CG344" i="1"/>
  <c r="CF344" i="1"/>
  <c r="CE344" i="1"/>
  <c r="CD344" i="1"/>
  <c r="CC344" i="1"/>
  <c r="CB344" i="1"/>
  <c r="CA344" i="1"/>
  <c r="BZ344" i="1"/>
  <c r="BY344" i="1"/>
  <c r="BX344" i="1"/>
  <c r="BW344" i="1"/>
  <c r="BV344" i="1"/>
  <c r="BT344" i="1"/>
  <c r="BS344" i="1"/>
  <c r="BR344" i="1"/>
  <c r="BQ344" i="1"/>
  <c r="BP344" i="1"/>
  <c r="BO344" i="1"/>
  <c r="BN344" i="1"/>
  <c r="BM344" i="1"/>
  <c r="BL344" i="1"/>
  <c r="BK344" i="1"/>
  <c r="BJ344" i="1"/>
  <c r="BI344" i="1"/>
  <c r="BH344" i="1"/>
  <c r="BG344" i="1"/>
  <c r="BF344" i="1"/>
  <c r="BE344" i="1"/>
  <c r="BD344" i="1"/>
  <c r="BC344" i="1"/>
  <c r="BB344" i="1"/>
  <c r="BA344" i="1"/>
  <c r="AZ344" i="1"/>
  <c r="AY344" i="1"/>
  <c r="CR343" i="1"/>
  <c r="CQ343" i="1"/>
  <c r="CP343" i="1"/>
  <c r="CO343" i="1"/>
  <c r="CN343" i="1"/>
  <c r="CM343" i="1"/>
  <c r="CL343" i="1"/>
  <c r="CK343" i="1"/>
  <c r="CJ343" i="1"/>
  <c r="CI343" i="1"/>
  <c r="CH343" i="1"/>
  <c r="CG343" i="1"/>
  <c r="CF343" i="1"/>
  <c r="CE343" i="1"/>
  <c r="CD343" i="1"/>
  <c r="CC343" i="1"/>
  <c r="CB343" i="1"/>
  <c r="CA343" i="1"/>
  <c r="BZ343" i="1"/>
  <c r="BY343" i="1"/>
  <c r="BX343" i="1"/>
  <c r="BW343" i="1"/>
  <c r="BV343" i="1"/>
  <c r="BT343" i="1"/>
  <c r="BS343" i="1"/>
  <c r="BR343" i="1"/>
  <c r="BQ343" i="1"/>
  <c r="BP343" i="1"/>
  <c r="BO343" i="1"/>
  <c r="BN343" i="1"/>
  <c r="BM343" i="1"/>
  <c r="BL343" i="1"/>
  <c r="BK343" i="1"/>
  <c r="BJ343" i="1"/>
  <c r="BI343" i="1"/>
  <c r="BH343" i="1"/>
  <c r="BG343" i="1"/>
  <c r="BF343" i="1"/>
  <c r="BE343" i="1"/>
  <c r="BD343" i="1"/>
  <c r="BC343" i="1"/>
  <c r="BB343" i="1"/>
  <c r="BA343" i="1"/>
  <c r="AZ343" i="1"/>
  <c r="AY343" i="1"/>
  <c r="CR342" i="1"/>
  <c r="CQ342" i="1"/>
  <c r="CP342" i="1"/>
  <c r="CO342" i="1"/>
  <c r="CN342" i="1"/>
  <c r="CM342" i="1"/>
  <c r="CL342" i="1"/>
  <c r="CK342" i="1"/>
  <c r="CJ342" i="1"/>
  <c r="CI342" i="1"/>
  <c r="CH342" i="1"/>
  <c r="CG342" i="1"/>
  <c r="CF342" i="1"/>
  <c r="CE342" i="1"/>
  <c r="CD342" i="1"/>
  <c r="CC342" i="1"/>
  <c r="CB342" i="1"/>
  <c r="CA342" i="1"/>
  <c r="BZ342" i="1"/>
  <c r="BY342" i="1"/>
  <c r="BX342" i="1"/>
  <c r="BW342" i="1"/>
  <c r="BV342" i="1"/>
  <c r="BT342" i="1"/>
  <c r="BS342" i="1"/>
  <c r="BR342" i="1"/>
  <c r="BQ342" i="1"/>
  <c r="BP342" i="1"/>
  <c r="BO342" i="1"/>
  <c r="BN342" i="1"/>
  <c r="BM342" i="1"/>
  <c r="BL342" i="1"/>
  <c r="BK342" i="1"/>
  <c r="BJ342" i="1"/>
  <c r="BI342" i="1"/>
  <c r="BH342" i="1"/>
  <c r="BG342" i="1"/>
  <c r="BF342" i="1"/>
  <c r="BE342" i="1"/>
  <c r="BD342" i="1"/>
  <c r="BC342" i="1"/>
  <c r="BB342" i="1"/>
  <c r="BA342" i="1"/>
  <c r="AZ342" i="1"/>
  <c r="AY342" i="1"/>
  <c r="CR341" i="1"/>
  <c r="CQ341" i="1"/>
  <c r="CP341" i="1"/>
  <c r="CO341" i="1"/>
  <c r="CN341" i="1"/>
  <c r="CM341" i="1"/>
  <c r="CL341" i="1"/>
  <c r="CK341" i="1"/>
  <c r="CJ341" i="1"/>
  <c r="CI341" i="1"/>
  <c r="CH341" i="1"/>
  <c r="CG341" i="1"/>
  <c r="CF341" i="1"/>
  <c r="CE341" i="1"/>
  <c r="CD341" i="1"/>
  <c r="CC341" i="1"/>
  <c r="CB341" i="1"/>
  <c r="CA341" i="1"/>
  <c r="BZ341" i="1"/>
  <c r="BY341" i="1"/>
  <c r="BX341" i="1"/>
  <c r="BW341" i="1"/>
  <c r="BV341" i="1"/>
  <c r="BT341" i="1"/>
  <c r="BS341" i="1"/>
  <c r="BR341" i="1"/>
  <c r="BQ341" i="1"/>
  <c r="BP341" i="1"/>
  <c r="BO341" i="1"/>
  <c r="BN341" i="1"/>
  <c r="BM341" i="1"/>
  <c r="BL341" i="1"/>
  <c r="BK341" i="1"/>
  <c r="BJ341" i="1"/>
  <c r="BI341" i="1"/>
  <c r="BH341" i="1"/>
  <c r="BG341" i="1"/>
  <c r="BF341" i="1"/>
  <c r="BE341" i="1"/>
  <c r="BD341" i="1"/>
  <c r="BC341" i="1"/>
  <c r="BB341" i="1"/>
  <c r="BA341" i="1"/>
  <c r="AZ341" i="1"/>
  <c r="AY341" i="1"/>
  <c r="CR340" i="1"/>
  <c r="CQ340" i="1"/>
  <c r="CP340" i="1"/>
  <c r="CO340" i="1"/>
  <c r="CN340" i="1"/>
  <c r="CM340" i="1"/>
  <c r="CL340" i="1"/>
  <c r="CK340" i="1"/>
  <c r="CJ340" i="1"/>
  <c r="CI340" i="1"/>
  <c r="CH340" i="1"/>
  <c r="CG340" i="1"/>
  <c r="CF340" i="1"/>
  <c r="CE340" i="1"/>
  <c r="CD340" i="1"/>
  <c r="CC340" i="1"/>
  <c r="CB340" i="1"/>
  <c r="CA340" i="1"/>
  <c r="BZ340" i="1"/>
  <c r="BY340" i="1"/>
  <c r="BX340" i="1"/>
  <c r="BW340" i="1"/>
  <c r="BV340" i="1"/>
  <c r="BT340" i="1"/>
  <c r="BS340" i="1"/>
  <c r="BR340" i="1"/>
  <c r="BQ340" i="1"/>
  <c r="BP340" i="1"/>
  <c r="BO340" i="1"/>
  <c r="BN340" i="1"/>
  <c r="BM340" i="1"/>
  <c r="BL340" i="1"/>
  <c r="BK340" i="1"/>
  <c r="BJ340" i="1"/>
  <c r="BI340" i="1"/>
  <c r="BH340" i="1"/>
  <c r="BG340" i="1"/>
  <c r="BF340" i="1"/>
  <c r="BE340" i="1"/>
  <c r="BD340" i="1"/>
  <c r="BC340" i="1"/>
  <c r="BB340" i="1"/>
  <c r="BA340" i="1"/>
  <c r="AZ340" i="1"/>
  <c r="AY340" i="1"/>
  <c r="CR339" i="1"/>
  <c r="CQ339" i="1"/>
  <c r="CP339" i="1"/>
  <c r="CO339" i="1"/>
  <c r="CN339" i="1"/>
  <c r="CM339" i="1"/>
  <c r="CL339" i="1"/>
  <c r="CK339" i="1"/>
  <c r="CJ339" i="1"/>
  <c r="CI339" i="1"/>
  <c r="CH339" i="1"/>
  <c r="CG339" i="1"/>
  <c r="CF339" i="1"/>
  <c r="CE339" i="1"/>
  <c r="CD339" i="1"/>
  <c r="CC339" i="1"/>
  <c r="CB339" i="1"/>
  <c r="CA339" i="1"/>
  <c r="BZ339" i="1"/>
  <c r="BY339" i="1"/>
  <c r="BX339" i="1"/>
  <c r="BW339" i="1"/>
  <c r="BV339" i="1"/>
  <c r="BT339" i="1"/>
  <c r="BS339" i="1"/>
  <c r="BR339" i="1"/>
  <c r="BQ339" i="1"/>
  <c r="BP339" i="1"/>
  <c r="BO339" i="1"/>
  <c r="BN339" i="1"/>
  <c r="BM339" i="1"/>
  <c r="BL339" i="1"/>
  <c r="BK339" i="1"/>
  <c r="BJ339" i="1"/>
  <c r="BI339" i="1"/>
  <c r="BH339" i="1"/>
  <c r="BG339" i="1"/>
  <c r="BF339" i="1"/>
  <c r="BE339" i="1"/>
  <c r="BD339" i="1"/>
  <c r="BC339" i="1"/>
  <c r="BB339" i="1"/>
  <c r="BA339" i="1"/>
  <c r="AZ339" i="1"/>
  <c r="AY339" i="1"/>
  <c r="CR338" i="1"/>
  <c r="CQ338" i="1"/>
  <c r="CP338" i="1"/>
  <c r="CO338" i="1"/>
  <c r="CN338" i="1"/>
  <c r="CM338" i="1"/>
  <c r="CL338" i="1"/>
  <c r="CK338" i="1"/>
  <c r="CJ338" i="1"/>
  <c r="CI338" i="1"/>
  <c r="CH338" i="1"/>
  <c r="CG338" i="1"/>
  <c r="CF338" i="1"/>
  <c r="CE338" i="1"/>
  <c r="CD338" i="1"/>
  <c r="CC338" i="1"/>
  <c r="CB338" i="1"/>
  <c r="CA338" i="1"/>
  <c r="BZ338" i="1"/>
  <c r="BY338" i="1"/>
  <c r="BX338" i="1"/>
  <c r="BW338" i="1"/>
  <c r="BV338" i="1"/>
  <c r="BT338" i="1"/>
  <c r="BS338" i="1"/>
  <c r="BR338" i="1"/>
  <c r="BQ338" i="1"/>
  <c r="BP338" i="1"/>
  <c r="BO338" i="1"/>
  <c r="BN338" i="1"/>
  <c r="BM338" i="1"/>
  <c r="BL338" i="1"/>
  <c r="BK338" i="1"/>
  <c r="BJ338" i="1"/>
  <c r="BI338" i="1"/>
  <c r="BH338" i="1"/>
  <c r="BG338" i="1"/>
  <c r="BF338" i="1"/>
  <c r="BE338" i="1"/>
  <c r="BD338" i="1"/>
  <c r="BC338" i="1"/>
  <c r="BB338" i="1"/>
  <c r="BA338" i="1"/>
  <c r="AZ338" i="1"/>
  <c r="AY338" i="1"/>
  <c r="CR337" i="1"/>
  <c r="CQ337" i="1"/>
  <c r="CP337" i="1"/>
  <c r="CO337" i="1"/>
  <c r="CN337" i="1"/>
  <c r="CM337" i="1"/>
  <c r="CL337" i="1"/>
  <c r="CK337" i="1"/>
  <c r="CJ337" i="1"/>
  <c r="CI337" i="1"/>
  <c r="CH337" i="1"/>
  <c r="CG337" i="1"/>
  <c r="CF337" i="1"/>
  <c r="CE337" i="1"/>
  <c r="CD337" i="1"/>
  <c r="CC337" i="1"/>
  <c r="CB337" i="1"/>
  <c r="CA337" i="1"/>
  <c r="BZ337" i="1"/>
  <c r="BY337" i="1"/>
  <c r="BX337" i="1"/>
  <c r="BW337" i="1"/>
  <c r="BV337" i="1"/>
  <c r="BT337" i="1"/>
  <c r="BS337" i="1"/>
  <c r="BR337" i="1"/>
  <c r="BQ337" i="1"/>
  <c r="BP337" i="1"/>
  <c r="BO337" i="1"/>
  <c r="BN337" i="1"/>
  <c r="BM337" i="1"/>
  <c r="BL337" i="1"/>
  <c r="BK337" i="1"/>
  <c r="BJ337" i="1"/>
  <c r="BI337" i="1"/>
  <c r="BH337" i="1"/>
  <c r="BG337" i="1"/>
  <c r="BF337" i="1"/>
  <c r="BE337" i="1"/>
  <c r="BD337" i="1"/>
  <c r="BC337" i="1"/>
  <c r="BB337" i="1"/>
  <c r="BA337" i="1"/>
  <c r="AZ337" i="1"/>
  <c r="AY337" i="1"/>
  <c r="CR336" i="1"/>
  <c r="CQ336" i="1"/>
  <c r="CP336" i="1"/>
  <c r="CO336" i="1"/>
  <c r="CN336" i="1"/>
  <c r="CM336" i="1"/>
  <c r="CL336" i="1"/>
  <c r="CK336" i="1"/>
  <c r="CJ336" i="1"/>
  <c r="CI336" i="1"/>
  <c r="CH336" i="1"/>
  <c r="CG336" i="1"/>
  <c r="CF336" i="1"/>
  <c r="CE336" i="1"/>
  <c r="CD336" i="1"/>
  <c r="CC336" i="1"/>
  <c r="CB336" i="1"/>
  <c r="CA336" i="1"/>
  <c r="BZ336" i="1"/>
  <c r="BY336" i="1"/>
  <c r="BX336" i="1"/>
  <c r="BW336" i="1"/>
  <c r="BV336" i="1"/>
  <c r="BT336" i="1"/>
  <c r="BS336" i="1"/>
  <c r="BR336" i="1"/>
  <c r="BQ336" i="1"/>
  <c r="BP336" i="1"/>
  <c r="BO336" i="1"/>
  <c r="BN336" i="1"/>
  <c r="BM336" i="1"/>
  <c r="BL336" i="1"/>
  <c r="BK336" i="1"/>
  <c r="BJ336" i="1"/>
  <c r="BI336" i="1"/>
  <c r="BH336" i="1"/>
  <c r="BG336" i="1"/>
  <c r="BF336" i="1"/>
  <c r="BE336" i="1"/>
  <c r="BD336" i="1"/>
  <c r="BC336" i="1"/>
  <c r="BB336" i="1"/>
  <c r="BA336" i="1"/>
  <c r="AZ336" i="1"/>
  <c r="AY336" i="1"/>
  <c r="CR335" i="1"/>
  <c r="CQ335" i="1"/>
  <c r="CP335" i="1"/>
  <c r="CO335" i="1"/>
  <c r="CN335" i="1"/>
  <c r="CM335" i="1"/>
  <c r="CL335" i="1"/>
  <c r="CK335" i="1"/>
  <c r="CJ335" i="1"/>
  <c r="CI335" i="1"/>
  <c r="CH335" i="1"/>
  <c r="CG335" i="1"/>
  <c r="CF335" i="1"/>
  <c r="CE335" i="1"/>
  <c r="CD335" i="1"/>
  <c r="CC335" i="1"/>
  <c r="CB335" i="1"/>
  <c r="CA335" i="1"/>
  <c r="BZ335" i="1"/>
  <c r="BY335" i="1"/>
  <c r="BX335" i="1"/>
  <c r="BW335" i="1"/>
  <c r="BV335" i="1"/>
  <c r="BT335" i="1"/>
  <c r="BS335" i="1"/>
  <c r="BR335" i="1"/>
  <c r="BQ335" i="1"/>
  <c r="BP335" i="1"/>
  <c r="BO335" i="1"/>
  <c r="BN335" i="1"/>
  <c r="BM335" i="1"/>
  <c r="BL335" i="1"/>
  <c r="BK335" i="1"/>
  <c r="BJ335" i="1"/>
  <c r="BI335" i="1"/>
  <c r="BH335" i="1"/>
  <c r="BG335" i="1"/>
  <c r="BF335" i="1"/>
  <c r="BE335" i="1"/>
  <c r="BD335" i="1"/>
  <c r="BC335" i="1"/>
  <c r="BB335" i="1"/>
  <c r="BA335" i="1"/>
  <c r="AZ335" i="1"/>
  <c r="AY335" i="1"/>
  <c r="CR334" i="1"/>
  <c r="CQ334" i="1"/>
  <c r="CP334" i="1"/>
  <c r="CO334" i="1"/>
  <c r="CN334" i="1"/>
  <c r="CM334" i="1"/>
  <c r="CL334" i="1"/>
  <c r="CK334" i="1"/>
  <c r="CJ334" i="1"/>
  <c r="CI334" i="1"/>
  <c r="CH334" i="1"/>
  <c r="CG334" i="1"/>
  <c r="CF334" i="1"/>
  <c r="CE334" i="1"/>
  <c r="CD334" i="1"/>
  <c r="CC334" i="1"/>
  <c r="CB334" i="1"/>
  <c r="CA334" i="1"/>
  <c r="BZ334" i="1"/>
  <c r="BY334" i="1"/>
  <c r="BX334" i="1"/>
  <c r="BW334" i="1"/>
  <c r="BV334" i="1"/>
  <c r="BT334" i="1"/>
  <c r="BS334" i="1"/>
  <c r="BR334" i="1"/>
  <c r="BQ334" i="1"/>
  <c r="BP334" i="1"/>
  <c r="BO334" i="1"/>
  <c r="BN334" i="1"/>
  <c r="BM334" i="1"/>
  <c r="BL334" i="1"/>
  <c r="BK334" i="1"/>
  <c r="BJ334" i="1"/>
  <c r="BI334" i="1"/>
  <c r="BH334" i="1"/>
  <c r="BG334" i="1"/>
  <c r="BF334" i="1"/>
  <c r="BE334" i="1"/>
  <c r="BD334" i="1"/>
  <c r="BC334" i="1"/>
  <c r="BB334" i="1"/>
  <c r="BA334" i="1"/>
  <c r="AZ334" i="1"/>
  <c r="AY334" i="1"/>
  <c r="CR333" i="1"/>
  <c r="CQ333" i="1"/>
  <c r="CP333" i="1"/>
  <c r="CO333" i="1"/>
  <c r="CN333" i="1"/>
  <c r="CM333" i="1"/>
  <c r="CL333" i="1"/>
  <c r="CK333" i="1"/>
  <c r="CJ333" i="1"/>
  <c r="CI333" i="1"/>
  <c r="CH333" i="1"/>
  <c r="CG333" i="1"/>
  <c r="CF333" i="1"/>
  <c r="CE333" i="1"/>
  <c r="CD333" i="1"/>
  <c r="CC333" i="1"/>
  <c r="CB333" i="1"/>
  <c r="CA333" i="1"/>
  <c r="BZ333" i="1"/>
  <c r="BY333" i="1"/>
  <c r="BX333" i="1"/>
  <c r="BW333" i="1"/>
  <c r="BV333" i="1"/>
  <c r="BT333" i="1"/>
  <c r="BS333" i="1"/>
  <c r="BR333" i="1"/>
  <c r="BQ333" i="1"/>
  <c r="BP333" i="1"/>
  <c r="BO333" i="1"/>
  <c r="BN333" i="1"/>
  <c r="BM333" i="1"/>
  <c r="BL333" i="1"/>
  <c r="BK333" i="1"/>
  <c r="BJ333" i="1"/>
  <c r="BI333" i="1"/>
  <c r="BH333" i="1"/>
  <c r="BG333" i="1"/>
  <c r="BF333" i="1"/>
  <c r="BE333" i="1"/>
  <c r="BD333" i="1"/>
  <c r="BC333" i="1"/>
  <c r="BB333" i="1"/>
  <c r="BA333" i="1"/>
  <c r="AZ333" i="1"/>
  <c r="AY333" i="1"/>
  <c r="CR332" i="1"/>
  <c r="CQ332" i="1"/>
  <c r="CP332" i="1"/>
  <c r="CO332" i="1"/>
  <c r="CN332" i="1"/>
  <c r="CM332" i="1"/>
  <c r="CL332" i="1"/>
  <c r="CK332" i="1"/>
  <c r="CJ332" i="1"/>
  <c r="CI332" i="1"/>
  <c r="CH332" i="1"/>
  <c r="CG332" i="1"/>
  <c r="CF332" i="1"/>
  <c r="CE332" i="1"/>
  <c r="CD332" i="1"/>
  <c r="CC332" i="1"/>
  <c r="CB332" i="1"/>
  <c r="CA332" i="1"/>
  <c r="BZ332" i="1"/>
  <c r="BY332" i="1"/>
  <c r="BX332" i="1"/>
  <c r="BW332" i="1"/>
  <c r="BV332" i="1"/>
  <c r="BT332" i="1"/>
  <c r="BS332" i="1"/>
  <c r="BR332" i="1"/>
  <c r="BQ332" i="1"/>
  <c r="BP332" i="1"/>
  <c r="BO332" i="1"/>
  <c r="BN332" i="1"/>
  <c r="BM332" i="1"/>
  <c r="BL332" i="1"/>
  <c r="BK332" i="1"/>
  <c r="BJ332" i="1"/>
  <c r="BI332" i="1"/>
  <c r="BH332" i="1"/>
  <c r="BG332" i="1"/>
  <c r="BF332" i="1"/>
  <c r="BE332" i="1"/>
  <c r="BD332" i="1"/>
  <c r="BC332" i="1"/>
  <c r="BB332" i="1"/>
  <c r="BA332" i="1"/>
  <c r="AZ332" i="1"/>
  <c r="AY332" i="1"/>
  <c r="CR331" i="1"/>
  <c r="CQ331" i="1"/>
  <c r="CP331" i="1"/>
  <c r="CO331" i="1"/>
  <c r="CN331" i="1"/>
  <c r="CM331" i="1"/>
  <c r="CL331" i="1"/>
  <c r="CK331" i="1"/>
  <c r="CJ331" i="1"/>
  <c r="CI331" i="1"/>
  <c r="CH331" i="1"/>
  <c r="CG331" i="1"/>
  <c r="CF331" i="1"/>
  <c r="CE331" i="1"/>
  <c r="CD331" i="1"/>
  <c r="CC331" i="1"/>
  <c r="CB331" i="1"/>
  <c r="CA331" i="1"/>
  <c r="BZ331" i="1"/>
  <c r="BY331" i="1"/>
  <c r="BX331" i="1"/>
  <c r="BW331" i="1"/>
  <c r="BV331" i="1"/>
  <c r="BT331" i="1"/>
  <c r="BS331" i="1"/>
  <c r="BR331" i="1"/>
  <c r="BQ331" i="1"/>
  <c r="BP331" i="1"/>
  <c r="BO331" i="1"/>
  <c r="BN331" i="1"/>
  <c r="BM331" i="1"/>
  <c r="BL331" i="1"/>
  <c r="BK331" i="1"/>
  <c r="BJ331" i="1"/>
  <c r="BI331" i="1"/>
  <c r="BH331" i="1"/>
  <c r="BG331" i="1"/>
  <c r="BF331" i="1"/>
  <c r="BE331" i="1"/>
  <c r="BD331" i="1"/>
  <c r="BC331" i="1"/>
  <c r="BB331" i="1"/>
  <c r="BA331" i="1"/>
  <c r="AZ331" i="1"/>
  <c r="AY331" i="1"/>
  <c r="CR330" i="1"/>
  <c r="CQ330" i="1"/>
  <c r="CP330" i="1"/>
  <c r="CO330" i="1"/>
  <c r="CN330" i="1"/>
  <c r="CM330" i="1"/>
  <c r="CL330" i="1"/>
  <c r="CK330" i="1"/>
  <c r="CJ330" i="1"/>
  <c r="CI330" i="1"/>
  <c r="CH330" i="1"/>
  <c r="CG330" i="1"/>
  <c r="CF330" i="1"/>
  <c r="CE330" i="1"/>
  <c r="CD330" i="1"/>
  <c r="CC330" i="1"/>
  <c r="CB330" i="1"/>
  <c r="CA330" i="1"/>
  <c r="BZ330" i="1"/>
  <c r="BY330" i="1"/>
  <c r="BX330" i="1"/>
  <c r="BW330" i="1"/>
  <c r="BV330" i="1"/>
  <c r="BT330" i="1"/>
  <c r="BS330" i="1"/>
  <c r="BR330" i="1"/>
  <c r="BQ330" i="1"/>
  <c r="BP330" i="1"/>
  <c r="BO330" i="1"/>
  <c r="BN330" i="1"/>
  <c r="BM330" i="1"/>
  <c r="BL330" i="1"/>
  <c r="BK330" i="1"/>
  <c r="BJ330" i="1"/>
  <c r="BI330" i="1"/>
  <c r="BH330" i="1"/>
  <c r="BG330" i="1"/>
  <c r="BF330" i="1"/>
  <c r="BE330" i="1"/>
  <c r="BD330" i="1"/>
  <c r="BC330" i="1"/>
  <c r="BB330" i="1"/>
  <c r="BA330" i="1"/>
  <c r="AZ330" i="1"/>
  <c r="AY330" i="1"/>
  <c r="CR329" i="1"/>
  <c r="CQ329" i="1"/>
  <c r="CP329" i="1"/>
  <c r="CO329" i="1"/>
  <c r="CN329" i="1"/>
  <c r="CM329" i="1"/>
  <c r="CL329" i="1"/>
  <c r="CK329" i="1"/>
  <c r="CJ329" i="1"/>
  <c r="CI329" i="1"/>
  <c r="CH329" i="1"/>
  <c r="CG329" i="1"/>
  <c r="CF329" i="1"/>
  <c r="CE329" i="1"/>
  <c r="CD329" i="1"/>
  <c r="CC329" i="1"/>
  <c r="CB329" i="1"/>
  <c r="CA329" i="1"/>
  <c r="BZ329" i="1"/>
  <c r="BY329" i="1"/>
  <c r="BX329" i="1"/>
  <c r="BW329" i="1"/>
  <c r="BV329" i="1"/>
  <c r="BT329" i="1"/>
  <c r="BS329" i="1"/>
  <c r="BR329" i="1"/>
  <c r="BQ329" i="1"/>
  <c r="BP329" i="1"/>
  <c r="BO329" i="1"/>
  <c r="BN329" i="1"/>
  <c r="BM329" i="1"/>
  <c r="BL329" i="1"/>
  <c r="BK329" i="1"/>
  <c r="BJ329" i="1"/>
  <c r="BI329" i="1"/>
  <c r="BH329" i="1"/>
  <c r="BG329" i="1"/>
  <c r="BF329" i="1"/>
  <c r="BE329" i="1"/>
  <c r="BD329" i="1"/>
  <c r="BC329" i="1"/>
  <c r="BB329" i="1"/>
  <c r="BA329" i="1"/>
  <c r="AZ329" i="1"/>
  <c r="AY329" i="1"/>
  <c r="CR328" i="1"/>
  <c r="CQ328" i="1"/>
  <c r="CP328" i="1"/>
  <c r="CO328" i="1"/>
  <c r="CN328" i="1"/>
  <c r="CM328" i="1"/>
  <c r="CL328" i="1"/>
  <c r="CK328" i="1"/>
  <c r="CJ328" i="1"/>
  <c r="CI328" i="1"/>
  <c r="CH328" i="1"/>
  <c r="CG328" i="1"/>
  <c r="CF328" i="1"/>
  <c r="CE328" i="1"/>
  <c r="CD328" i="1"/>
  <c r="CC328" i="1"/>
  <c r="CB328" i="1"/>
  <c r="CA328" i="1"/>
  <c r="BZ328" i="1"/>
  <c r="BY328" i="1"/>
  <c r="BX328" i="1"/>
  <c r="BW328" i="1"/>
  <c r="BV328" i="1"/>
  <c r="BT328" i="1"/>
  <c r="BS328" i="1"/>
  <c r="BR328" i="1"/>
  <c r="BQ328" i="1"/>
  <c r="BP328" i="1"/>
  <c r="BO328" i="1"/>
  <c r="BN328" i="1"/>
  <c r="BM328" i="1"/>
  <c r="BL328" i="1"/>
  <c r="BK328" i="1"/>
  <c r="BJ328" i="1"/>
  <c r="BI328" i="1"/>
  <c r="BH328" i="1"/>
  <c r="BG328" i="1"/>
  <c r="BF328" i="1"/>
  <c r="BE328" i="1"/>
  <c r="BD328" i="1"/>
  <c r="BC328" i="1"/>
  <c r="BB328" i="1"/>
  <c r="BA328" i="1"/>
  <c r="AZ328" i="1"/>
  <c r="AY328" i="1"/>
  <c r="CR327" i="1"/>
  <c r="CQ327" i="1"/>
  <c r="CP327" i="1"/>
  <c r="CO327" i="1"/>
  <c r="CN327" i="1"/>
  <c r="CM327" i="1"/>
  <c r="CL327" i="1"/>
  <c r="CK327" i="1"/>
  <c r="CJ327" i="1"/>
  <c r="CI327" i="1"/>
  <c r="CH327" i="1"/>
  <c r="CG327" i="1"/>
  <c r="CF327" i="1"/>
  <c r="CE327" i="1"/>
  <c r="CD327" i="1"/>
  <c r="CC327" i="1"/>
  <c r="CB327" i="1"/>
  <c r="CA327" i="1"/>
  <c r="BZ327" i="1"/>
  <c r="BY327" i="1"/>
  <c r="BX327" i="1"/>
  <c r="BW327" i="1"/>
  <c r="BV327" i="1"/>
  <c r="BT327" i="1"/>
  <c r="BS327" i="1"/>
  <c r="BR327" i="1"/>
  <c r="BQ327" i="1"/>
  <c r="BP327" i="1"/>
  <c r="BO327" i="1"/>
  <c r="BN327" i="1"/>
  <c r="BM327" i="1"/>
  <c r="BL327" i="1"/>
  <c r="BK327" i="1"/>
  <c r="BJ327" i="1"/>
  <c r="BI327" i="1"/>
  <c r="BH327" i="1"/>
  <c r="BG327" i="1"/>
  <c r="BF327" i="1"/>
  <c r="BE327" i="1"/>
  <c r="BD327" i="1"/>
  <c r="BC327" i="1"/>
  <c r="BB327" i="1"/>
  <c r="BA327" i="1"/>
  <c r="AZ327" i="1"/>
  <c r="AY327" i="1"/>
  <c r="CR326" i="1"/>
  <c r="CQ326" i="1"/>
  <c r="CP326" i="1"/>
  <c r="CO326" i="1"/>
  <c r="CN326" i="1"/>
  <c r="CM326" i="1"/>
  <c r="CL326" i="1"/>
  <c r="CK326" i="1"/>
  <c r="CJ326" i="1"/>
  <c r="CI326" i="1"/>
  <c r="CH326" i="1"/>
  <c r="CG326" i="1"/>
  <c r="CF326" i="1"/>
  <c r="CE326" i="1"/>
  <c r="CD326" i="1"/>
  <c r="CC326" i="1"/>
  <c r="CB326" i="1"/>
  <c r="CA326" i="1"/>
  <c r="BZ326" i="1"/>
  <c r="BY326" i="1"/>
  <c r="BX326" i="1"/>
  <c r="BW326" i="1"/>
  <c r="BV326" i="1"/>
  <c r="BT326" i="1"/>
  <c r="BS326" i="1"/>
  <c r="BR326" i="1"/>
  <c r="BQ326" i="1"/>
  <c r="BP326" i="1"/>
  <c r="BO326" i="1"/>
  <c r="BN326" i="1"/>
  <c r="BM326" i="1"/>
  <c r="BL326" i="1"/>
  <c r="BK326" i="1"/>
  <c r="BJ326" i="1"/>
  <c r="BI326" i="1"/>
  <c r="BH326" i="1"/>
  <c r="BG326" i="1"/>
  <c r="BF326" i="1"/>
  <c r="BE326" i="1"/>
  <c r="BD326" i="1"/>
  <c r="BC326" i="1"/>
  <c r="BB326" i="1"/>
  <c r="BA326" i="1"/>
  <c r="AZ326" i="1"/>
  <c r="AY326" i="1"/>
  <c r="CR325" i="1"/>
  <c r="CQ325" i="1"/>
  <c r="CP325" i="1"/>
  <c r="CO325" i="1"/>
  <c r="CN325" i="1"/>
  <c r="CM325" i="1"/>
  <c r="CL325" i="1"/>
  <c r="CK325" i="1"/>
  <c r="CJ325" i="1"/>
  <c r="CI325" i="1"/>
  <c r="CH325" i="1"/>
  <c r="CG325" i="1"/>
  <c r="CF325" i="1"/>
  <c r="CE325" i="1"/>
  <c r="CD325" i="1"/>
  <c r="CC325" i="1"/>
  <c r="CB325" i="1"/>
  <c r="CA325" i="1"/>
  <c r="BZ325" i="1"/>
  <c r="BY325" i="1"/>
  <c r="BX325" i="1"/>
  <c r="BW325" i="1"/>
  <c r="BV325" i="1"/>
  <c r="BT325" i="1"/>
  <c r="BS325" i="1"/>
  <c r="BR325" i="1"/>
  <c r="BQ325" i="1"/>
  <c r="BP325" i="1"/>
  <c r="BO325" i="1"/>
  <c r="BN325" i="1"/>
  <c r="BM325" i="1"/>
  <c r="BL325" i="1"/>
  <c r="BK325" i="1"/>
  <c r="BJ325" i="1"/>
  <c r="BI325" i="1"/>
  <c r="BH325" i="1"/>
  <c r="BG325" i="1"/>
  <c r="BF325" i="1"/>
  <c r="BE325" i="1"/>
  <c r="BD325" i="1"/>
  <c r="BC325" i="1"/>
  <c r="BB325" i="1"/>
  <c r="BA325" i="1"/>
  <c r="AZ325" i="1"/>
  <c r="AY325" i="1"/>
  <c r="CR324" i="1"/>
  <c r="CQ324" i="1"/>
  <c r="CP324" i="1"/>
  <c r="CO324" i="1"/>
  <c r="CN324" i="1"/>
  <c r="CM324" i="1"/>
  <c r="CL324" i="1"/>
  <c r="CK324" i="1"/>
  <c r="CJ324" i="1"/>
  <c r="CI324" i="1"/>
  <c r="CH324" i="1"/>
  <c r="CG324" i="1"/>
  <c r="CF324" i="1"/>
  <c r="CE324" i="1"/>
  <c r="CD324" i="1"/>
  <c r="CC324" i="1"/>
  <c r="CB324" i="1"/>
  <c r="CA324" i="1"/>
  <c r="BZ324" i="1"/>
  <c r="BY324" i="1"/>
  <c r="BX324" i="1"/>
  <c r="BW324" i="1"/>
  <c r="BV324" i="1"/>
  <c r="BT324" i="1"/>
  <c r="BS324" i="1"/>
  <c r="BR324" i="1"/>
  <c r="BQ324" i="1"/>
  <c r="BP324" i="1"/>
  <c r="BO324" i="1"/>
  <c r="BN324" i="1"/>
  <c r="BM324" i="1"/>
  <c r="BL324" i="1"/>
  <c r="BK324" i="1"/>
  <c r="BJ324" i="1"/>
  <c r="BI324" i="1"/>
  <c r="BH324" i="1"/>
  <c r="BG324" i="1"/>
  <c r="BF324" i="1"/>
  <c r="BE324" i="1"/>
  <c r="BD324" i="1"/>
  <c r="BC324" i="1"/>
  <c r="BB324" i="1"/>
  <c r="BA324" i="1"/>
  <c r="AZ324" i="1"/>
  <c r="AY324" i="1"/>
  <c r="CR323" i="1"/>
  <c r="CQ323" i="1"/>
  <c r="CP323" i="1"/>
  <c r="CO323" i="1"/>
  <c r="CN323" i="1"/>
  <c r="CM323" i="1"/>
  <c r="CL323" i="1"/>
  <c r="CK323" i="1"/>
  <c r="CJ323" i="1"/>
  <c r="CI323" i="1"/>
  <c r="CH323" i="1"/>
  <c r="CG323" i="1"/>
  <c r="CF323" i="1"/>
  <c r="CE323" i="1"/>
  <c r="CD323" i="1"/>
  <c r="CC323" i="1"/>
  <c r="CB323" i="1"/>
  <c r="CA323" i="1"/>
  <c r="BZ323" i="1"/>
  <c r="BY323" i="1"/>
  <c r="BX323" i="1"/>
  <c r="BW323" i="1"/>
  <c r="BV323" i="1"/>
  <c r="BT323" i="1"/>
  <c r="BS323" i="1"/>
  <c r="BR323" i="1"/>
  <c r="BQ323" i="1"/>
  <c r="BP323" i="1"/>
  <c r="BO323" i="1"/>
  <c r="BN323" i="1"/>
  <c r="BM323" i="1"/>
  <c r="BL323" i="1"/>
  <c r="BK323" i="1"/>
  <c r="BJ323" i="1"/>
  <c r="BI323" i="1"/>
  <c r="BH323" i="1"/>
  <c r="BG323" i="1"/>
  <c r="BF323" i="1"/>
  <c r="BE323" i="1"/>
  <c r="BD323" i="1"/>
  <c r="BC323" i="1"/>
  <c r="BB323" i="1"/>
  <c r="BA323" i="1"/>
  <c r="AZ323" i="1"/>
  <c r="AY323" i="1"/>
  <c r="CR322" i="1"/>
  <c r="CQ322" i="1"/>
  <c r="CP322" i="1"/>
  <c r="CO322" i="1"/>
  <c r="CN322" i="1"/>
  <c r="CM322" i="1"/>
  <c r="CL322" i="1"/>
  <c r="CK322" i="1"/>
  <c r="CJ322" i="1"/>
  <c r="CI322" i="1"/>
  <c r="CH322" i="1"/>
  <c r="CG322" i="1"/>
  <c r="CF322" i="1"/>
  <c r="CE322" i="1"/>
  <c r="CD322" i="1"/>
  <c r="CC322" i="1"/>
  <c r="CB322" i="1"/>
  <c r="CA322" i="1"/>
  <c r="BZ322" i="1"/>
  <c r="BY322" i="1"/>
  <c r="BX322" i="1"/>
  <c r="BW322" i="1"/>
  <c r="BV322" i="1"/>
  <c r="BT322" i="1"/>
  <c r="BS322" i="1"/>
  <c r="BR322" i="1"/>
  <c r="BQ322" i="1"/>
  <c r="BP322" i="1"/>
  <c r="BO322" i="1"/>
  <c r="BN322" i="1"/>
  <c r="BM322" i="1"/>
  <c r="BL322" i="1"/>
  <c r="BK322" i="1"/>
  <c r="BJ322" i="1"/>
  <c r="BI322" i="1"/>
  <c r="BH322" i="1"/>
  <c r="BG322" i="1"/>
  <c r="BF322" i="1"/>
  <c r="BE322" i="1"/>
  <c r="BD322" i="1"/>
  <c r="BC322" i="1"/>
  <c r="BB322" i="1"/>
  <c r="BA322" i="1"/>
  <c r="AZ322" i="1"/>
  <c r="AY322" i="1"/>
  <c r="CR321" i="1"/>
  <c r="CQ321" i="1"/>
  <c r="CP321" i="1"/>
  <c r="CO321" i="1"/>
  <c r="CN321" i="1"/>
  <c r="CM321" i="1"/>
  <c r="CL321" i="1"/>
  <c r="CK321" i="1"/>
  <c r="CJ321" i="1"/>
  <c r="CI321" i="1"/>
  <c r="CH321" i="1"/>
  <c r="CG321" i="1"/>
  <c r="CF321" i="1"/>
  <c r="CE321" i="1"/>
  <c r="CD321" i="1"/>
  <c r="CC321" i="1"/>
  <c r="CB321" i="1"/>
  <c r="CA321" i="1"/>
  <c r="BZ321" i="1"/>
  <c r="BY321" i="1"/>
  <c r="BX321" i="1"/>
  <c r="BW321" i="1"/>
  <c r="BV321" i="1"/>
  <c r="BT321" i="1"/>
  <c r="BS321" i="1"/>
  <c r="BR321" i="1"/>
  <c r="BQ321" i="1"/>
  <c r="BP321" i="1"/>
  <c r="BO321" i="1"/>
  <c r="BN321" i="1"/>
  <c r="BM321" i="1"/>
  <c r="BL321" i="1"/>
  <c r="BK321" i="1"/>
  <c r="BJ321" i="1"/>
  <c r="BI321" i="1"/>
  <c r="BH321" i="1"/>
  <c r="BG321" i="1"/>
  <c r="BF321" i="1"/>
  <c r="BE321" i="1"/>
  <c r="BD321" i="1"/>
  <c r="BC321" i="1"/>
  <c r="BB321" i="1"/>
  <c r="BA321" i="1"/>
  <c r="AZ321" i="1"/>
  <c r="AY321" i="1"/>
  <c r="CR320" i="1"/>
  <c r="CQ320" i="1"/>
  <c r="CP320" i="1"/>
  <c r="CO320" i="1"/>
  <c r="CN320" i="1"/>
  <c r="CM320" i="1"/>
  <c r="CL320" i="1"/>
  <c r="CK320" i="1"/>
  <c r="CJ320" i="1"/>
  <c r="CI320" i="1"/>
  <c r="CH320" i="1"/>
  <c r="CG320" i="1"/>
  <c r="CF320" i="1"/>
  <c r="CE320" i="1"/>
  <c r="CD320" i="1"/>
  <c r="CC320" i="1"/>
  <c r="CB320" i="1"/>
  <c r="CA320" i="1"/>
  <c r="BZ320" i="1"/>
  <c r="BY320" i="1"/>
  <c r="BX320" i="1"/>
  <c r="BW320" i="1"/>
  <c r="BV320" i="1"/>
  <c r="BT320" i="1"/>
  <c r="BS320" i="1"/>
  <c r="BR320" i="1"/>
  <c r="BQ320" i="1"/>
  <c r="BP320" i="1"/>
  <c r="BO320" i="1"/>
  <c r="BN320" i="1"/>
  <c r="BM320" i="1"/>
  <c r="BL320" i="1"/>
  <c r="BK320" i="1"/>
  <c r="BJ320" i="1"/>
  <c r="BI320" i="1"/>
  <c r="BH320" i="1"/>
  <c r="BG320" i="1"/>
  <c r="BF320" i="1"/>
  <c r="BE320" i="1"/>
  <c r="BD320" i="1"/>
  <c r="BC320" i="1"/>
  <c r="BB320" i="1"/>
  <c r="BA320" i="1"/>
  <c r="AZ320" i="1"/>
  <c r="AY320" i="1"/>
  <c r="CR319" i="1"/>
  <c r="CQ319" i="1"/>
  <c r="CP319" i="1"/>
  <c r="CO319" i="1"/>
  <c r="CN319" i="1"/>
  <c r="CM319" i="1"/>
  <c r="CL319" i="1"/>
  <c r="CK319" i="1"/>
  <c r="CJ319" i="1"/>
  <c r="CI319" i="1"/>
  <c r="CH319" i="1"/>
  <c r="CG319" i="1"/>
  <c r="CF319" i="1"/>
  <c r="CE319" i="1"/>
  <c r="CD319" i="1"/>
  <c r="CC319" i="1"/>
  <c r="CB319" i="1"/>
  <c r="CA319" i="1"/>
  <c r="BZ319" i="1"/>
  <c r="BY319" i="1"/>
  <c r="BX319" i="1"/>
  <c r="BW319" i="1"/>
  <c r="BV319" i="1"/>
  <c r="BT319" i="1"/>
  <c r="BS319" i="1"/>
  <c r="BR319" i="1"/>
  <c r="BQ319" i="1"/>
  <c r="BP319" i="1"/>
  <c r="BO319" i="1"/>
  <c r="BN319" i="1"/>
  <c r="BM319" i="1"/>
  <c r="BL319" i="1"/>
  <c r="BK319" i="1"/>
  <c r="BJ319" i="1"/>
  <c r="BI319" i="1"/>
  <c r="BH319" i="1"/>
  <c r="BG319" i="1"/>
  <c r="BF319" i="1"/>
  <c r="BE319" i="1"/>
  <c r="BD319" i="1"/>
  <c r="BC319" i="1"/>
  <c r="BB319" i="1"/>
  <c r="BA319" i="1"/>
  <c r="AZ319" i="1"/>
  <c r="AY319" i="1"/>
  <c r="CR318" i="1"/>
  <c r="CQ318" i="1"/>
  <c r="CP318" i="1"/>
  <c r="CO318" i="1"/>
  <c r="CN318" i="1"/>
  <c r="CM318" i="1"/>
  <c r="CL318" i="1"/>
  <c r="CK318" i="1"/>
  <c r="CJ318" i="1"/>
  <c r="CI318" i="1"/>
  <c r="CH318" i="1"/>
  <c r="CG318" i="1"/>
  <c r="CF318" i="1"/>
  <c r="CE318" i="1"/>
  <c r="CD318" i="1"/>
  <c r="CC318" i="1"/>
  <c r="CB318" i="1"/>
  <c r="CA318" i="1"/>
  <c r="BZ318" i="1"/>
  <c r="BY318" i="1"/>
  <c r="BX318" i="1"/>
  <c r="BW318" i="1"/>
  <c r="BV318" i="1"/>
  <c r="BT318" i="1"/>
  <c r="BS318" i="1"/>
  <c r="BR318" i="1"/>
  <c r="BQ318" i="1"/>
  <c r="BP318" i="1"/>
  <c r="BO318" i="1"/>
  <c r="BN318" i="1"/>
  <c r="BM318" i="1"/>
  <c r="BL318" i="1"/>
  <c r="BK318" i="1"/>
  <c r="BJ318" i="1"/>
  <c r="BI318" i="1"/>
  <c r="BH318" i="1"/>
  <c r="BG318" i="1"/>
  <c r="BF318" i="1"/>
  <c r="BE318" i="1"/>
  <c r="BD318" i="1"/>
  <c r="BC318" i="1"/>
  <c r="BB318" i="1"/>
  <c r="BA318" i="1"/>
  <c r="AZ318" i="1"/>
  <c r="AY318" i="1"/>
  <c r="CR317" i="1"/>
  <c r="CQ317" i="1"/>
  <c r="CP317" i="1"/>
  <c r="CO317" i="1"/>
  <c r="CN317" i="1"/>
  <c r="CM317" i="1"/>
  <c r="CL317" i="1"/>
  <c r="CK317" i="1"/>
  <c r="CJ317" i="1"/>
  <c r="CI317" i="1"/>
  <c r="CH317" i="1"/>
  <c r="CG317" i="1"/>
  <c r="CF317" i="1"/>
  <c r="CE317" i="1"/>
  <c r="CD317" i="1"/>
  <c r="CC317" i="1"/>
  <c r="CB317" i="1"/>
  <c r="CA317" i="1"/>
  <c r="BZ317" i="1"/>
  <c r="BY317" i="1"/>
  <c r="BX317" i="1"/>
  <c r="BW317" i="1"/>
  <c r="BV317" i="1"/>
  <c r="BT317" i="1"/>
  <c r="BS317" i="1"/>
  <c r="BR317" i="1"/>
  <c r="BQ317" i="1"/>
  <c r="BP317" i="1"/>
  <c r="BO317" i="1"/>
  <c r="BN317" i="1"/>
  <c r="BM317" i="1"/>
  <c r="BL317" i="1"/>
  <c r="BK317" i="1"/>
  <c r="BJ317" i="1"/>
  <c r="BI317" i="1"/>
  <c r="BH317" i="1"/>
  <c r="BG317" i="1"/>
  <c r="BF317" i="1"/>
  <c r="BE317" i="1"/>
  <c r="BD317" i="1"/>
  <c r="BC317" i="1"/>
  <c r="BB317" i="1"/>
  <c r="BA317" i="1"/>
  <c r="AZ317" i="1"/>
  <c r="AY317" i="1"/>
  <c r="CR316" i="1"/>
  <c r="CQ316" i="1"/>
  <c r="CP316" i="1"/>
  <c r="CO316" i="1"/>
  <c r="CN316" i="1"/>
  <c r="CM316" i="1"/>
  <c r="CL316" i="1"/>
  <c r="CK316" i="1"/>
  <c r="CJ316" i="1"/>
  <c r="CI316" i="1"/>
  <c r="CH316" i="1"/>
  <c r="CG316" i="1"/>
  <c r="CF316" i="1"/>
  <c r="CE316" i="1"/>
  <c r="CD316" i="1"/>
  <c r="CC316" i="1"/>
  <c r="CB316" i="1"/>
  <c r="CA316" i="1"/>
  <c r="BZ316" i="1"/>
  <c r="BY316" i="1"/>
  <c r="BX316" i="1"/>
  <c r="BW316" i="1"/>
  <c r="BV316" i="1"/>
  <c r="BT316" i="1"/>
  <c r="BS316" i="1"/>
  <c r="BR316" i="1"/>
  <c r="BQ316" i="1"/>
  <c r="BP316" i="1"/>
  <c r="BO316" i="1"/>
  <c r="BN316" i="1"/>
  <c r="BM316" i="1"/>
  <c r="BL316" i="1"/>
  <c r="BK316" i="1"/>
  <c r="BJ316" i="1"/>
  <c r="BI316" i="1"/>
  <c r="BH316" i="1"/>
  <c r="BG316" i="1"/>
  <c r="BF316" i="1"/>
  <c r="BE316" i="1"/>
  <c r="BD316" i="1"/>
  <c r="BC316" i="1"/>
  <c r="BB316" i="1"/>
  <c r="BA316" i="1"/>
  <c r="AZ316" i="1"/>
  <c r="AY316" i="1"/>
  <c r="CR315" i="1"/>
  <c r="CQ315" i="1"/>
  <c r="CP315" i="1"/>
  <c r="CO315" i="1"/>
  <c r="CN315" i="1"/>
  <c r="CM315" i="1"/>
  <c r="CL315" i="1"/>
  <c r="CK315" i="1"/>
  <c r="CJ315" i="1"/>
  <c r="CI315" i="1"/>
  <c r="CH315" i="1"/>
  <c r="CG315" i="1"/>
  <c r="CF315" i="1"/>
  <c r="CE315" i="1"/>
  <c r="CD315" i="1"/>
  <c r="CC315" i="1"/>
  <c r="CB315" i="1"/>
  <c r="CA315" i="1"/>
  <c r="BZ315" i="1"/>
  <c r="BY315" i="1"/>
  <c r="BX315" i="1"/>
  <c r="BW315" i="1"/>
  <c r="BV315" i="1"/>
  <c r="BT315" i="1"/>
  <c r="BS315" i="1"/>
  <c r="BR315" i="1"/>
  <c r="BQ315" i="1"/>
  <c r="BP315" i="1"/>
  <c r="BO315" i="1"/>
  <c r="BN315" i="1"/>
  <c r="BM315" i="1"/>
  <c r="BL315" i="1"/>
  <c r="BK315" i="1"/>
  <c r="BJ315" i="1"/>
  <c r="BI315" i="1"/>
  <c r="BH315" i="1"/>
  <c r="BG315" i="1"/>
  <c r="BF315" i="1"/>
  <c r="BE315" i="1"/>
  <c r="BD315" i="1"/>
  <c r="BC315" i="1"/>
  <c r="BB315" i="1"/>
  <c r="BA315" i="1"/>
  <c r="AZ315" i="1"/>
  <c r="AY315" i="1"/>
  <c r="CR314" i="1"/>
  <c r="CQ314" i="1"/>
  <c r="CP314" i="1"/>
  <c r="CO314" i="1"/>
  <c r="CN314" i="1"/>
  <c r="CM314" i="1"/>
  <c r="CL314" i="1"/>
  <c r="CK314" i="1"/>
  <c r="CJ314" i="1"/>
  <c r="CI314" i="1"/>
  <c r="CH314" i="1"/>
  <c r="CG314" i="1"/>
  <c r="CF314" i="1"/>
  <c r="CE314" i="1"/>
  <c r="CD314" i="1"/>
  <c r="CC314" i="1"/>
  <c r="CB314" i="1"/>
  <c r="CA314" i="1"/>
  <c r="BZ314" i="1"/>
  <c r="BY314" i="1"/>
  <c r="BX314" i="1"/>
  <c r="BW314" i="1"/>
  <c r="BV314" i="1"/>
  <c r="BT314" i="1"/>
  <c r="BS314" i="1"/>
  <c r="BR314" i="1"/>
  <c r="BQ314" i="1"/>
  <c r="BP314" i="1"/>
  <c r="BO314" i="1"/>
  <c r="BN314" i="1"/>
  <c r="BM314" i="1"/>
  <c r="BL314" i="1"/>
  <c r="BK314" i="1"/>
  <c r="BJ314" i="1"/>
  <c r="BI314" i="1"/>
  <c r="BH314" i="1"/>
  <c r="BG314" i="1"/>
  <c r="BF314" i="1"/>
  <c r="BE314" i="1"/>
  <c r="BD314" i="1"/>
  <c r="BC314" i="1"/>
  <c r="BB314" i="1"/>
  <c r="BA314" i="1"/>
  <c r="AZ314" i="1"/>
  <c r="AY314" i="1"/>
  <c r="CR313" i="1"/>
  <c r="CQ313" i="1"/>
  <c r="CP313" i="1"/>
  <c r="CO313" i="1"/>
  <c r="CN313" i="1"/>
  <c r="CM313" i="1"/>
  <c r="CL313" i="1"/>
  <c r="CK313" i="1"/>
  <c r="CJ313" i="1"/>
  <c r="CI313" i="1"/>
  <c r="CH313" i="1"/>
  <c r="CG313" i="1"/>
  <c r="CF313" i="1"/>
  <c r="CE313" i="1"/>
  <c r="CD313" i="1"/>
  <c r="CC313" i="1"/>
  <c r="CB313" i="1"/>
  <c r="CA313" i="1"/>
  <c r="BZ313" i="1"/>
  <c r="BY313" i="1"/>
  <c r="BX313" i="1"/>
  <c r="BW313" i="1"/>
  <c r="BV313" i="1"/>
  <c r="BT313" i="1"/>
  <c r="BS313" i="1"/>
  <c r="BR313" i="1"/>
  <c r="BQ313" i="1"/>
  <c r="BP313" i="1"/>
  <c r="BO313" i="1"/>
  <c r="BN313" i="1"/>
  <c r="BM313" i="1"/>
  <c r="BL313" i="1"/>
  <c r="BK313" i="1"/>
  <c r="BJ313" i="1"/>
  <c r="BI313" i="1"/>
  <c r="BH313" i="1"/>
  <c r="BG313" i="1"/>
  <c r="BF313" i="1"/>
  <c r="BE313" i="1"/>
  <c r="BD313" i="1"/>
  <c r="BC313" i="1"/>
  <c r="BB313" i="1"/>
  <c r="BA313" i="1"/>
  <c r="AZ313" i="1"/>
  <c r="AY313" i="1"/>
  <c r="CR312" i="1"/>
  <c r="CQ312" i="1"/>
  <c r="CP312" i="1"/>
  <c r="CO312" i="1"/>
  <c r="CN312" i="1"/>
  <c r="CM312" i="1"/>
  <c r="CL312" i="1"/>
  <c r="CK312" i="1"/>
  <c r="CJ312" i="1"/>
  <c r="CI312" i="1"/>
  <c r="CH312" i="1"/>
  <c r="CG312" i="1"/>
  <c r="CF312" i="1"/>
  <c r="CE312" i="1"/>
  <c r="CD312" i="1"/>
  <c r="CC312" i="1"/>
  <c r="CB312" i="1"/>
  <c r="CA312" i="1"/>
  <c r="BZ312" i="1"/>
  <c r="BY312" i="1"/>
  <c r="BX312" i="1"/>
  <c r="BW312" i="1"/>
  <c r="BV312" i="1"/>
  <c r="BT312" i="1"/>
  <c r="BS312" i="1"/>
  <c r="BR312" i="1"/>
  <c r="BQ312" i="1"/>
  <c r="BP312" i="1"/>
  <c r="BO312" i="1"/>
  <c r="BN312" i="1"/>
  <c r="BM312" i="1"/>
  <c r="BL312" i="1"/>
  <c r="BK312" i="1"/>
  <c r="BJ312" i="1"/>
  <c r="BI312" i="1"/>
  <c r="BH312" i="1"/>
  <c r="BG312" i="1"/>
  <c r="BF312" i="1"/>
  <c r="BE312" i="1"/>
  <c r="BD312" i="1"/>
  <c r="BC312" i="1"/>
  <c r="BB312" i="1"/>
  <c r="BA312" i="1"/>
  <c r="AZ312" i="1"/>
  <c r="AY312" i="1"/>
  <c r="CR311" i="1"/>
  <c r="CQ311" i="1"/>
  <c r="CP311" i="1"/>
  <c r="CO311" i="1"/>
  <c r="CN311" i="1"/>
  <c r="CM311" i="1"/>
  <c r="CL311" i="1"/>
  <c r="CK311" i="1"/>
  <c r="CJ311" i="1"/>
  <c r="CI311" i="1"/>
  <c r="CH311" i="1"/>
  <c r="CG311" i="1"/>
  <c r="CF311" i="1"/>
  <c r="CE311" i="1"/>
  <c r="CD311" i="1"/>
  <c r="CC311" i="1"/>
  <c r="CB311" i="1"/>
  <c r="CA311" i="1"/>
  <c r="BZ311" i="1"/>
  <c r="BY311" i="1"/>
  <c r="BX311" i="1"/>
  <c r="BW311" i="1"/>
  <c r="BV311" i="1"/>
  <c r="BT311" i="1"/>
  <c r="BS311" i="1"/>
  <c r="BR311" i="1"/>
  <c r="BQ311" i="1"/>
  <c r="BP311" i="1"/>
  <c r="BO311" i="1"/>
  <c r="BN311" i="1"/>
  <c r="BM311" i="1"/>
  <c r="BL311" i="1"/>
  <c r="BK311" i="1"/>
  <c r="BJ311" i="1"/>
  <c r="BI311" i="1"/>
  <c r="BH311" i="1"/>
  <c r="BG311" i="1"/>
  <c r="BF311" i="1"/>
  <c r="BE311" i="1"/>
  <c r="BD311" i="1"/>
  <c r="BC311" i="1"/>
  <c r="BB311" i="1"/>
  <c r="BA311" i="1"/>
  <c r="AZ311" i="1"/>
  <c r="AY311" i="1"/>
  <c r="CR310" i="1"/>
  <c r="CQ310" i="1"/>
  <c r="CP310" i="1"/>
  <c r="CO310" i="1"/>
  <c r="CN310" i="1"/>
  <c r="CM310" i="1"/>
  <c r="CL310" i="1"/>
  <c r="CK310" i="1"/>
  <c r="CJ310" i="1"/>
  <c r="CI310" i="1"/>
  <c r="CH310" i="1"/>
  <c r="CG310" i="1"/>
  <c r="CF310" i="1"/>
  <c r="CE310" i="1"/>
  <c r="CD310" i="1"/>
  <c r="CC310" i="1"/>
  <c r="CB310" i="1"/>
  <c r="CA310" i="1"/>
  <c r="BZ310" i="1"/>
  <c r="BY310" i="1"/>
  <c r="BX310" i="1"/>
  <c r="BW310" i="1"/>
  <c r="BV310" i="1"/>
  <c r="BT310" i="1"/>
  <c r="BS310" i="1"/>
  <c r="BR310" i="1"/>
  <c r="BQ310" i="1"/>
  <c r="BP310" i="1"/>
  <c r="BO310" i="1"/>
  <c r="BN310" i="1"/>
  <c r="BM310" i="1"/>
  <c r="BL310" i="1"/>
  <c r="BK310" i="1"/>
  <c r="BJ310" i="1"/>
  <c r="BI310" i="1"/>
  <c r="BH310" i="1"/>
  <c r="BG310" i="1"/>
  <c r="BF310" i="1"/>
  <c r="BE310" i="1"/>
  <c r="BD310" i="1"/>
  <c r="BC310" i="1"/>
  <c r="BB310" i="1"/>
  <c r="BA310" i="1"/>
  <c r="AZ310" i="1"/>
  <c r="AY310" i="1"/>
  <c r="CR309" i="1"/>
  <c r="CQ309" i="1"/>
  <c r="CP309" i="1"/>
  <c r="CO309" i="1"/>
  <c r="CN309" i="1"/>
  <c r="CM309" i="1"/>
  <c r="CL309" i="1"/>
  <c r="CK309" i="1"/>
  <c r="CJ309" i="1"/>
  <c r="CI309" i="1"/>
  <c r="CH309" i="1"/>
  <c r="CG309" i="1"/>
  <c r="CF309" i="1"/>
  <c r="CE309" i="1"/>
  <c r="CD309" i="1"/>
  <c r="CC309" i="1"/>
  <c r="CB309" i="1"/>
  <c r="CA309" i="1"/>
  <c r="BZ309" i="1"/>
  <c r="BY309" i="1"/>
  <c r="BX309" i="1"/>
  <c r="BW309" i="1"/>
  <c r="BV309" i="1"/>
  <c r="BT309" i="1"/>
  <c r="BS309" i="1"/>
  <c r="BR309" i="1"/>
  <c r="BQ309" i="1"/>
  <c r="BP309" i="1"/>
  <c r="BO309" i="1"/>
  <c r="BN309" i="1"/>
  <c r="BM309" i="1"/>
  <c r="BL309" i="1"/>
  <c r="BK309" i="1"/>
  <c r="BJ309" i="1"/>
  <c r="BI309" i="1"/>
  <c r="BH309" i="1"/>
  <c r="BG309" i="1"/>
  <c r="BF309" i="1"/>
  <c r="BE309" i="1"/>
  <c r="BD309" i="1"/>
  <c r="BC309" i="1"/>
  <c r="BB309" i="1"/>
  <c r="BA309" i="1"/>
  <c r="AZ309" i="1"/>
  <c r="AY309" i="1"/>
  <c r="CR308" i="1"/>
  <c r="CQ308" i="1"/>
  <c r="CP308" i="1"/>
  <c r="CO308" i="1"/>
  <c r="CN308" i="1"/>
  <c r="CM308" i="1"/>
  <c r="CL308" i="1"/>
  <c r="CK308" i="1"/>
  <c r="CJ308" i="1"/>
  <c r="CI308" i="1"/>
  <c r="CH308" i="1"/>
  <c r="CG308" i="1"/>
  <c r="CF308" i="1"/>
  <c r="CE308" i="1"/>
  <c r="CD308" i="1"/>
  <c r="CC308" i="1"/>
  <c r="CB308" i="1"/>
  <c r="CA308" i="1"/>
  <c r="BZ308" i="1"/>
  <c r="BY308" i="1"/>
  <c r="BX308" i="1"/>
  <c r="BW308" i="1"/>
  <c r="BV308" i="1"/>
  <c r="BT308" i="1"/>
  <c r="BS308" i="1"/>
  <c r="BR308" i="1"/>
  <c r="BQ308" i="1"/>
  <c r="BP308" i="1"/>
  <c r="BO308" i="1"/>
  <c r="BN308" i="1"/>
  <c r="BM308" i="1"/>
  <c r="BL308" i="1"/>
  <c r="BK308" i="1"/>
  <c r="BJ308" i="1"/>
  <c r="BI308" i="1"/>
  <c r="BH308" i="1"/>
  <c r="BG308" i="1"/>
  <c r="BF308" i="1"/>
  <c r="BE308" i="1"/>
  <c r="BD308" i="1"/>
  <c r="BC308" i="1"/>
  <c r="BB308" i="1"/>
  <c r="BA308" i="1"/>
  <c r="AZ308" i="1"/>
  <c r="AY308" i="1"/>
  <c r="CR307" i="1"/>
  <c r="CQ307" i="1"/>
  <c r="CP307" i="1"/>
  <c r="CO307" i="1"/>
  <c r="CN307" i="1"/>
  <c r="CM307" i="1"/>
  <c r="CL307" i="1"/>
  <c r="CK307" i="1"/>
  <c r="CJ307" i="1"/>
  <c r="CI307" i="1"/>
  <c r="CH307" i="1"/>
  <c r="CG307" i="1"/>
  <c r="CF307" i="1"/>
  <c r="CE307" i="1"/>
  <c r="CD307" i="1"/>
  <c r="CC307" i="1"/>
  <c r="CB307" i="1"/>
  <c r="CA307" i="1"/>
  <c r="BZ307" i="1"/>
  <c r="BY307" i="1"/>
  <c r="BX307" i="1"/>
  <c r="BW307" i="1"/>
  <c r="BV307" i="1"/>
  <c r="BT307" i="1"/>
  <c r="BS307" i="1"/>
  <c r="BR307" i="1"/>
  <c r="BQ307" i="1"/>
  <c r="BP307" i="1"/>
  <c r="BO307" i="1"/>
  <c r="BN307" i="1"/>
  <c r="BM307" i="1"/>
  <c r="BL307" i="1"/>
  <c r="BK307" i="1"/>
  <c r="BJ307" i="1"/>
  <c r="BI307" i="1"/>
  <c r="BH307" i="1"/>
  <c r="BG307" i="1"/>
  <c r="BF307" i="1"/>
  <c r="BE307" i="1"/>
  <c r="BD307" i="1"/>
  <c r="BC307" i="1"/>
  <c r="BB307" i="1"/>
  <c r="BA307" i="1"/>
  <c r="AZ307" i="1"/>
  <c r="AY307" i="1"/>
  <c r="CR306" i="1"/>
  <c r="CQ306" i="1"/>
  <c r="CP306" i="1"/>
  <c r="CO306" i="1"/>
  <c r="CN306" i="1"/>
  <c r="CM306" i="1"/>
  <c r="CL306" i="1"/>
  <c r="CK306" i="1"/>
  <c r="CJ306" i="1"/>
  <c r="CI306" i="1"/>
  <c r="CH306" i="1"/>
  <c r="CG306" i="1"/>
  <c r="CF306" i="1"/>
  <c r="CE306" i="1"/>
  <c r="CD306" i="1"/>
  <c r="CC306" i="1"/>
  <c r="CB306" i="1"/>
  <c r="CA306" i="1"/>
  <c r="BZ306" i="1"/>
  <c r="BY306" i="1"/>
  <c r="BX306" i="1"/>
  <c r="BW306" i="1"/>
  <c r="BV306" i="1"/>
  <c r="BT306" i="1"/>
  <c r="BS306" i="1"/>
  <c r="BR306" i="1"/>
  <c r="BQ306" i="1"/>
  <c r="BP306" i="1"/>
  <c r="BO306" i="1"/>
  <c r="BN306" i="1"/>
  <c r="BM306" i="1"/>
  <c r="BL306" i="1"/>
  <c r="BK306" i="1"/>
  <c r="BJ306" i="1"/>
  <c r="BI306" i="1"/>
  <c r="BH306" i="1"/>
  <c r="BG306" i="1"/>
  <c r="BF306" i="1"/>
  <c r="BE306" i="1"/>
  <c r="BD306" i="1"/>
  <c r="BC306" i="1"/>
  <c r="BB306" i="1"/>
  <c r="BA306" i="1"/>
  <c r="AZ306" i="1"/>
  <c r="AY306" i="1"/>
  <c r="CR305" i="1"/>
  <c r="CQ305" i="1"/>
  <c r="CP305" i="1"/>
  <c r="CO305" i="1"/>
  <c r="CN305" i="1"/>
  <c r="CM305" i="1"/>
  <c r="CL305" i="1"/>
  <c r="CK305" i="1"/>
  <c r="CJ305" i="1"/>
  <c r="CI305" i="1"/>
  <c r="CH305" i="1"/>
  <c r="CG305" i="1"/>
  <c r="CF305" i="1"/>
  <c r="CE305" i="1"/>
  <c r="CD305" i="1"/>
  <c r="CC305" i="1"/>
  <c r="CB305" i="1"/>
  <c r="CA305" i="1"/>
  <c r="BZ305" i="1"/>
  <c r="BY305" i="1"/>
  <c r="BX305" i="1"/>
  <c r="BW305" i="1"/>
  <c r="BV305" i="1"/>
  <c r="BT305" i="1"/>
  <c r="BS305" i="1"/>
  <c r="BR305" i="1"/>
  <c r="BQ305" i="1"/>
  <c r="BP305" i="1"/>
  <c r="BO305" i="1"/>
  <c r="BN305" i="1"/>
  <c r="BM305" i="1"/>
  <c r="BL305" i="1"/>
  <c r="BK305" i="1"/>
  <c r="BJ305" i="1"/>
  <c r="BI305" i="1"/>
  <c r="BH305" i="1"/>
  <c r="BG305" i="1"/>
  <c r="BF305" i="1"/>
  <c r="BE305" i="1"/>
  <c r="BD305" i="1"/>
  <c r="BC305" i="1"/>
  <c r="BB305" i="1"/>
  <c r="BA305" i="1"/>
  <c r="AZ305" i="1"/>
  <c r="AY305" i="1"/>
  <c r="CR304" i="1"/>
  <c r="CQ304" i="1"/>
  <c r="CP304" i="1"/>
  <c r="CO304" i="1"/>
  <c r="CN304" i="1"/>
  <c r="CM304" i="1"/>
  <c r="CL304" i="1"/>
  <c r="CK304" i="1"/>
  <c r="CJ304" i="1"/>
  <c r="CI304" i="1"/>
  <c r="CH304" i="1"/>
  <c r="CG304" i="1"/>
  <c r="CF304" i="1"/>
  <c r="CE304" i="1"/>
  <c r="CD304" i="1"/>
  <c r="CC304" i="1"/>
  <c r="CB304" i="1"/>
  <c r="CA304" i="1"/>
  <c r="BZ304" i="1"/>
  <c r="BY304" i="1"/>
  <c r="BX304" i="1"/>
  <c r="BW304" i="1"/>
  <c r="BV304" i="1"/>
  <c r="BT304" i="1"/>
  <c r="BS304" i="1"/>
  <c r="BR304" i="1"/>
  <c r="BQ304" i="1"/>
  <c r="BP304" i="1"/>
  <c r="BO304" i="1"/>
  <c r="BN304" i="1"/>
  <c r="BM304" i="1"/>
  <c r="BL304" i="1"/>
  <c r="BK304" i="1"/>
  <c r="BJ304" i="1"/>
  <c r="BI304" i="1"/>
  <c r="BH304" i="1"/>
  <c r="BG304" i="1"/>
  <c r="BF304" i="1"/>
  <c r="BE304" i="1"/>
  <c r="BD304" i="1"/>
  <c r="BC304" i="1"/>
  <c r="BB304" i="1"/>
  <c r="BA304" i="1"/>
  <c r="AZ304" i="1"/>
  <c r="AY304" i="1"/>
  <c r="CR303" i="1"/>
  <c r="CQ303" i="1"/>
  <c r="CP303" i="1"/>
  <c r="CO303" i="1"/>
  <c r="CN303" i="1"/>
  <c r="CM303" i="1"/>
  <c r="CL303" i="1"/>
  <c r="CK303" i="1"/>
  <c r="CJ303" i="1"/>
  <c r="CI303" i="1"/>
  <c r="CH303" i="1"/>
  <c r="CG303" i="1"/>
  <c r="CF303" i="1"/>
  <c r="CE303" i="1"/>
  <c r="CD303" i="1"/>
  <c r="CC303" i="1"/>
  <c r="CB303" i="1"/>
  <c r="CA303" i="1"/>
  <c r="BZ303" i="1"/>
  <c r="BY303" i="1"/>
  <c r="BX303" i="1"/>
  <c r="BW303" i="1"/>
  <c r="BV303" i="1"/>
  <c r="BT303" i="1"/>
  <c r="BS303" i="1"/>
  <c r="BR303" i="1"/>
  <c r="BQ303" i="1"/>
  <c r="BP303" i="1"/>
  <c r="BO303" i="1"/>
  <c r="BN303" i="1"/>
  <c r="BM303" i="1"/>
  <c r="BL303" i="1"/>
  <c r="BK303" i="1"/>
  <c r="BJ303" i="1"/>
  <c r="BI303" i="1"/>
  <c r="BH303" i="1"/>
  <c r="BG303" i="1"/>
  <c r="BF303" i="1"/>
  <c r="BE303" i="1"/>
  <c r="BD303" i="1"/>
  <c r="BC303" i="1"/>
  <c r="BB303" i="1"/>
  <c r="BA303" i="1"/>
  <c r="AZ303" i="1"/>
  <c r="AY303" i="1"/>
  <c r="CR302" i="1"/>
  <c r="CQ302" i="1"/>
  <c r="CP302" i="1"/>
  <c r="CO302" i="1"/>
  <c r="CN302" i="1"/>
  <c r="CM302" i="1"/>
  <c r="CL302" i="1"/>
  <c r="CK302" i="1"/>
  <c r="CJ302" i="1"/>
  <c r="CI302" i="1"/>
  <c r="CH302" i="1"/>
  <c r="CG302" i="1"/>
  <c r="CF302" i="1"/>
  <c r="CE302" i="1"/>
  <c r="CD302" i="1"/>
  <c r="CC302" i="1"/>
  <c r="CB302" i="1"/>
  <c r="CA302" i="1"/>
  <c r="BZ302" i="1"/>
  <c r="BY302" i="1"/>
  <c r="BX302" i="1"/>
  <c r="BW302" i="1"/>
  <c r="BV302" i="1"/>
  <c r="BT302" i="1"/>
  <c r="BS302" i="1"/>
  <c r="BR302" i="1"/>
  <c r="BQ302" i="1"/>
  <c r="BP302" i="1"/>
  <c r="BO302" i="1"/>
  <c r="BN302" i="1"/>
  <c r="BM302" i="1"/>
  <c r="BL302" i="1"/>
  <c r="BK302" i="1"/>
  <c r="BJ302" i="1"/>
  <c r="BI302" i="1"/>
  <c r="BH302" i="1"/>
  <c r="BG302" i="1"/>
  <c r="BF302" i="1"/>
  <c r="BE302" i="1"/>
  <c r="BD302" i="1"/>
  <c r="BC302" i="1"/>
  <c r="BB302" i="1"/>
  <c r="BA302" i="1"/>
  <c r="AZ302" i="1"/>
  <c r="AY302" i="1"/>
  <c r="CR301" i="1"/>
  <c r="CQ301" i="1"/>
  <c r="CP301" i="1"/>
  <c r="CO301" i="1"/>
  <c r="CN301" i="1"/>
  <c r="CM301" i="1"/>
  <c r="CL301" i="1"/>
  <c r="CK301" i="1"/>
  <c r="CJ301" i="1"/>
  <c r="CI301" i="1"/>
  <c r="CH301" i="1"/>
  <c r="CG301" i="1"/>
  <c r="CF301" i="1"/>
  <c r="CE301" i="1"/>
  <c r="CD301" i="1"/>
  <c r="CC301" i="1"/>
  <c r="CB301" i="1"/>
  <c r="CA301" i="1"/>
  <c r="BZ301" i="1"/>
  <c r="BY301" i="1"/>
  <c r="BX301" i="1"/>
  <c r="BW301" i="1"/>
  <c r="BV301" i="1"/>
  <c r="BT301" i="1"/>
  <c r="BS301" i="1"/>
  <c r="BR301" i="1"/>
  <c r="BQ301" i="1"/>
  <c r="BP301" i="1"/>
  <c r="BO301" i="1"/>
  <c r="BN301" i="1"/>
  <c r="BM301" i="1"/>
  <c r="BL301" i="1"/>
  <c r="BK301" i="1"/>
  <c r="BJ301" i="1"/>
  <c r="BI301" i="1"/>
  <c r="BH301" i="1"/>
  <c r="BG301" i="1"/>
  <c r="BF301" i="1"/>
  <c r="BE301" i="1"/>
  <c r="BD301" i="1"/>
  <c r="BC301" i="1"/>
  <c r="BB301" i="1"/>
  <c r="BA301" i="1"/>
  <c r="AZ301" i="1"/>
  <c r="AY301" i="1"/>
  <c r="CR300" i="1"/>
  <c r="CQ300" i="1"/>
  <c r="CP300" i="1"/>
  <c r="CO300" i="1"/>
  <c r="CN300" i="1"/>
  <c r="CM300" i="1"/>
  <c r="CL300" i="1"/>
  <c r="CK300" i="1"/>
  <c r="CJ300" i="1"/>
  <c r="CI300" i="1"/>
  <c r="CH300" i="1"/>
  <c r="CG300" i="1"/>
  <c r="CF300" i="1"/>
  <c r="CE300" i="1"/>
  <c r="CD300" i="1"/>
  <c r="CC300" i="1"/>
  <c r="CB300" i="1"/>
  <c r="CA300" i="1"/>
  <c r="BZ300" i="1"/>
  <c r="BY300" i="1"/>
  <c r="BX300" i="1"/>
  <c r="BW300" i="1"/>
  <c r="BV300" i="1"/>
  <c r="BT300" i="1"/>
  <c r="BS300" i="1"/>
  <c r="BR300" i="1"/>
  <c r="BQ300" i="1"/>
  <c r="BP300" i="1"/>
  <c r="BO300" i="1"/>
  <c r="BN300" i="1"/>
  <c r="BM300" i="1"/>
  <c r="BL300" i="1"/>
  <c r="BK300" i="1"/>
  <c r="BJ300" i="1"/>
  <c r="BI300" i="1"/>
  <c r="BH300" i="1"/>
  <c r="BG300" i="1"/>
  <c r="BF300" i="1"/>
  <c r="BE300" i="1"/>
  <c r="BD300" i="1"/>
  <c r="BC300" i="1"/>
  <c r="BB300" i="1"/>
  <c r="BA300" i="1"/>
  <c r="AZ300" i="1"/>
  <c r="AY300" i="1"/>
  <c r="CR299" i="1"/>
  <c r="CQ299" i="1"/>
  <c r="CP299" i="1"/>
  <c r="CO299" i="1"/>
  <c r="CN299" i="1"/>
  <c r="CM299" i="1"/>
  <c r="CL299" i="1"/>
  <c r="CK299" i="1"/>
  <c r="CJ299" i="1"/>
  <c r="CI299" i="1"/>
  <c r="CH299" i="1"/>
  <c r="CG299" i="1"/>
  <c r="CF299" i="1"/>
  <c r="CE299" i="1"/>
  <c r="CD299" i="1"/>
  <c r="CC299" i="1"/>
  <c r="CB299" i="1"/>
  <c r="CA299" i="1"/>
  <c r="BZ299" i="1"/>
  <c r="BY299" i="1"/>
  <c r="BX299" i="1"/>
  <c r="BW299" i="1"/>
  <c r="BV299" i="1"/>
  <c r="BT299" i="1"/>
  <c r="BS299" i="1"/>
  <c r="BR299" i="1"/>
  <c r="BQ299" i="1"/>
  <c r="BP299" i="1"/>
  <c r="BO299" i="1"/>
  <c r="BN299" i="1"/>
  <c r="BM299" i="1"/>
  <c r="BL299" i="1"/>
  <c r="BK299" i="1"/>
  <c r="BJ299" i="1"/>
  <c r="BI299" i="1"/>
  <c r="BH299" i="1"/>
  <c r="BG299" i="1"/>
  <c r="BF299" i="1"/>
  <c r="BE299" i="1"/>
  <c r="BD299" i="1"/>
  <c r="BC299" i="1"/>
  <c r="BB299" i="1"/>
  <c r="BA299" i="1"/>
  <c r="AZ299" i="1"/>
  <c r="AY299" i="1"/>
  <c r="CR298" i="1"/>
  <c r="CQ298" i="1"/>
  <c r="CP298" i="1"/>
  <c r="CO298" i="1"/>
  <c r="CN298" i="1"/>
  <c r="CM298" i="1"/>
  <c r="CL298" i="1"/>
  <c r="CK298" i="1"/>
  <c r="CJ298" i="1"/>
  <c r="CI298" i="1"/>
  <c r="CH298" i="1"/>
  <c r="CG298" i="1"/>
  <c r="CF298" i="1"/>
  <c r="CE298" i="1"/>
  <c r="CD298" i="1"/>
  <c r="CC298" i="1"/>
  <c r="CB298" i="1"/>
  <c r="CA298" i="1"/>
  <c r="BZ298" i="1"/>
  <c r="BY298" i="1"/>
  <c r="BX298" i="1"/>
  <c r="BW298" i="1"/>
  <c r="BV298" i="1"/>
  <c r="BT298" i="1"/>
  <c r="BS298" i="1"/>
  <c r="BR298" i="1"/>
  <c r="BQ298" i="1"/>
  <c r="BP298" i="1"/>
  <c r="BO298" i="1"/>
  <c r="BN298" i="1"/>
  <c r="BM298" i="1"/>
  <c r="BL298" i="1"/>
  <c r="BK298" i="1"/>
  <c r="BJ298" i="1"/>
  <c r="BI298" i="1"/>
  <c r="BH298" i="1"/>
  <c r="BG298" i="1"/>
  <c r="BF298" i="1"/>
  <c r="BE298" i="1"/>
  <c r="BD298" i="1"/>
  <c r="BC298" i="1"/>
  <c r="BB298" i="1"/>
  <c r="BA298" i="1"/>
  <c r="AZ298" i="1"/>
  <c r="AY298" i="1"/>
  <c r="CR297" i="1"/>
  <c r="CQ297" i="1"/>
  <c r="CP297" i="1"/>
  <c r="CO297" i="1"/>
  <c r="CN297" i="1"/>
  <c r="CM297" i="1"/>
  <c r="CL297" i="1"/>
  <c r="CK297" i="1"/>
  <c r="CJ297" i="1"/>
  <c r="CI297" i="1"/>
  <c r="CH297" i="1"/>
  <c r="CG297" i="1"/>
  <c r="CF297" i="1"/>
  <c r="CE297" i="1"/>
  <c r="CD297" i="1"/>
  <c r="CC297" i="1"/>
  <c r="CB297" i="1"/>
  <c r="CA297" i="1"/>
  <c r="BZ297" i="1"/>
  <c r="BY297" i="1"/>
  <c r="BX297" i="1"/>
  <c r="BW297" i="1"/>
  <c r="BV297" i="1"/>
  <c r="BT297" i="1"/>
  <c r="BS297" i="1"/>
  <c r="BR297" i="1"/>
  <c r="BQ297" i="1"/>
  <c r="BP297" i="1"/>
  <c r="BO297" i="1"/>
  <c r="BN297" i="1"/>
  <c r="BM297" i="1"/>
  <c r="BL297" i="1"/>
  <c r="BK297" i="1"/>
  <c r="BJ297" i="1"/>
  <c r="BI297" i="1"/>
  <c r="BH297" i="1"/>
  <c r="BG297" i="1"/>
  <c r="BF297" i="1"/>
  <c r="BE297" i="1"/>
  <c r="BD297" i="1"/>
  <c r="BC297" i="1"/>
  <c r="BB297" i="1"/>
  <c r="BA297" i="1"/>
  <c r="AZ297" i="1"/>
  <c r="AY297" i="1"/>
  <c r="CR296" i="1"/>
  <c r="CQ296" i="1"/>
  <c r="CP296" i="1"/>
  <c r="CO296" i="1"/>
  <c r="CN296" i="1"/>
  <c r="CM296" i="1"/>
  <c r="CL296" i="1"/>
  <c r="CK296" i="1"/>
  <c r="CJ296" i="1"/>
  <c r="CI296" i="1"/>
  <c r="CH296" i="1"/>
  <c r="CG296" i="1"/>
  <c r="CF296" i="1"/>
  <c r="CE296" i="1"/>
  <c r="CD296" i="1"/>
  <c r="CC296" i="1"/>
  <c r="CB296" i="1"/>
  <c r="CA296" i="1"/>
  <c r="BZ296" i="1"/>
  <c r="BY296" i="1"/>
  <c r="BX296" i="1"/>
  <c r="BW296" i="1"/>
  <c r="BV296" i="1"/>
  <c r="BT296" i="1"/>
  <c r="BS296" i="1"/>
  <c r="BR296" i="1"/>
  <c r="BQ296" i="1"/>
  <c r="BP296" i="1"/>
  <c r="BO296" i="1"/>
  <c r="BN296" i="1"/>
  <c r="BM296" i="1"/>
  <c r="BL296" i="1"/>
  <c r="BK296" i="1"/>
  <c r="BJ296" i="1"/>
  <c r="BI296" i="1"/>
  <c r="BH296" i="1"/>
  <c r="BG296" i="1"/>
  <c r="BF296" i="1"/>
  <c r="BE296" i="1"/>
  <c r="BD296" i="1"/>
  <c r="BC296" i="1"/>
  <c r="BB296" i="1"/>
  <c r="BA296" i="1"/>
  <c r="AZ296" i="1"/>
  <c r="AY296" i="1"/>
  <c r="CR295" i="1"/>
  <c r="CQ295" i="1"/>
  <c r="CP295" i="1"/>
  <c r="CO295" i="1"/>
  <c r="CN295" i="1"/>
  <c r="CM295" i="1"/>
  <c r="CL295" i="1"/>
  <c r="CK295" i="1"/>
  <c r="CJ295" i="1"/>
  <c r="CI295" i="1"/>
  <c r="CH295" i="1"/>
  <c r="CG295" i="1"/>
  <c r="CF295" i="1"/>
  <c r="CE295" i="1"/>
  <c r="CD295" i="1"/>
  <c r="CC295" i="1"/>
  <c r="CB295" i="1"/>
  <c r="CA295" i="1"/>
  <c r="BZ295" i="1"/>
  <c r="BY295" i="1"/>
  <c r="BX295" i="1"/>
  <c r="BW295" i="1"/>
  <c r="BV295" i="1"/>
  <c r="BT295" i="1"/>
  <c r="BS295" i="1"/>
  <c r="BR295" i="1"/>
  <c r="BQ295" i="1"/>
  <c r="BP295" i="1"/>
  <c r="BO295" i="1"/>
  <c r="BN295" i="1"/>
  <c r="BM295" i="1"/>
  <c r="BL295" i="1"/>
  <c r="BK295" i="1"/>
  <c r="BJ295" i="1"/>
  <c r="BI295" i="1"/>
  <c r="BH295" i="1"/>
  <c r="BG295" i="1"/>
  <c r="BF295" i="1"/>
  <c r="BE295" i="1"/>
  <c r="BD295" i="1"/>
  <c r="BC295" i="1"/>
  <c r="BB295" i="1"/>
  <c r="BA295" i="1"/>
  <c r="AZ295" i="1"/>
  <c r="AY295" i="1"/>
  <c r="CR294" i="1"/>
  <c r="CQ294" i="1"/>
  <c r="CP294" i="1"/>
  <c r="CO294" i="1"/>
  <c r="CN294" i="1"/>
  <c r="CM294" i="1"/>
  <c r="CL294" i="1"/>
  <c r="CK294" i="1"/>
  <c r="CJ294" i="1"/>
  <c r="CI294" i="1"/>
  <c r="CH294" i="1"/>
  <c r="CG294" i="1"/>
  <c r="CF294" i="1"/>
  <c r="CE294" i="1"/>
  <c r="CD294" i="1"/>
  <c r="CC294" i="1"/>
  <c r="CB294" i="1"/>
  <c r="CA294" i="1"/>
  <c r="BZ294" i="1"/>
  <c r="BY294" i="1"/>
  <c r="BX294" i="1"/>
  <c r="BW294" i="1"/>
  <c r="BV294" i="1"/>
  <c r="BT294" i="1"/>
  <c r="BS294" i="1"/>
  <c r="BR294" i="1"/>
  <c r="BQ294" i="1"/>
  <c r="BP294" i="1"/>
  <c r="BO294" i="1"/>
  <c r="BN294" i="1"/>
  <c r="BM294" i="1"/>
  <c r="BL294" i="1"/>
  <c r="BK294" i="1"/>
  <c r="BJ294" i="1"/>
  <c r="BI294" i="1"/>
  <c r="BH294" i="1"/>
  <c r="BG294" i="1"/>
  <c r="BF294" i="1"/>
  <c r="BE294" i="1"/>
  <c r="BD294" i="1"/>
  <c r="BC294" i="1"/>
  <c r="BB294" i="1"/>
  <c r="BA294" i="1"/>
  <c r="AZ294" i="1"/>
  <c r="AY294" i="1"/>
  <c r="CR293" i="1"/>
  <c r="CQ293" i="1"/>
  <c r="CP293" i="1"/>
  <c r="CO293" i="1"/>
  <c r="CN293" i="1"/>
  <c r="CM293" i="1"/>
  <c r="CL293" i="1"/>
  <c r="CK293" i="1"/>
  <c r="CJ293" i="1"/>
  <c r="CI293" i="1"/>
  <c r="CH293" i="1"/>
  <c r="CG293" i="1"/>
  <c r="CF293" i="1"/>
  <c r="CE293" i="1"/>
  <c r="CD293" i="1"/>
  <c r="CC293" i="1"/>
  <c r="CB293" i="1"/>
  <c r="CA293" i="1"/>
  <c r="BZ293" i="1"/>
  <c r="BY293" i="1"/>
  <c r="BX293" i="1"/>
  <c r="BW293" i="1"/>
  <c r="BV293" i="1"/>
  <c r="BT293" i="1"/>
  <c r="BS293" i="1"/>
  <c r="BR293" i="1"/>
  <c r="BQ293" i="1"/>
  <c r="BP293" i="1"/>
  <c r="BO293" i="1"/>
  <c r="BN293" i="1"/>
  <c r="BM293" i="1"/>
  <c r="BL293" i="1"/>
  <c r="BK293" i="1"/>
  <c r="BJ293" i="1"/>
  <c r="BI293" i="1"/>
  <c r="BH293" i="1"/>
  <c r="BG293" i="1"/>
  <c r="BF293" i="1"/>
  <c r="BE293" i="1"/>
  <c r="BD293" i="1"/>
  <c r="BC293" i="1"/>
  <c r="BB293" i="1"/>
  <c r="BA293" i="1"/>
  <c r="AZ293" i="1"/>
  <c r="AY293" i="1"/>
  <c r="CR292" i="1"/>
  <c r="CQ292" i="1"/>
  <c r="CP292" i="1"/>
  <c r="CO292" i="1"/>
  <c r="CN292" i="1"/>
  <c r="CM292" i="1"/>
  <c r="CL292" i="1"/>
  <c r="CK292" i="1"/>
  <c r="CJ292" i="1"/>
  <c r="CI292" i="1"/>
  <c r="CH292" i="1"/>
  <c r="CG292" i="1"/>
  <c r="CF292" i="1"/>
  <c r="CE292" i="1"/>
  <c r="CD292" i="1"/>
  <c r="CC292" i="1"/>
  <c r="CB292" i="1"/>
  <c r="CA292" i="1"/>
  <c r="BZ292" i="1"/>
  <c r="BY292" i="1"/>
  <c r="BX292" i="1"/>
  <c r="BW292" i="1"/>
  <c r="BV292" i="1"/>
  <c r="BT292" i="1"/>
  <c r="BS292" i="1"/>
  <c r="BR292" i="1"/>
  <c r="BQ292" i="1"/>
  <c r="BP292" i="1"/>
  <c r="BO292" i="1"/>
  <c r="BN292" i="1"/>
  <c r="BM292" i="1"/>
  <c r="BL292" i="1"/>
  <c r="BK292" i="1"/>
  <c r="BJ292" i="1"/>
  <c r="BI292" i="1"/>
  <c r="BH292" i="1"/>
  <c r="BG292" i="1"/>
  <c r="BF292" i="1"/>
  <c r="BE292" i="1"/>
  <c r="BD292" i="1"/>
  <c r="BC292" i="1"/>
  <c r="BB292" i="1"/>
  <c r="BA292" i="1"/>
  <c r="AZ292" i="1"/>
  <c r="AY292" i="1"/>
  <c r="CR291" i="1"/>
  <c r="CQ291" i="1"/>
  <c r="CP291" i="1"/>
  <c r="CO291" i="1"/>
  <c r="CN291" i="1"/>
  <c r="CM291" i="1"/>
  <c r="CL291" i="1"/>
  <c r="CK291" i="1"/>
  <c r="CJ291" i="1"/>
  <c r="CI291" i="1"/>
  <c r="CH291" i="1"/>
  <c r="CG291" i="1"/>
  <c r="CF291" i="1"/>
  <c r="CE291" i="1"/>
  <c r="CD291" i="1"/>
  <c r="CC291" i="1"/>
  <c r="CB291" i="1"/>
  <c r="CA291" i="1"/>
  <c r="BZ291" i="1"/>
  <c r="BY291" i="1"/>
  <c r="BX291" i="1"/>
  <c r="BW291" i="1"/>
  <c r="BV291" i="1"/>
  <c r="BT291" i="1"/>
  <c r="BS291" i="1"/>
  <c r="BR291" i="1"/>
  <c r="BQ291" i="1"/>
  <c r="BP291" i="1"/>
  <c r="BO291" i="1"/>
  <c r="BN291" i="1"/>
  <c r="BM291" i="1"/>
  <c r="BL291" i="1"/>
  <c r="BK291" i="1"/>
  <c r="BJ291" i="1"/>
  <c r="BI291" i="1"/>
  <c r="BH291" i="1"/>
  <c r="BG291" i="1"/>
  <c r="BF291" i="1"/>
  <c r="BE291" i="1"/>
  <c r="BD291" i="1"/>
  <c r="BC291" i="1"/>
  <c r="BB291" i="1"/>
  <c r="BA291" i="1"/>
  <c r="AZ291" i="1"/>
  <c r="AY291" i="1"/>
  <c r="CR290" i="1"/>
  <c r="CQ290" i="1"/>
  <c r="CP290" i="1"/>
  <c r="CO290" i="1"/>
  <c r="CN290" i="1"/>
  <c r="CM290" i="1"/>
  <c r="CL290" i="1"/>
  <c r="CK290" i="1"/>
  <c r="CJ290" i="1"/>
  <c r="CI290" i="1"/>
  <c r="CH290" i="1"/>
  <c r="CG290" i="1"/>
  <c r="CF290" i="1"/>
  <c r="CE290" i="1"/>
  <c r="CD290" i="1"/>
  <c r="CC290" i="1"/>
  <c r="CB290" i="1"/>
  <c r="CA290" i="1"/>
  <c r="BZ290" i="1"/>
  <c r="BY290" i="1"/>
  <c r="BX290" i="1"/>
  <c r="BW290" i="1"/>
  <c r="BV290" i="1"/>
  <c r="BT290" i="1"/>
  <c r="BS290" i="1"/>
  <c r="BR290" i="1"/>
  <c r="BQ290" i="1"/>
  <c r="BP290" i="1"/>
  <c r="BO290" i="1"/>
  <c r="BN290" i="1"/>
  <c r="BM290" i="1"/>
  <c r="BL290" i="1"/>
  <c r="BK290" i="1"/>
  <c r="BJ290" i="1"/>
  <c r="BI290" i="1"/>
  <c r="BH290" i="1"/>
  <c r="BG290" i="1"/>
  <c r="BF290" i="1"/>
  <c r="BE290" i="1"/>
  <c r="BD290" i="1"/>
  <c r="BC290" i="1"/>
  <c r="BB290" i="1"/>
  <c r="BA290" i="1"/>
  <c r="AZ290" i="1"/>
  <c r="AY290" i="1"/>
  <c r="CR289" i="1"/>
  <c r="CQ289" i="1"/>
  <c r="CP289" i="1"/>
  <c r="CO289" i="1"/>
  <c r="CN289" i="1"/>
  <c r="CM289" i="1"/>
  <c r="CL289" i="1"/>
  <c r="CK289" i="1"/>
  <c r="CJ289" i="1"/>
  <c r="CI289" i="1"/>
  <c r="CH289" i="1"/>
  <c r="CG289" i="1"/>
  <c r="CF289" i="1"/>
  <c r="CE289" i="1"/>
  <c r="CD289" i="1"/>
  <c r="CC289" i="1"/>
  <c r="CB289" i="1"/>
  <c r="CA289" i="1"/>
  <c r="BZ289" i="1"/>
  <c r="BY289" i="1"/>
  <c r="BX289" i="1"/>
  <c r="BW289" i="1"/>
  <c r="BV289" i="1"/>
  <c r="BT289" i="1"/>
  <c r="BS289" i="1"/>
  <c r="BR289" i="1"/>
  <c r="BQ289" i="1"/>
  <c r="BP289" i="1"/>
  <c r="BO289" i="1"/>
  <c r="BN289" i="1"/>
  <c r="BM289" i="1"/>
  <c r="BL289" i="1"/>
  <c r="BK289" i="1"/>
  <c r="BJ289" i="1"/>
  <c r="BI289" i="1"/>
  <c r="BH289" i="1"/>
  <c r="BG289" i="1"/>
  <c r="BF289" i="1"/>
  <c r="BE289" i="1"/>
  <c r="BD289" i="1"/>
  <c r="BC289" i="1"/>
  <c r="BB289" i="1"/>
  <c r="BA289" i="1"/>
  <c r="AZ289" i="1"/>
  <c r="AY289" i="1"/>
  <c r="CR288" i="1"/>
  <c r="CQ288" i="1"/>
  <c r="CP288" i="1"/>
  <c r="CO288" i="1"/>
  <c r="CN288" i="1"/>
  <c r="CM288" i="1"/>
  <c r="CL288" i="1"/>
  <c r="CK288" i="1"/>
  <c r="CJ288" i="1"/>
  <c r="CI288" i="1"/>
  <c r="CH288" i="1"/>
  <c r="CG288" i="1"/>
  <c r="CF288" i="1"/>
  <c r="CE288" i="1"/>
  <c r="CD288" i="1"/>
  <c r="CC288" i="1"/>
  <c r="CB288" i="1"/>
  <c r="CA288" i="1"/>
  <c r="BZ288" i="1"/>
  <c r="BY288" i="1"/>
  <c r="BX288" i="1"/>
  <c r="BW288" i="1"/>
  <c r="BV288" i="1"/>
  <c r="BT288" i="1"/>
  <c r="BS288" i="1"/>
  <c r="BR288" i="1"/>
  <c r="BQ288" i="1"/>
  <c r="BP288" i="1"/>
  <c r="BO288" i="1"/>
  <c r="BN288" i="1"/>
  <c r="BM288" i="1"/>
  <c r="BL288" i="1"/>
  <c r="BK288" i="1"/>
  <c r="BJ288" i="1"/>
  <c r="BI288" i="1"/>
  <c r="BH288" i="1"/>
  <c r="BG288" i="1"/>
  <c r="BF288" i="1"/>
  <c r="BE288" i="1"/>
  <c r="BD288" i="1"/>
  <c r="BC288" i="1"/>
  <c r="BB288" i="1"/>
  <c r="BA288" i="1"/>
  <c r="AZ288" i="1"/>
  <c r="AY288" i="1"/>
  <c r="CR287" i="1"/>
  <c r="CQ287" i="1"/>
  <c r="CP287" i="1"/>
  <c r="CO287" i="1"/>
  <c r="CN287" i="1"/>
  <c r="CM287" i="1"/>
  <c r="CL287" i="1"/>
  <c r="CK287" i="1"/>
  <c r="CJ287" i="1"/>
  <c r="CI287" i="1"/>
  <c r="CH287" i="1"/>
  <c r="CG287" i="1"/>
  <c r="CF287" i="1"/>
  <c r="CE287" i="1"/>
  <c r="CD287" i="1"/>
  <c r="CC287" i="1"/>
  <c r="CB287" i="1"/>
  <c r="CA287" i="1"/>
  <c r="BZ287" i="1"/>
  <c r="BY287" i="1"/>
  <c r="BX287" i="1"/>
  <c r="BW287" i="1"/>
  <c r="BV287" i="1"/>
  <c r="BT287" i="1"/>
  <c r="BS287" i="1"/>
  <c r="BR287" i="1"/>
  <c r="BQ287" i="1"/>
  <c r="BP287" i="1"/>
  <c r="BO287" i="1"/>
  <c r="BN287" i="1"/>
  <c r="BM287" i="1"/>
  <c r="BL287" i="1"/>
  <c r="BK287" i="1"/>
  <c r="BJ287" i="1"/>
  <c r="BI287" i="1"/>
  <c r="BH287" i="1"/>
  <c r="BG287" i="1"/>
  <c r="BF287" i="1"/>
  <c r="BE287" i="1"/>
  <c r="BD287" i="1"/>
  <c r="BC287" i="1"/>
  <c r="BB287" i="1"/>
  <c r="BA287" i="1"/>
  <c r="AZ287" i="1"/>
  <c r="AY287" i="1"/>
  <c r="CR286" i="1"/>
  <c r="CQ286" i="1"/>
  <c r="CP286" i="1"/>
  <c r="CO286" i="1"/>
  <c r="CN286" i="1"/>
  <c r="CM286" i="1"/>
  <c r="CL286" i="1"/>
  <c r="CK286" i="1"/>
  <c r="CJ286" i="1"/>
  <c r="CI286" i="1"/>
  <c r="CH286" i="1"/>
  <c r="CG286" i="1"/>
  <c r="CF286" i="1"/>
  <c r="CE286" i="1"/>
  <c r="CD286" i="1"/>
  <c r="CC286" i="1"/>
  <c r="CB286" i="1"/>
  <c r="CA286" i="1"/>
  <c r="BZ286" i="1"/>
  <c r="BY286" i="1"/>
  <c r="BX286" i="1"/>
  <c r="BW286" i="1"/>
  <c r="BV286" i="1"/>
  <c r="BT286" i="1"/>
  <c r="BS286" i="1"/>
  <c r="BR286" i="1"/>
  <c r="BQ286" i="1"/>
  <c r="BP286" i="1"/>
  <c r="BO286" i="1"/>
  <c r="BN286" i="1"/>
  <c r="BM286" i="1"/>
  <c r="BL286" i="1"/>
  <c r="BK286" i="1"/>
  <c r="BJ286" i="1"/>
  <c r="BI286" i="1"/>
  <c r="BH286" i="1"/>
  <c r="BG286" i="1"/>
  <c r="BF286" i="1"/>
  <c r="BE286" i="1"/>
  <c r="BD286" i="1"/>
  <c r="BC286" i="1"/>
  <c r="BB286" i="1"/>
  <c r="BA286" i="1"/>
  <c r="AZ286" i="1"/>
  <c r="AY286" i="1"/>
  <c r="CR285" i="1"/>
  <c r="CQ285" i="1"/>
  <c r="CP285" i="1"/>
  <c r="CO285" i="1"/>
  <c r="CN285" i="1"/>
  <c r="CM285" i="1"/>
  <c r="CL285" i="1"/>
  <c r="CK285" i="1"/>
  <c r="CJ285" i="1"/>
  <c r="CI285" i="1"/>
  <c r="CH285" i="1"/>
  <c r="CG285" i="1"/>
  <c r="CF285" i="1"/>
  <c r="CE285" i="1"/>
  <c r="CD285" i="1"/>
  <c r="CC285" i="1"/>
  <c r="CB285" i="1"/>
  <c r="CA285" i="1"/>
  <c r="BZ285" i="1"/>
  <c r="BY285" i="1"/>
  <c r="BX285" i="1"/>
  <c r="BW285" i="1"/>
  <c r="BV285" i="1"/>
  <c r="BT285" i="1"/>
  <c r="BS285" i="1"/>
  <c r="BR285" i="1"/>
  <c r="BQ285" i="1"/>
  <c r="BP285" i="1"/>
  <c r="BO285" i="1"/>
  <c r="BN285" i="1"/>
  <c r="BM285" i="1"/>
  <c r="BL285" i="1"/>
  <c r="BK285" i="1"/>
  <c r="BJ285" i="1"/>
  <c r="BI285" i="1"/>
  <c r="BH285" i="1"/>
  <c r="BG285" i="1"/>
  <c r="BF285" i="1"/>
  <c r="BE285" i="1"/>
  <c r="BD285" i="1"/>
  <c r="BC285" i="1"/>
  <c r="BB285" i="1"/>
  <c r="BA285" i="1"/>
  <c r="AZ285" i="1"/>
  <c r="AY285" i="1"/>
  <c r="CR284" i="1"/>
  <c r="CQ284" i="1"/>
  <c r="CP284" i="1"/>
  <c r="CO284" i="1"/>
  <c r="CN284" i="1"/>
  <c r="CM284" i="1"/>
  <c r="CL284" i="1"/>
  <c r="CK284" i="1"/>
  <c r="CJ284" i="1"/>
  <c r="CI284" i="1"/>
  <c r="CH284" i="1"/>
  <c r="CG284" i="1"/>
  <c r="CF284" i="1"/>
  <c r="CE284" i="1"/>
  <c r="CD284" i="1"/>
  <c r="CC284" i="1"/>
  <c r="CB284" i="1"/>
  <c r="CA284" i="1"/>
  <c r="BZ284" i="1"/>
  <c r="BY284" i="1"/>
  <c r="BX284" i="1"/>
  <c r="BW284" i="1"/>
  <c r="BV284" i="1"/>
  <c r="BT284" i="1"/>
  <c r="BS284" i="1"/>
  <c r="BR284" i="1"/>
  <c r="BQ284" i="1"/>
  <c r="BP284" i="1"/>
  <c r="BO284" i="1"/>
  <c r="BN284" i="1"/>
  <c r="BM284" i="1"/>
  <c r="BL284" i="1"/>
  <c r="BK284" i="1"/>
  <c r="BJ284" i="1"/>
  <c r="BI284" i="1"/>
  <c r="BH284" i="1"/>
  <c r="BG284" i="1"/>
  <c r="BF284" i="1"/>
  <c r="BE284" i="1"/>
  <c r="BD284" i="1"/>
  <c r="BC284" i="1"/>
  <c r="BB284" i="1"/>
  <c r="BA284" i="1"/>
  <c r="AZ284" i="1"/>
  <c r="AY284" i="1"/>
  <c r="CR283" i="1"/>
  <c r="CQ283" i="1"/>
  <c r="CP283" i="1"/>
  <c r="CO283" i="1"/>
  <c r="CN283" i="1"/>
  <c r="CM283" i="1"/>
  <c r="CL283" i="1"/>
  <c r="CK283" i="1"/>
  <c r="CJ283" i="1"/>
  <c r="CI283" i="1"/>
  <c r="CH283" i="1"/>
  <c r="CG283" i="1"/>
  <c r="CF283" i="1"/>
  <c r="CE283" i="1"/>
  <c r="CD283" i="1"/>
  <c r="CC283" i="1"/>
  <c r="CB283" i="1"/>
  <c r="CA283" i="1"/>
  <c r="BZ283" i="1"/>
  <c r="BY283" i="1"/>
  <c r="BX283" i="1"/>
  <c r="BW283" i="1"/>
  <c r="BV283" i="1"/>
  <c r="BT283" i="1"/>
  <c r="BS283" i="1"/>
  <c r="BR283" i="1"/>
  <c r="BQ283" i="1"/>
  <c r="BP283" i="1"/>
  <c r="BO283" i="1"/>
  <c r="BN283" i="1"/>
  <c r="BM283" i="1"/>
  <c r="BL283" i="1"/>
  <c r="BK283" i="1"/>
  <c r="BJ283" i="1"/>
  <c r="BI283" i="1"/>
  <c r="BH283" i="1"/>
  <c r="BG283" i="1"/>
  <c r="BF283" i="1"/>
  <c r="BE283" i="1"/>
  <c r="BD283" i="1"/>
  <c r="BC283" i="1"/>
  <c r="BB283" i="1"/>
  <c r="BA283" i="1"/>
  <c r="AZ283" i="1"/>
  <c r="AY283" i="1"/>
  <c r="CR282" i="1"/>
  <c r="CQ282" i="1"/>
  <c r="CP282" i="1"/>
  <c r="CO282" i="1"/>
  <c r="CN282" i="1"/>
  <c r="CM282" i="1"/>
  <c r="CL282" i="1"/>
  <c r="CK282" i="1"/>
  <c r="CJ282" i="1"/>
  <c r="CI282" i="1"/>
  <c r="CH282" i="1"/>
  <c r="CG282" i="1"/>
  <c r="CF282" i="1"/>
  <c r="CE282" i="1"/>
  <c r="CD282" i="1"/>
  <c r="CC282" i="1"/>
  <c r="CB282" i="1"/>
  <c r="CA282" i="1"/>
  <c r="BZ282" i="1"/>
  <c r="BY282" i="1"/>
  <c r="BX282" i="1"/>
  <c r="BW282" i="1"/>
  <c r="BV282" i="1"/>
  <c r="BT282" i="1"/>
  <c r="BS282" i="1"/>
  <c r="BR282" i="1"/>
  <c r="BQ282" i="1"/>
  <c r="BP282" i="1"/>
  <c r="BO282" i="1"/>
  <c r="BN282" i="1"/>
  <c r="BM282" i="1"/>
  <c r="BL282" i="1"/>
  <c r="BK282" i="1"/>
  <c r="BJ282" i="1"/>
  <c r="BI282" i="1"/>
  <c r="BH282" i="1"/>
  <c r="BG282" i="1"/>
  <c r="BF282" i="1"/>
  <c r="BE282" i="1"/>
  <c r="BD282" i="1"/>
  <c r="BC282" i="1"/>
  <c r="BB282" i="1"/>
  <c r="BA282" i="1"/>
  <c r="AZ282" i="1"/>
  <c r="AY282" i="1"/>
  <c r="CR281" i="1"/>
  <c r="CQ281" i="1"/>
  <c r="CP281" i="1"/>
  <c r="CO281" i="1"/>
  <c r="CN281" i="1"/>
  <c r="CM281" i="1"/>
  <c r="CL281" i="1"/>
  <c r="CK281" i="1"/>
  <c r="CJ281" i="1"/>
  <c r="CI281" i="1"/>
  <c r="CH281" i="1"/>
  <c r="CG281" i="1"/>
  <c r="CF281" i="1"/>
  <c r="CE281" i="1"/>
  <c r="CD281" i="1"/>
  <c r="CC281" i="1"/>
  <c r="CB281" i="1"/>
  <c r="CA281" i="1"/>
  <c r="BZ281" i="1"/>
  <c r="BY281" i="1"/>
  <c r="BX281" i="1"/>
  <c r="BW281" i="1"/>
  <c r="BV281" i="1"/>
  <c r="BT281" i="1"/>
  <c r="BS281" i="1"/>
  <c r="BR281" i="1"/>
  <c r="BQ281" i="1"/>
  <c r="BP281" i="1"/>
  <c r="BO281" i="1"/>
  <c r="BN281" i="1"/>
  <c r="BM281" i="1"/>
  <c r="BL281" i="1"/>
  <c r="BK281" i="1"/>
  <c r="BJ281" i="1"/>
  <c r="BI281" i="1"/>
  <c r="BH281" i="1"/>
  <c r="BG281" i="1"/>
  <c r="BF281" i="1"/>
  <c r="BE281" i="1"/>
  <c r="BD281" i="1"/>
  <c r="BC281" i="1"/>
  <c r="BB281" i="1"/>
  <c r="BA281" i="1"/>
  <c r="AZ281" i="1"/>
  <c r="AY281" i="1"/>
  <c r="CR280" i="1"/>
  <c r="CQ280" i="1"/>
  <c r="CP280" i="1"/>
  <c r="CO280" i="1"/>
  <c r="CN280" i="1"/>
  <c r="CM280" i="1"/>
  <c r="CL280" i="1"/>
  <c r="CK280" i="1"/>
  <c r="CJ280" i="1"/>
  <c r="CI280" i="1"/>
  <c r="CH280" i="1"/>
  <c r="CG280" i="1"/>
  <c r="CF280" i="1"/>
  <c r="CE280" i="1"/>
  <c r="CD280" i="1"/>
  <c r="CC280" i="1"/>
  <c r="CB280" i="1"/>
  <c r="CA280" i="1"/>
  <c r="BZ280" i="1"/>
  <c r="BY280" i="1"/>
  <c r="BX280" i="1"/>
  <c r="BW280" i="1"/>
  <c r="BV280" i="1"/>
  <c r="BT280" i="1"/>
  <c r="BS280" i="1"/>
  <c r="BR280" i="1"/>
  <c r="BQ280" i="1"/>
  <c r="BP280" i="1"/>
  <c r="BO280" i="1"/>
  <c r="BN280" i="1"/>
  <c r="BM280" i="1"/>
  <c r="BL280" i="1"/>
  <c r="BK280" i="1"/>
  <c r="BJ280" i="1"/>
  <c r="BI280" i="1"/>
  <c r="BH280" i="1"/>
  <c r="BG280" i="1"/>
  <c r="BF280" i="1"/>
  <c r="BE280" i="1"/>
  <c r="BD280" i="1"/>
  <c r="BC280" i="1"/>
  <c r="BB280" i="1"/>
  <c r="BA280" i="1"/>
  <c r="AZ280" i="1"/>
  <c r="AY280" i="1"/>
  <c r="CR279" i="1"/>
  <c r="CQ279" i="1"/>
  <c r="CP279" i="1"/>
  <c r="CO279" i="1"/>
  <c r="CN279" i="1"/>
  <c r="CM279" i="1"/>
  <c r="CL279" i="1"/>
  <c r="CK279" i="1"/>
  <c r="CJ279" i="1"/>
  <c r="CI279" i="1"/>
  <c r="CH279" i="1"/>
  <c r="CG279" i="1"/>
  <c r="CF279" i="1"/>
  <c r="CE279" i="1"/>
  <c r="CD279" i="1"/>
  <c r="CC279" i="1"/>
  <c r="CB279" i="1"/>
  <c r="CA279" i="1"/>
  <c r="BZ279" i="1"/>
  <c r="BY279" i="1"/>
  <c r="BX279" i="1"/>
  <c r="BW279" i="1"/>
  <c r="BV279" i="1"/>
  <c r="BT279" i="1"/>
  <c r="BS279" i="1"/>
  <c r="BR279" i="1"/>
  <c r="BQ279" i="1"/>
  <c r="BP279" i="1"/>
  <c r="BO279" i="1"/>
  <c r="BN279" i="1"/>
  <c r="BM279" i="1"/>
  <c r="BL279" i="1"/>
  <c r="BK279" i="1"/>
  <c r="BJ279" i="1"/>
  <c r="BI279" i="1"/>
  <c r="BH279" i="1"/>
  <c r="BG279" i="1"/>
  <c r="BF279" i="1"/>
  <c r="BE279" i="1"/>
  <c r="BD279" i="1"/>
  <c r="BC279" i="1"/>
  <c r="BB279" i="1"/>
  <c r="BA279" i="1"/>
  <c r="AZ279" i="1"/>
  <c r="AY279" i="1"/>
  <c r="CR278" i="1"/>
  <c r="CQ278" i="1"/>
  <c r="CP278" i="1"/>
  <c r="CO278" i="1"/>
  <c r="CN278" i="1"/>
  <c r="CM278" i="1"/>
  <c r="CL278" i="1"/>
  <c r="CK278" i="1"/>
  <c r="CJ278" i="1"/>
  <c r="CI278" i="1"/>
  <c r="CH278" i="1"/>
  <c r="CG278" i="1"/>
  <c r="CF278" i="1"/>
  <c r="CE278" i="1"/>
  <c r="CD278" i="1"/>
  <c r="CC278" i="1"/>
  <c r="CB278" i="1"/>
  <c r="CA278" i="1"/>
  <c r="BZ278" i="1"/>
  <c r="BY278" i="1"/>
  <c r="BX278" i="1"/>
  <c r="BW278" i="1"/>
  <c r="BV278" i="1"/>
  <c r="BT278" i="1"/>
  <c r="BS278" i="1"/>
  <c r="BR278" i="1"/>
  <c r="BQ278" i="1"/>
  <c r="BP278" i="1"/>
  <c r="BO278" i="1"/>
  <c r="BN278" i="1"/>
  <c r="BM278" i="1"/>
  <c r="BL278" i="1"/>
  <c r="BK278" i="1"/>
  <c r="BJ278" i="1"/>
  <c r="BI278" i="1"/>
  <c r="BH278" i="1"/>
  <c r="BG278" i="1"/>
  <c r="BF278" i="1"/>
  <c r="BE278" i="1"/>
  <c r="BD278" i="1"/>
  <c r="BC278" i="1"/>
  <c r="BB278" i="1"/>
  <c r="BA278" i="1"/>
  <c r="AZ278" i="1"/>
  <c r="AY278" i="1"/>
  <c r="CR277" i="1"/>
  <c r="CQ277" i="1"/>
  <c r="CP277" i="1"/>
  <c r="CO277" i="1"/>
  <c r="CN277" i="1"/>
  <c r="CM277" i="1"/>
  <c r="CL277" i="1"/>
  <c r="CK277" i="1"/>
  <c r="CJ277" i="1"/>
  <c r="CI277" i="1"/>
  <c r="CH277" i="1"/>
  <c r="CG277" i="1"/>
  <c r="CF277" i="1"/>
  <c r="CE277" i="1"/>
  <c r="CD277" i="1"/>
  <c r="CC277" i="1"/>
  <c r="CB277" i="1"/>
  <c r="CA277" i="1"/>
  <c r="BZ277" i="1"/>
  <c r="BY277" i="1"/>
  <c r="BX277" i="1"/>
  <c r="BW277" i="1"/>
  <c r="BV277" i="1"/>
  <c r="BT277" i="1"/>
  <c r="BS277" i="1"/>
  <c r="BR277" i="1"/>
  <c r="BQ277" i="1"/>
  <c r="BP277" i="1"/>
  <c r="BO277" i="1"/>
  <c r="BN277" i="1"/>
  <c r="BM277" i="1"/>
  <c r="BL277" i="1"/>
  <c r="BK277" i="1"/>
  <c r="BJ277" i="1"/>
  <c r="BI277" i="1"/>
  <c r="BH277" i="1"/>
  <c r="BG277" i="1"/>
  <c r="BF277" i="1"/>
  <c r="BE277" i="1"/>
  <c r="BD277" i="1"/>
  <c r="BC277" i="1"/>
  <c r="BB277" i="1"/>
  <c r="BA277" i="1"/>
  <c r="AZ277" i="1"/>
  <c r="AY277" i="1"/>
  <c r="CR276" i="1"/>
  <c r="CQ276" i="1"/>
  <c r="CP276" i="1"/>
  <c r="CO276" i="1"/>
  <c r="CN276" i="1"/>
  <c r="CM276" i="1"/>
  <c r="CL276" i="1"/>
  <c r="CK276" i="1"/>
  <c r="CJ276" i="1"/>
  <c r="CI276" i="1"/>
  <c r="CH276" i="1"/>
  <c r="CG276" i="1"/>
  <c r="CF276" i="1"/>
  <c r="CE276" i="1"/>
  <c r="CD276" i="1"/>
  <c r="CC276" i="1"/>
  <c r="CB276" i="1"/>
  <c r="CA276" i="1"/>
  <c r="BZ276" i="1"/>
  <c r="BY276" i="1"/>
  <c r="BX276" i="1"/>
  <c r="BW276" i="1"/>
  <c r="BV276" i="1"/>
  <c r="BT276" i="1"/>
  <c r="BS276" i="1"/>
  <c r="BR276" i="1"/>
  <c r="BQ276" i="1"/>
  <c r="BP276" i="1"/>
  <c r="BO276" i="1"/>
  <c r="BN276" i="1"/>
  <c r="BM276" i="1"/>
  <c r="BL276" i="1"/>
  <c r="BK276" i="1"/>
  <c r="BJ276" i="1"/>
  <c r="BI276" i="1"/>
  <c r="BH276" i="1"/>
  <c r="BG276" i="1"/>
  <c r="BF276" i="1"/>
  <c r="BE276" i="1"/>
  <c r="BD276" i="1"/>
  <c r="BC276" i="1"/>
  <c r="BB276" i="1"/>
  <c r="BA276" i="1"/>
  <c r="AZ276" i="1"/>
  <c r="AY276" i="1"/>
  <c r="CR275" i="1"/>
  <c r="CQ275" i="1"/>
  <c r="CP275" i="1"/>
  <c r="CO275" i="1"/>
  <c r="CN275" i="1"/>
  <c r="CM275" i="1"/>
  <c r="CL275" i="1"/>
  <c r="CK275" i="1"/>
  <c r="CJ275" i="1"/>
  <c r="CI275" i="1"/>
  <c r="CH275" i="1"/>
  <c r="CG275" i="1"/>
  <c r="CF275" i="1"/>
  <c r="CE275" i="1"/>
  <c r="CD275" i="1"/>
  <c r="CC275" i="1"/>
  <c r="CB275" i="1"/>
  <c r="CA275" i="1"/>
  <c r="BZ275" i="1"/>
  <c r="BY275" i="1"/>
  <c r="BX275" i="1"/>
  <c r="BW275" i="1"/>
  <c r="BV275" i="1"/>
  <c r="BT275" i="1"/>
  <c r="BS275" i="1"/>
  <c r="BR275" i="1"/>
  <c r="BQ275" i="1"/>
  <c r="BP275" i="1"/>
  <c r="BO275" i="1"/>
  <c r="BN275" i="1"/>
  <c r="BM275" i="1"/>
  <c r="BL275" i="1"/>
  <c r="BK275" i="1"/>
  <c r="BJ275" i="1"/>
  <c r="BI275" i="1"/>
  <c r="BH275" i="1"/>
  <c r="BG275" i="1"/>
  <c r="BF275" i="1"/>
  <c r="BE275" i="1"/>
  <c r="BD275" i="1"/>
  <c r="BC275" i="1"/>
  <c r="BB275" i="1"/>
  <c r="BA275" i="1"/>
  <c r="AZ275" i="1"/>
  <c r="AY275" i="1"/>
  <c r="CR274" i="1"/>
  <c r="CQ274" i="1"/>
  <c r="CP274" i="1"/>
  <c r="CO274" i="1"/>
  <c r="CN274" i="1"/>
  <c r="CM274" i="1"/>
  <c r="CL274" i="1"/>
  <c r="CK274" i="1"/>
  <c r="CJ274" i="1"/>
  <c r="CI274" i="1"/>
  <c r="CH274" i="1"/>
  <c r="CG274" i="1"/>
  <c r="CF274" i="1"/>
  <c r="CE274" i="1"/>
  <c r="CD274" i="1"/>
  <c r="CC274" i="1"/>
  <c r="CB274" i="1"/>
  <c r="CA274" i="1"/>
  <c r="BZ274" i="1"/>
  <c r="BY274" i="1"/>
  <c r="BX274" i="1"/>
  <c r="BW274" i="1"/>
  <c r="BV274" i="1"/>
  <c r="BT274" i="1"/>
  <c r="BS274" i="1"/>
  <c r="BR274" i="1"/>
  <c r="BQ274" i="1"/>
  <c r="BP274" i="1"/>
  <c r="BO274" i="1"/>
  <c r="BN274" i="1"/>
  <c r="BM274" i="1"/>
  <c r="BL274" i="1"/>
  <c r="BK274" i="1"/>
  <c r="BJ274" i="1"/>
  <c r="BI274" i="1"/>
  <c r="BH274" i="1"/>
  <c r="BG274" i="1"/>
  <c r="BF274" i="1"/>
  <c r="BE274" i="1"/>
  <c r="BD274" i="1"/>
  <c r="BC274" i="1"/>
  <c r="BB274" i="1"/>
  <c r="BA274" i="1"/>
  <c r="AZ274" i="1"/>
  <c r="AY274" i="1"/>
  <c r="CR273" i="1"/>
  <c r="CQ273" i="1"/>
  <c r="CP273" i="1"/>
  <c r="CO273" i="1"/>
  <c r="CN273" i="1"/>
  <c r="CM273" i="1"/>
  <c r="CL273" i="1"/>
  <c r="CK273" i="1"/>
  <c r="CJ273" i="1"/>
  <c r="CI273" i="1"/>
  <c r="CH273" i="1"/>
  <c r="CG273" i="1"/>
  <c r="CF273" i="1"/>
  <c r="CE273" i="1"/>
  <c r="CD273" i="1"/>
  <c r="CC273" i="1"/>
  <c r="CB273" i="1"/>
  <c r="CA273" i="1"/>
  <c r="BZ273" i="1"/>
  <c r="BY273" i="1"/>
  <c r="BX273" i="1"/>
  <c r="BW273" i="1"/>
  <c r="BV273" i="1"/>
  <c r="BT273" i="1"/>
  <c r="BS273" i="1"/>
  <c r="BR273" i="1"/>
  <c r="BQ273" i="1"/>
  <c r="BP273" i="1"/>
  <c r="BO273" i="1"/>
  <c r="BN273" i="1"/>
  <c r="BM273" i="1"/>
  <c r="BL273" i="1"/>
  <c r="BK273" i="1"/>
  <c r="BJ273" i="1"/>
  <c r="BI273" i="1"/>
  <c r="BH273" i="1"/>
  <c r="BG273" i="1"/>
  <c r="BF273" i="1"/>
  <c r="BE273" i="1"/>
  <c r="BD273" i="1"/>
  <c r="BC273" i="1"/>
  <c r="BB273" i="1"/>
  <c r="BA273" i="1"/>
  <c r="AZ273" i="1"/>
  <c r="AY273" i="1"/>
  <c r="CR272" i="1"/>
  <c r="CQ272" i="1"/>
  <c r="CP272" i="1"/>
  <c r="CO272" i="1"/>
  <c r="CN272" i="1"/>
  <c r="CM272" i="1"/>
  <c r="CL272" i="1"/>
  <c r="CK272" i="1"/>
  <c r="CJ272" i="1"/>
  <c r="CI272" i="1"/>
  <c r="CH272" i="1"/>
  <c r="CG272" i="1"/>
  <c r="CF272" i="1"/>
  <c r="CE272" i="1"/>
  <c r="CD272" i="1"/>
  <c r="CC272" i="1"/>
  <c r="CB272" i="1"/>
  <c r="CA272" i="1"/>
  <c r="BZ272" i="1"/>
  <c r="BY272" i="1"/>
  <c r="BX272" i="1"/>
  <c r="BW272" i="1"/>
  <c r="BV272" i="1"/>
  <c r="BT272" i="1"/>
  <c r="BS272" i="1"/>
  <c r="BR272" i="1"/>
  <c r="BQ272" i="1"/>
  <c r="BP272" i="1"/>
  <c r="BO272" i="1"/>
  <c r="BN272" i="1"/>
  <c r="BM272" i="1"/>
  <c r="BL272" i="1"/>
  <c r="BK272" i="1"/>
  <c r="BJ272" i="1"/>
  <c r="BI272" i="1"/>
  <c r="BH272" i="1"/>
  <c r="BG272" i="1"/>
  <c r="BF272" i="1"/>
  <c r="BE272" i="1"/>
  <c r="BD272" i="1"/>
  <c r="BC272" i="1"/>
  <c r="BB272" i="1"/>
  <c r="BA272" i="1"/>
  <c r="AZ272" i="1"/>
  <c r="AY272" i="1"/>
  <c r="CR271" i="1"/>
  <c r="CQ271" i="1"/>
  <c r="CP271" i="1"/>
  <c r="CO271" i="1"/>
  <c r="CN271" i="1"/>
  <c r="CM271" i="1"/>
  <c r="CL271" i="1"/>
  <c r="CK271" i="1"/>
  <c r="CJ271" i="1"/>
  <c r="CI271" i="1"/>
  <c r="CH271" i="1"/>
  <c r="CG271" i="1"/>
  <c r="CF271" i="1"/>
  <c r="CE271" i="1"/>
  <c r="CD271" i="1"/>
  <c r="CC271" i="1"/>
  <c r="CB271" i="1"/>
  <c r="CA271" i="1"/>
  <c r="BZ271" i="1"/>
  <c r="BY271" i="1"/>
  <c r="BX271" i="1"/>
  <c r="BW271" i="1"/>
  <c r="BV271" i="1"/>
  <c r="BT271" i="1"/>
  <c r="BS271" i="1"/>
  <c r="BR271" i="1"/>
  <c r="BQ271" i="1"/>
  <c r="BP271" i="1"/>
  <c r="BO271" i="1"/>
  <c r="BN271" i="1"/>
  <c r="BM271" i="1"/>
  <c r="BL271" i="1"/>
  <c r="BK271" i="1"/>
  <c r="BJ271" i="1"/>
  <c r="BI271" i="1"/>
  <c r="BH271" i="1"/>
  <c r="BG271" i="1"/>
  <c r="BF271" i="1"/>
  <c r="BE271" i="1"/>
  <c r="BD271" i="1"/>
  <c r="BC271" i="1"/>
  <c r="BB271" i="1"/>
  <c r="BA271" i="1"/>
  <c r="AZ271" i="1"/>
  <c r="AY271" i="1"/>
  <c r="CR270" i="1"/>
  <c r="CQ270" i="1"/>
  <c r="CP270" i="1"/>
  <c r="CO270" i="1"/>
  <c r="CN270" i="1"/>
  <c r="CM270" i="1"/>
  <c r="CL270" i="1"/>
  <c r="CK270" i="1"/>
  <c r="CJ270" i="1"/>
  <c r="CI270" i="1"/>
  <c r="CH270" i="1"/>
  <c r="CG270" i="1"/>
  <c r="CF270" i="1"/>
  <c r="CE270" i="1"/>
  <c r="CD270" i="1"/>
  <c r="CC270" i="1"/>
  <c r="CB270" i="1"/>
  <c r="CA270" i="1"/>
  <c r="BZ270" i="1"/>
  <c r="BY270" i="1"/>
  <c r="BX270" i="1"/>
  <c r="BW270" i="1"/>
  <c r="BV270" i="1"/>
  <c r="BT270" i="1"/>
  <c r="BS270" i="1"/>
  <c r="BR270" i="1"/>
  <c r="BQ270" i="1"/>
  <c r="BP270" i="1"/>
  <c r="BO270" i="1"/>
  <c r="BN270" i="1"/>
  <c r="BM270" i="1"/>
  <c r="BL270" i="1"/>
  <c r="BK270" i="1"/>
  <c r="BJ270" i="1"/>
  <c r="BI270" i="1"/>
  <c r="BH270" i="1"/>
  <c r="BG270" i="1"/>
  <c r="BF270" i="1"/>
  <c r="BE270" i="1"/>
  <c r="BD270" i="1"/>
  <c r="BC270" i="1"/>
  <c r="BB270" i="1"/>
  <c r="BA270" i="1"/>
  <c r="AZ270" i="1"/>
  <c r="AY270" i="1"/>
  <c r="CR269" i="1"/>
  <c r="CQ269" i="1"/>
  <c r="CP269" i="1"/>
  <c r="CO269" i="1"/>
  <c r="CN269" i="1"/>
  <c r="CM269" i="1"/>
  <c r="CL269" i="1"/>
  <c r="CK269" i="1"/>
  <c r="CJ269" i="1"/>
  <c r="CI269" i="1"/>
  <c r="CH269" i="1"/>
  <c r="CG269" i="1"/>
  <c r="CF269" i="1"/>
  <c r="CE269" i="1"/>
  <c r="CD269" i="1"/>
  <c r="CC269" i="1"/>
  <c r="CB269" i="1"/>
  <c r="CA269" i="1"/>
  <c r="BZ269" i="1"/>
  <c r="BY269" i="1"/>
  <c r="BX269" i="1"/>
  <c r="BW269" i="1"/>
  <c r="BV269" i="1"/>
  <c r="BT269" i="1"/>
  <c r="BS269" i="1"/>
  <c r="BR269" i="1"/>
  <c r="BQ269" i="1"/>
  <c r="BP269" i="1"/>
  <c r="BO269" i="1"/>
  <c r="BN269" i="1"/>
  <c r="BM269" i="1"/>
  <c r="BL269" i="1"/>
  <c r="BK269" i="1"/>
  <c r="BJ269" i="1"/>
  <c r="BI269" i="1"/>
  <c r="BH269" i="1"/>
  <c r="BG269" i="1"/>
  <c r="BF269" i="1"/>
  <c r="BE269" i="1"/>
  <c r="BD269" i="1"/>
  <c r="BC269" i="1"/>
  <c r="BB269" i="1"/>
  <c r="BA269" i="1"/>
  <c r="AZ269" i="1"/>
  <c r="AY269" i="1"/>
  <c r="CR268" i="1"/>
  <c r="CQ268" i="1"/>
  <c r="CP268" i="1"/>
  <c r="CO268" i="1"/>
  <c r="CN268" i="1"/>
  <c r="CM268" i="1"/>
  <c r="CL268" i="1"/>
  <c r="CK268" i="1"/>
  <c r="CJ268" i="1"/>
  <c r="CI268" i="1"/>
  <c r="CH268" i="1"/>
  <c r="CG268" i="1"/>
  <c r="CF268" i="1"/>
  <c r="CE268" i="1"/>
  <c r="CD268" i="1"/>
  <c r="CC268" i="1"/>
  <c r="CB268" i="1"/>
  <c r="CA268" i="1"/>
  <c r="BZ268" i="1"/>
  <c r="BY268" i="1"/>
  <c r="BX268" i="1"/>
  <c r="BW268" i="1"/>
  <c r="BV268" i="1"/>
  <c r="BT268" i="1"/>
  <c r="BS268" i="1"/>
  <c r="BR268" i="1"/>
  <c r="BQ268" i="1"/>
  <c r="BP268" i="1"/>
  <c r="BO268" i="1"/>
  <c r="BN268" i="1"/>
  <c r="BM268" i="1"/>
  <c r="BL268" i="1"/>
  <c r="BK268" i="1"/>
  <c r="BJ268" i="1"/>
  <c r="BI268" i="1"/>
  <c r="BH268" i="1"/>
  <c r="BG268" i="1"/>
  <c r="BF268" i="1"/>
  <c r="BE268" i="1"/>
  <c r="BD268" i="1"/>
  <c r="BC268" i="1"/>
  <c r="BB268" i="1"/>
  <c r="BA268" i="1"/>
  <c r="AZ268" i="1"/>
  <c r="AY268" i="1"/>
  <c r="CR267" i="1"/>
  <c r="CQ267" i="1"/>
  <c r="CP267" i="1"/>
  <c r="CO267" i="1"/>
  <c r="CN267" i="1"/>
  <c r="CM267" i="1"/>
  <c r="CL267" i="1"/>
  <c r="CK267" i="1"/>
  <c r="CJ267" i="1"/>
  <c r="CI267" i="1"/>
  <c r="CH267" i="1"/>
  <c r="CG267" i="1"/>
  <c r="CF267" i="1"/>
  <c r="CE267" i="1"/>
  <c r="CD267" i="1"/>
  <c r="CC267" i="1"/>
  <c r="CB267" i="1"/>
  <c r="CA267" i="1"/>
  <c r="BZ267" i="1"/>
  <c r="BY267" i="1"/>
  <c r="BX267" i="1"/>
  <c r="BW267" i="1"/>
  <c r="BV267" i="1"/>
  <c r="BT267" i="1"/>
  <c r="BS267" i="1"/>
  <c r="BR267" i="1"/>
  <c r="BQ267" i="1"/>
  <c r="BP267" i="1"/>
  <c r="BO267" i="1"/>
  <c r="BN267" i="1"/>
  <c r="BM267" i="1"/>
  <c r="BL267" i="1"/>
  <c r="BK267" i="1"/>
  <c r="BJ267" i="1"/>
  <c r="BI267" i="1"/>
  <c r="BH267" i="1"/>
  <c r="BG267" i="1"/>
  <c r="BF267" i="1"/>
  <c r="BE267" i="1"/>
  <c r="BD267" i="1"/>
  <c r="BC267" i="1"/>
  <c r="BB267" i="1"/>
  <c r="BA267" i="1"/>
  <c r="AZ267" i="1"/>
  <c r="AY267" i="1"/>
  <c r="CR266" i="1"/>
  <c r="CQ266" i="1"/>
  <c r="CP266" i="1"/>
  <c r="CO266" i="1"/>
  <c r="CN266" i="1"/>
  <c r="CM266" i="1"/>
  <c r="CL266" i="1"/>
  <c r="CK266" i="1"/>
  <c r="CJ266" i="1"/>
  <c r="CI266" i="1"/>
  <c r="CH266" i="1"/>
  <c r="CG266" i="1"/>
  <c r="CF266" i="1"/>
  <c r="CE266" i="1"/>
  <c r="CD266" i="1"/>
  <c r="CC266" i="1"/>
  <c r="CB266" i="1"/>
  <c r="CA266" i="1"/>
  <c r="BZ266" i="1"/>
  <c r="BY266" i="1"/>
  <c r="BX266" i="1"/>
  <c r="BW266" i="1"/>
  <c r="BV266" i="1"/>
  <c r="BT266" i="1"/>
  <c r="BS266" i="1"/>
  <c r="BR266" i="1"/>
  <c r="BQ266" i="1"/>
  <c r="BP266" i="1"/>
  <c r="BO266" i="1"/>
  <c r="BN266" i="1"/>
  <c r="BM266" i="1"/>
  <c r="BL266" i="1"/>
  <c r="BK266" i="1"/>
  <c r="BJ266" i="1"/>
  <c r="BI266" i="1"/>
  <c r="BH266" i="1"/>
  <c r="BG266" i="1"/>
  <c r="BF266" i="1"/>
  <c r="BE266" i="1"/>
  <c r="BD266" i="1"/>
  <c r="BC266" i="1"/>
  <c r="BB266" i="1"/>
  <c r="BA266" i="1"/>
  <c r="AZ266" i="1"/>
  <c r="AY266" i="1"/>
  <c r="CR265" i="1"/>
  <c r="CQ265" i="1"/>
  <c r="CP265" i="1"/>
  <c r="CO265" i="1"/>
  <c r="CN265" i="1"/>
  <c r="CM265" i="1"/>
  <c r="CL265" i="1"/>
  <c r="CK265" i="1"/>
  <c r="CJ265" i="1"/>
  <c r="CI265" i="1"/>
  <c r="CH265" i="1"/>
  <c r="CG265" i="1"/>
  <c r="CF265" i="1"/>
  <c r="CE265" i="1"/>
  <c r="CD265" i="1"/>
  <c r="CC265" i="1"/>
  <c r="CB265" i="1"/>
  <c r="CA265" i="1"/>
  <c r="BZ265" i="1"/>
  <c r="BY265" i="1"/>
  <c r="BX265" i="1"/>
  <c r="BW265" i="1"/>
  <c r="BV265" i="1"/>
  <c r="BT265" i="1"/>
  <c r="BS265" i="1"/>
  <c r="BR265" i="1"/>
  <c r="BQ265" i="1"/>
  <c r="BP265" i="1"/>
  <c r="BO265" i="1"/>
  <c r="BN265" i="1"/>
  <c r="BM265" i="1"/>
  <c r="BL265" i="1"/>
  <c r="BK265" i="1"/>
  <c r="BJ265" i="1"/>
  <c r="BI265" i="1"/>
  <c r="BH265" i="1"/>
  <c r="BG265" i="1"/>
  <c r="BF265" i="1"/>
  <c r="BE265" i="1"/>
  <c r="BD265" i="1"/>
  <c r="BC265" i="1"/>
  <c r="BB265" i="1"/>
  <c r="BA265" i="1"/>
  <c r="AZ265" i="1"/>
  <c r="AY265" i="1"/>
  <c r="CR264" i="1"/>
  <c r="CQ264" i="1"/>
  <c r="CP264" i="1"/>
  <c r="CO264" i="1"/>
  <c r="CN264" i="1"/>
  <c r="CM264" i="1"/>
  <c r="CL264" i="1"/>
  <c r="CK264" i="1"/>
  <c r="CJ264" i="1"/>
  <c r="CI264" i="1"/>
  <c r="CH264" i="1"/>
  <c r="CG264" i="1"/>
  <c r="CF264" i="1"/>
  <c r="CE264" i="1"/>
  <c r="CD264" i="1"/>
  <c r="CC264" i="1"/>
  <c r="CB264" i="1"/>
  <c r="CA264" i="1"/>
  <c r="BZ264" i="1"/>
  <c r="BY264" i="1"/>
  <c r="BX264" i="1"/>
  <c r="BW264" i="1"/>
  <c r="BV264" i="1"/>
  <c r="BT264" i="1"/>
  <c r="BS264" i="1"/>
  <c r="BR264" i="1"/>
  <c r="BQ264" i="1"/>
  <c r="BP264" i="1"/>
  <c r="BO264" i="1"/>
  <c r="BN264" i="1"/>
  <c r="BM264" i="1"/>
  <c r="BL264" i="1"/>
  <c r="BK264" i="1"/>
  <c r="BJ264" i="1"/>
  <c r="BI264" i="1"/>
  <c r="BH264" i="1"/>
  <c r="BG264" i="1"/>
  <c r="BF264" i="1"/>
  <c r="BE264" i="1"/>
  <c r="BD264" i="1"/>
  <c r="BC264" i="1"/>
  <c r="BB264" i="1"/>
  <c r="BA264" i="1"/>
  <c r="AZ264" i="1"/>
  <c r="AY264" i="1"/>
  <c r="CR263" i="1"/>
  <c r="CQ263" i="1"/>
  <c r="CP263" i="1"/>
  <c r="CO263" i="1"/>
  <c r="CN263" i="1"/>
  <c r="CM263" i="1"/>
  <c r="CL263" i="1"/>
  <c r="CK263" i="1"/>
  <c r="CJ263" i="1"/>
  <c r="CI263" i="1"/>
  <c r="CH263" i="1"/>
  <c r="CG263" i="1"/>
  <c r="CF263" i="1"/>
  <c r="CE263" i="1"/>
  <c r="CD263" i="1"/>
  <c r="CC263" i="1"/>
  <c r="CB263" i="1"/>
  <c r="CA263" i="1"/>
  <c r="BZ263" i="1"/>
  <c r="BY263" i="1"/>
  <c r="BX263" i="1"/>
  <c r="BW263" i="1"/>
  <c r="BV263" i="1"/>
  <c r="BT263" i="1"/>
  <c r="BS263" i="1"/>
  <c r="BR263" i="1"/>
  <c r="BQ263" i="1"/>
  <c r="BP263" i="1"/>
  <c r="BO263" i="1"/>
  <c r="BN263" i="1"/>
  <c r="BM263" i="1"/>
  <c r="BL263" i="1"/>
  <c r="BK263" i="1"/>
  <c r="BJ263" i="1"/>
  <c r="BI263" i="1"/>
  <c r="BH263" i="1"/>
  <c r="BG263" i="1"/>
  <c r="BF263" i="1"/>
  <c r="BE263" i="1"/>
  <c r="BD263" i="1"/>
  <c r="BC263" i="1"/>
  <c r="BB263" i="1"/>
  <c r="BA263" i="1"/>
  <c r="AZ263" i="1"/>
  <c r="AY263" i="1"/>
  <c r="CR262" i="1"/>
  <c r="CQ262" i="1"/>
  <c r="CP262" i="1"/>
  <c r="CO262" i="1"/>
  <c r="CN262" i="1"/>
  <c r="CM262" i="1"/>
  <c r="CL262" i="1"/>
  <c r="CK262" i="1"/>
  <c r="CJ262" i="1"/>
  <c r="CI262" i="1"/>
  <c r="CH262" i="1"/>
  <c r="CG262" i="1"/>
  <c r="CF262" i="1"/>
  <c r="CE262" i="1"/>
  <c r="CD262" i="1"/>
  <c r="CC262" i="1"/>
  <c r="CB262" i="1"/>
  <c r="CA262" i="1"/>
  <c r="BZ262" i="1"/>
  <c r="BY262" i="1"/>
  <c r="BX262" i="1"/>
  <c r="BW262" i="1"/>
  <c r="BV262" i="1"/>
  <c r="BT262" i="1"/>
  <c r="BS262" i="1"/>
  <c r="BR262" i="1"/>
  <c r="BQ262" i="1"/>
  <c r="BP262" i="1"/>
  <c r="BO262" i="1"/>
  <c r="BN262" i="1"/>
  <c r="BM262" i="1"/>
  <c r="BL262" i="1"/>
  <c r="BK262" i="1"/>
  <c r="BJ262" i="1"/>
  <c r="BI262" i="1"/>
  <c r="BH262" i="1"/>
  <c r="BG262" i="1"/>
  <c r="BF262" i="1"/>
  <c r="BE262" i="1"/>
  <c r="BD262" i="1"/>
  <c r="BC262" i="1"/>
  <c r="BB262" i="1"/>
  <c r="BA262" i="1"/>
  <c r="AZ262" i="1"/>
  <c r="AY262" i="1"/>
  <c r="CR261" i="1"/>
  <c r="CQ261" i="1"/>
  <c r="CP261" i="1"/>
  <c r="CO261" i="1"/>
  <c r="CN261" i="1"/>
  <c r="CM261" i="1"/>
  <c r="CL261" i="1"/>
  <c r="CK261" i="1"/>
  <c r="CJ261" i="1"/>
  <c r="CI261" i="1"/>
  <c r="CH261" i="1"/>
  <c r="CG261" i="1"/>
  <c r="CF261" i="1"/>
  <c r="CE261" i="1"/>
  <c r="CD261" i="1"/>
  <c r="CC261" i="1"/>
  <c r="CB261" i="1"/>
  <c r="CA261" i="1"/>
  <c r="BZ261" i="1"/>
  <c r="BY261" i="1"/>
  <c r="BX261" i="1"/>
  <c r="BW261" i="1"/>
  <c r="BV261" i="1"/>
  <c r="BT261" i="1"/>
  <c r="BS261" i="1"/>
  <c r="BR261" i="1"/>
  <c r="BQ261" i="1"/>
  <c r="BP261" i="1"/>
  <c r="BO261" i="1"/>
  <c r="BN261" i="1"/>
  <c r="BM261" i="1"/>
  <c r="BL261" i="1"/>
  <c r="BK261" i="1"/>
  <c r="BJ261" i="1"/>
  <c r="BI261" i="1"/>
  <c r="BH261" i="1"/>
  <c r="BG261" i="1"/>
  <c r="BF261" i="1"/>
  <c r="BE261" i="1"/>
  <c r="BD261" i="1"/>
  <c r="BC261" i="1"/>
  <c r="BB261" i="1"/>
  <c r="BA261" i="1"/>
  <c r="AZ261" i="1"/>
  <c r="AY261" i="1"/>
  <c r="CR260" i="1"/>
  <c r="CQ260" i="1"/>
  <c r="CP260" i="1"/>
  <c r="CO260" i="1"/>
  <c r="CN260" i="1"/>
  <c r="CM260" i="1"/>
  <c r="CL260" i="1"/>
  <c r="CK260" i="1"/>
  <c r="CJ260" i="1"/>
  <c r="CI260" i="1"/>
  <c r="CH260" i="1"/>
  <c r="CG260" i="1"/>
  <c r="CF260" i="1"/>
  <c r="CE260" i="1"/>
  <c r="CD260" i="1"/>
  <c r="CC260" i="1"/>
  <c r="CB260" i="1"/>
  <c r="CA260" i="1"/>
  <c r="BZ260" i="1"/>
  <c r="BY260" i="1"/>
  <c r="BX260" i="1"/>
  <c r="BW260" i="1"/>
  <c r="BV260" i="1"/>
  <c r="BT260" i="1"/>
  <c r="BS260" i="1"/>
  <c r="BR260" i="1"/>
  <c r="BQ260" i="1"/>
  <c r="BP260" i="1"/>
  <c r="BO260" i="1"/>
  <c r="BN260" i="1"/>
  <c r="BM260" i="1"/>
  <c r="BL260" i="1"/>
  <c r="BK260" i="1"/>
  <c r="BJ260" i="1"/>
  <c r="BI260" i="1"/>
  <c r="BH260" i="1"/>
  <c r="BG260" i="1"/>
  <c r="BF260" i="1"/>
  <c r="BE260" i="1"/>
  <c r="BD260" i="1"/>
  <c r="BC260" i="1"/>
  <c r="BB260" i="1"/>
  <c r="BA260" i="1"/>
  <c r="AZ260" i="1"/>
  <c r="AY260" i="1"/>
  <c r="CR259" i="1"/>
  <c r="CQ259" i="1"/>
  <c r="CP259" i="1"/>
  <c r="CO259" i="1"/>
  <c r="CN259" i="1"/>
  <c r="CM259" i="1"/>
  <c r="CL259" i="1"/>
  <c r="CK259" i="1"/>
  <c r="CJ259" i="1"/>
  <c r="CI259" i="1"/>
  <c r="CH259" i="1"/>
  <c r="CG259" i="1"/>
  <c r="CF259" i="1"/>
  <c r="CE259" i="1"/>
  <c r="CD259" i="1"/>
  <c r="CC259" i="1"/>
  <c r="CB259" i="1"/>
  <c r="CA259" i="1"/>
  <c r="BZ259" i="1"/>
  <c r="BY259" i="1"/>
  <c r="BX259" i="1"/>
  <c r="BW259" i="1"/>
  <c r="BV259" i="1"/>
  <c r="BT259" i="1"/>
  <c r="BS259" i="1"/>
  <c r="BR259" i="1"/>
  <c r="BQ259" i="1"/>
  <c r="BP259" i="1"/>
  <c r="BO259" i="1"/>
  <c r="BN259" i="1"/>
  <c r="BM259" i="1"/>
  <c r="BL259" i="1"/>
  <c r="BK259" i="1"/>
  <c r="BJ259" i="1"/>
  <c r="BI259" i="1"/>
  <c r="BH259" i="1"/>
  <c r="BG259" i="1"/>
  <c r="BF259" i="1"/>
  <c r="BE259" i="1"/>
  <c r="BD259" i="1"/>
  <c r="BC259" i="1"/>
  <c r="BB259" i="1"/>
  <c r="BA259" i="1"/>
  <c r="AZ259" i="1"/>
  <c r="AY259" i="1"/>
  <c r="CR258" i="1"/>
  <c r="CQ258" i="1"/>
  <c r="CP258" i="1"/>
  <c r="CO258" i="1"/>
  <c r="CN258" i="1"/>
  <c r="CM258" i="1"/>
  <c r="CL258" i="1"/>
  <c r="CK258" i="1"/>
  <c r="CJ258" i="1"/>
  <c r="CI258" i="1"/>
  <c r="CH258" i="1"/>
  <c r="CG258" i="1"/>
  <c r="CF258" i="1"/>
  <c r="CE258" i="1"/>
  <c r="CD258" i="1"/>
  <c r="CC258" i="1"/>
  <c r="CB258" i="1"/>
  <c r="CA258" i="1"/>
  <c r="BZ258" i="1"/>
  <c r="BY258" i="1"/>
  <c r="BX258" i="1"/>
  <c r="BW258" i="1"/>
  <c r="BV258" i="1"/>
  <c r="BT258" i="1"/>
  <c r="BS258" i="1"/>
  <c r="BR258" i="1"/>
  <c r="BQ258" i="1"/>
  <c r="BP258" i="1"/>
  <c r="BO258" i="1"/>
  <c r="BN258" i="1"/>
  <c r="BM258" i="1"/>
  <c r="BL258" i="1"/>
  <c r="BK258" i="1"/>
  <c r="BJ258" i="1"/>
  <c r="BI258" i="1"/>
  <c r="BH258" i="1"/>
  <c r="BG258" i="1"/>
  <c r="BF258" i="1"/>
  <c r="BE258" i="1"/>
  <c r="BD258" i="1"/>
  <c r="BC258" i="1"/>
  <c r="BB258" i="1"/>
  <c r="BA258" i="1"/>
  <c r="AZ258" i="1"/>
  <c r="AY258" i="1"/>
  <c r="CR257" i="1"/>
  <c r="CQ257" i="1"/>
  <c r="CP257" i="1"/>
  <c r="CO257" i="1"/>
  <c r="CN257" i="1"/>
  <c r="CM257" i="1"/>
  <c r="CL257" i="1"/>
  <c r="CK257" i="1"/>
  <c r="CJ257" i="1"/>
  <c r="CI257" i="1"/>
  <c r="CH257" i="1"/>
  <c r="CG257" i="1"/>
  <c r="CF257" i="1"/>
  <c r="CE257" i="1"/>
  <c r="CD257" i="1"/>
  <c r="CC257" i="1"/>
  <c r="CB257" i="1"/>
  <c r="CA257" i="1"/>
  <c r="BZ257" i="1"/>
  <c r="BY257" i="1"/>
  <c r="BX257" i="1"/>
  <c r="BW257" i="1"/>
  <c r="BV257" i="1"/>
  <c r="BT257" i="1"/>
  <c r="BS257" i="1"/>
  <c r="BR257" i="1"/>
  <c r="BQ257" i="1"/>
  <c r="BP257" i="1"/>
  <c r="BO257" i="1"/>
  <c r="BN257" i="1"/>
  <c r="BM257" i="1"/>
  <c r="BL257" i="1"/>
  <c r="BK257" i="1"/>
  <c r="BJ257" i="1"/>
  <c r="BI257" i="1"/>
  <c r="BH257" i="1"/>
  <c r="BG257" i="1"/>
  <c r="BF257" i="1"/>
  <c r="BE257" i="1"/>
  <c r="BD257" i="1"/>
  <c r="BC257" i="1"/>
  <c r="BB257" i="1"/>
  <c r="BA257" i="1"/>
  <c r="AZ257" i="1"/>
  <c r="AY257" i="1"/>
  <c r="CR256" i="1"/>
  <c r="CQ256" i="1"/>
  <c r="CP256" i="1"/>
  <c r="CO256" i="1"/>
  <c r="CN256" i="1"/>
  <c r="CM256" i="1"/>
  <c r="CL256" i="1"/>
  <c r="CK256" i="1"/>
  <c r="CJ256" i="1"/>
  <c r="CI256" i="1"/>
  <c r="CH256" i="1"/>
  <c r="CG256" i="1"/>
  <c r="CF256" i="1"/>
  <c r="CE256" i="1"/>
  <c r="CD256" i="1"/>
  <c r="CC256" i="1"/>
  <c r="CB256" i="1"/>
  <c r="CA256" i="1"/>
  <c r="BZ256" i="1"/>
  <c r="BY256" i="1"/>
  <c r="BX256" i="1"/>
  <c r="BW256" i="1"/>
  <c r="BV256" i="1"/>
  <c r="BT256" i="1"/>
  <c r="BS256" i="1"/>
  <c r="BR256" i="1"/>
  <c r="BQ256" i="1"/>
  <c r="BP256" i="1"/>
  <c r="BO256" i="1"/>
  <c r="BN256" i="1"/>
  <c r="BM256" i="1"/>
  <c r="BL256" i="1"/>
  <c r="BK256" i="1"/>
  <c r="BJ256" i="1"/>
  <c r="BI256" i="1"/>
  <c r="BH256" i="1"/>
  <c r="BG256" i="1"/>
  <c r="BF256" i="1"/>
  <c r="BE256" i="1"/>
  <c r="BD256" i="1"/>
  <c r="BC256" i="1"/>
  <c r="BB256" i="1"/>
  <c r="BA256" i="1"/>
  <c r="AZ256" i="1"/>
  <c r="AY256" i="1"/>
  <c r="CR255" i="1"/>
  <c r="CQ255" i="1"/>
  <c r="CP255" i="1"/>
  <c r="CO255" i="1"/>
  <c r="CN255" i="1"/>
  <c r="CM255" i="1"/>
  <c r="CL255" i="1"/>
  <c r="CK255" i="1"/>
  <c r="CJ255" i="1"/>
  <c r="CI255" i="1"/>
  <c r="CH255" i="1"/>
  <c r="CG255" i="1"/>
  <c r="CF255" i="1"/>
  <c r="CE255" i="1"/>
  <c r="CD255" i="1"/>
  <c r="CC255" i="1"/>
  <c r="CB255" i="1"/>
  <c r="CA255" i="1"/>
  <c r="BZ255" i="1"/>
  <c r="BY255" i="1"/>
  <c r="BX255" i="1"/>
  <c r="BW255" i="1"/>
  <c r="BV255" i="1"/>
  <c r="BT255" i="1"/>
  <c r="BS255" i="1"/>
  <c r="BR255" i="1"/>
  <c r="BQ255" i="1"/>
  <c r="BP255" i="1"/>
  <c r="BO255" i="1"/>
  <c r="BN255" i="1"/>
  <c r="BM255" i="1"/>
  <c r="BL255" i="1"/>
  <c r="BK255" i="1"/>
  <c r="BJ255" i="1"/>
  <c r="BI255" i="1"/>
  <c r="BH255" i="1"/>
  <c r="BG255" i="1"/>
  <c r="BF255" i="1"/>
  <c r="BE255" i="1"/>
  <c r="BD255" i="1"/>
  <c r="BC255" i="1"/>
  <c r="BB255" i="1"/>
  <c r="BA255" i="1"/>
  <c r="AZ255" i="1"/>
  <c r="AY255" i="1"/>
  <c r="CR254" i="1"/>
  <c r="CQ254" i="1"/>
  <c r="CP254" i="1"/>
  <c r="CO254" i="1"/>
  <c r="CN254" i="1"/>
  <c r="CM254" i="1"/>
  <c r="CL254" i="1"/>
  <c r="CK254" i="1"/>
  <c r="CJ254" i="1"/>
  <c r="CI254" i="1"/>
  <c r="CH254" i="1"/>
  <c r="CG254" i="1"/>
  <c r="CF254" i="1"/>
  <c r="CE254" i="1"/>
  <c r="CD254" i="1"/>
  <c r="CC254" i="1"/>
  <c r="CB254" i="1"/>
  <c r="CA254" i="1"/>
  <c r="BZ254" i="1"/>
  <c r="BY254" i="1"/>
  <c r="BX254" i="1"/>
  <c r="BW254" i="1"/>
  <c r="BV254" i="1"/>
  <c r="BT254" i="1"/>
  <c r="BS254" i="1"/>
  <c r="BR254" i="1"/>
  <c r="BQ254" i="1"/>
  <c r="BP254" i="1"/>
  <c r="BO254" i="1"/>
  <c r="BN254" i="1"/>
  <c r="BM254" i="1"/>
  <c r="BL254" i="1"/>
  <c r="BK254" i="1"/>
  <c r="BJ254" i="1"/>
  <c r="BI254" i="1"/>
  <c r="BH254" i="1"/>
  <c r="BG254" i="1"/>
  <c r="BF254" i="1"/>
  <c r="BE254" i="1"/>
  <c r="BD254" i="1"/>
  <c r="BC254" i="1"/>
  <c r="BB254" i="1"/>
  <c r="BA254" i="1"/>
  <c r="AZ254" i="1"/>
  <c r="AY254" i="1"/>
  <c r="CR253" i="1"/>
  <c r="CQ253" i="1"/>
  <c r="CP253" i="1"/>
  <c r="CO253" i="1"/>
  <c r="CN253" i="1"/>
  <c r="CM253" i="1"/>
  <c r="CL253" i="1"/>
  <c r="CK253" i="1"/>
  <c r="CJ253" i="1"/>
  <c r="CI253" i="1"/>
  <c r="CH253" i="1"/>
  <c r="CG253" i="1"/>
  <c r="CF253" i="1"/>
  <c r="CE253" i="1"/>
  <c r="CD253" i="1"/>
  <c r="CC253" i="1"/>
  <c r="CB253" i="1"/>
  <c r="CA253" i="1"/>
  <c r="BZ253" i="1"/>
  <c r="BY253" i="1"/>
  <c r="BX253" i="1"/>
  <c r="BW253" i="1"/>
  <c r="BV253" i="1"/>
  <c r="BT253" i="1"/>
  <c r="BS253" i="1"/>
  <c r="BR253" i="1"/>
  <c r="BQ253" i="1"/>
  <c r="BP253" i="1"/>
  <c r="BO253" i="1"/>
  <c r="BN253" i="1"/>
  <c r="BM253" i="1"/>
  <c r="BL253" i="1"/>
  <c r="BK253" i="1"/>
  <c r="BJ253" i="1"/>
  <c r="BI253" i="1"/>
  <c r="BH253" i="1"/>
  <c r="BG253" i="1"/>
  <c r="BF253" i="1"/>
  <c r="BE253" i="1"/>
  <c r="BD253" i="1"/>
  <c r="BC253" i="1"/>
  <c r="BB253" i="1"/>
  <c r="BA253" i="1"/>
  <c r="AZ253" i="1"/>
  <c r="AY253" i="1"/>
  <c r="CR252" i="1"/>
  <c r="CQ252" i="1"/>
  <c r="CP252" i="1"/>
  <c r="CO252" i="1"/>
  <c r="CN252" i="1"/>
  <c r="CM252" i="1"/>
  <c r="CL252" i="1"/>
  <c r="CK252" i="1"/>
  <c r="CJ252" i="1"/>
  <c r="CI252" i="1"/>
  <c r="CH252" i="1"/>
  <c r="CG252" i="1"/>
  <c r="CF252" i="1"/>
  <c r="CE252" i="1"/>
  <c r="CD252" i="1"/>
  <c r="CC252" i="1"/>
  <c r="CB252" i="1"/>
  <c r="CA252" i="1"/>
  <c r="BZ252" i="1"/>
  <c r="BY252" i="1"/>
  <c r="BX252" i="1"/>
  <c r="BW252" i="1"/>
  <c r="BV252" i="1"/>
  <c r="BT252" i="1"/>
  <c r="BS252" i="1"/>
  <c r="BR252" i="1"/>
  <c r="BQ252" i="1"/>
  <c r="BP252" i="1"/>
  <c r="BO252" i="1"/>
  <c r="BN252" i="1"/>
  <c r="BM252" i="1"/>
  <c r="BL252" i="1"/>
  <c r="BK252" i="1"/>
  <c r="BJ252" i="1"/>
  <c r="BI252" i="1"/>
  <c r="BH252" i="1"/>
  <c r="BG252" i="1"/>
  <c r="BF252" i="1"/>
  <c r="BE252" i="1"/>
  <c r="BD252" i="1"/>
  <c r="BC252" i="1"/>
  <c r="BB252" i="1"/>
  <c r="BA252" i="1"/>
  <c r="AZ252" i="1"/>
  <c r="AY252" i="1"/>
  <c r="CR251" i="1"/>
  <c r="CQ251" i="1"/>
  <c r="CP251" i="1"/>
  <c r="CO251" i="1"/>
  <c r="CN251" i="1"/>
  <c r="CM251" i="1"/>
  <c r="CL251" i="1"/>
  <c r="CK251" i="1"/>
  <c r="CJ251" i="1"/>
  <c r="CI251" i="1"/>
  <c r="CH251" i="1"/>
  <c r="CG251" i="1"/>
  <c r="CF251" i="1"/>
  <c r="CE251" i="1"/>
  <c r="CD251" i="1"/>
  <c r="CC251" i="1"/>
  <c r="CB251" i="1"/>
  <c r="CA251" i="1"/>
  <c r="BZ251" i="1"/>
  <c r="BY251" i="1"/>
  <c r="BX251" i="1"/>
  <c r="BW251" i="1"/>
  <c r="BV251" i="1"/>
  <c r="BT251" i="1"/>
  <c r="BS251" i="1"/>
  <c r="BR251" i="1"/>
  <c r="BQ251" i="1"/>
  <c r="BP251" i="1"/>
  <c r="BO251" i="1"/>
  <c r="BN251" i="1"/>
  <c r="BM251" i="1"/>
  <c r="BL251" i="1"/>
  <c r="BK251" i="1"/>
  <c r="BJ251" i="1"/>
  <c r="BI251" i="1"/>
  <c r="BH251" i="1"/>
  <c r="BG251" i="1"/>
  <c r="BF251" i="1"/>
  <c r="BE251" i="1"/>
  <c r="BD251" i="1"/>
  <c r="BC251" i="1"/>
  <c r="BB251" i="1"/>
  <c r="BA251" i="1"/>
  <c r="AZ251" i="1"/>
  <c r="AY251" i="1"/>
  <c r="CR250" i="1"/>
  <c r="CQ250" i="1"/>
  <c r="CP250" i="1"/>
  <c r="CO250" i="1"/>
  <c r="CN250" i="1"/>
  <c r="CM250" i="1"/>
  <c r="CL250" i="1"/>
  <c r="CK250" i="1"/>
  <c r="CJ250" i="1"/>
  <c r="CI250" i="1"/>
  <c r="CH250" i="1"/>
  <c r="CG250" i="1"/>
  <c r="CF250" i="1"/>
  <c r="CE250" i="1"/>
  <c r="CD250" i="1"/>
  <c r="CC250" i="1"/>
  <c r="CB250" i="1"/>
  <c r="CA250" i="1"/>
  <c r="BZ250" i="1"/>
  <c r="BY250" i="1"/>
  <c r="BX250" i="1"/>
  <c r="BW250" i="1"/>
  <c r="BV250" i="1"/>
  <c r="BT250" i="1"/>
  <c r="BS250" i="1"/>
  <c r="BR250" i="1"/>
  <c r="BQ250" i="1"/>
  <c r="BP250" i="1"/>
  <c r="BO250" i="1"/>
  <c r="BN250" i="1"/>
  <c r="BM250" i="1"/>
  <c r="BL250" i="1"/>
  <c r="BK250" i="1"/>
  <c r="BJ250" i="1"/>
  <c r="BI250" i="1"/>
  <c r="BH250" i="1"/>
  <c r="BG250" i="1"/>
  <c r="BF250" i="1"/>
  <c r="BE250" i="1"/>
  <c r="BD250" i="1"/>
  <c r="BC250" i="1"/>
  <c r="BB250" i="1"/>
  <c r="BA250" i="1"/>
  <c r="AZ250" i="1"/>
  <c r="AY250" i="1"/>
  <c r="CR249" i="1"/>
  <c r="CQ249" i="1"/>
  <c r="CP249" i="1"/>
  <c r="CO249" i="1"/>
  <c r="CN249" i="1"/>
  <c r="CM249" i="1"/>
  <c r="CL249" i="1"/>
  <c r="CK249" i="1"/>
  <c r="CJ249" i="1"/>
  <c r="CI249" i="1"/>
  <c r="CH249" i="1"/>
  <c r="CG249" i="1"/>
  <c r="CF249" i="1"/>
  <c r="CE249" i="1"/>
  <c r="CD249" i="1"/>
  <c r="CC249" i="1"/>
  <c r="CB249" i="1"/>
  <c r="CA249" i="1"/>
  <c r="BZ249" i="1"/>
  <c r="BY249" i="1"/>
  <c r="BX249" i="1"/>
  <c r="BW249" i="1"/>
  <c r="BV249" i="1"/>
  <c r="BT249" i="1"/>
  <c r="BS249" i="1"/>
  <c r="BR249" i="1"/>
  <c r="BQ249" i="1"/>
  <c r="BP249" i="1"/>
  <c r="BO249" i="1"/>
  <c r="BN249" i="1"/>
  <c r="BM249" i="1"/>
  <c r="BL249" i="1"/>
  <c r="BK249" i="1"/>
  <c r="BJ249" i="1"/>
  <c r="BI249" i="1"/>
  <c r="BH249" i="1"/>
  <c r="BG249" i="1"/>
  <c r="BF249" i="1"/>
  <c r="BE249" i="1"/>
  <c r="BD249" i="1"/>
  <c r="BC249" i="1"/>
  <c r="BB249" i="1"/>
  <c r="BA249" i="1"/>
  <c r="AZ249" i="1"/>
  <c r="AY249" i="1"/>
  <c r="CR248" i="1"/>
  <c r="CQ248" i="1"/>
  <c r="CP248" i="1"/>
  <c r="CO248" i="1"/>
  <c r="CN248" i="1"/>
  <c r="CM248" i="1"/>
  <c r="CL248" i="1"/>
  <c r="CK248" i="1"/>
  <c r="CJ248" i="1"/>
  <c r="CI248" i="1"/>
  <c r="CH248" i="1"/>
  <c r="CG248" i="1"/>
  <c r="CF248" i="1"/>
  <c r="CE248" i="1"/>
  <c r="CD248" i="1"/>
  <c r="CC248" i="1"/>
  <c r="CB248" i="1"/>
  <c r="CA248" i="1"/>
  <c r="BZ248" i="1"/>
  <c r="BY248" i="1"/>
  <c r="BX248" i="1"/>
  <c r="BW248" i="1"/>
  <c r="BV248" i="1"/>
  <c r="BT248" i="1"/>
  <c r="BS248" i="1"/>
  <c r="BR248" i="1"/>
  <c r="BQ248" i="1"/>
  <c r="BP248" i="1"/>
  <c r="BO248" i="1"/>
  <c r="BN248" i="1"/>
  <c r="BM248" i="1"/>
  <c r="BL248" i="1"/>
  <c r="BK248" i="1"/>
  <c r="BJ248" i="1"/>
  <c r="BI248" i="1"/>
  <c r="BH248" i="1"/>
  <c r="BG248" i="1"/>
  <c r="BF248" i="1"/>
  <c r="BE248" i="1"/>
  <c r="BD248" i="1"/>
  <c r="BC248" i="1"/>
  <c r="BB248" i="1"/>
  <c r="BA248" i="1"/>
  <c r="AZ248" i="1"/>
  <c r="AY248" i="1"/>
  <c r="CR247" i="1"/>
  <c r="CQ247" i="1"/>
  <c r="CP247" i="1"/>
  <c r="CO247" i="1"/>
  <c r="CN247" i="1"/>
  <c r="CM247" i="1"/>
  <c r="CL247" i="1"/>
  <c r="CK247" i="1"/>
  <c r="CJ247" i="1"/>
  <c r="CI247" i="1"/>
  <c r="CH247" i="1"/>
  <c r="CG247" i="1"/>
  <c r="CF247" i="1"/>
  <c r="CE247" i="1"/>
  <c r="CD247" i="1"/>
  <c r="CC247" i="1"/>
  <c r="CB247" i="1"/>
  <c r="CA247" i="1"/>
  <c r="BZ247" i="1"/>
  <c r="BY247" i="1"/>
  <c r="BX247" i="1"/>
  <c r="BW247" i="1"/>
  <c r="BV247" i="1"/>
  <c r="BT247" i="1"/>
  <c r="BS247" i="1"/>
  <c r="BR247" i="1"/>
  <c r="BQ247" i="1"/>
  <c r="BP247" i="1"/>
  <c r="BO247" i="1"/>
  <c r="BN247" i="1"/>
  <c r="BM247" i="1"/>
  <c r="BL247" i="1"/>
  <c r="BK247" i="1"/>
  <c r="BJ247" i="1"/>
  <c r="BI247" i="1"/>
  <c r="BH247" i="1"/>
  <c r="BG247" i="1"/>
  <c r="BF247" i="1"/>
  <c r="BE247" i="1"/>
  <c r="BD247" i="1"/>
  <c r="BC247" i="1"/>
  <c r="BB247" i="1"/>
  <c r="BA247" i="1"/>
  <c r="AZ247" i="1"/>
  <c r="AY247" i="1"/>
  <c r="CR246" i="1"/>
  <c r="CQ246" i="1"/>
  <c r="CP246" i="1"/>
  <c r="CO246" i="1"/>
  <c r="CN246" i="1"/>
  <c r="CM246" i="1"/>
  <c r="CL246" i="1"/>
  <c r="CK246" i="1"/>
  <c r="CJ246" i="1"/>
  <c r="CI246" i="1"/>
  <c r="CH246" i="1"/>
  <c r="CG246" i="1"/>
  <c r="CF246" i="1"/>
  <c r="CE246" i="1"/>
  <c r="CD246" i="1"/>
  <c r="CC246" i="1"/>
  <c r="CB246" i="1"/>
  <c r="CA246" i="1"/>
  <c r="BZ246" i="1"/>
  <c r="BY246" i="1"/>
  <c r="BX246" i="1"/>
  <c r="BW246" i="1"/>
  <c r="BV246" i="1"/>
  <c r="BT246" i="1"/>
  <c r="BS246" i="1"/>
  <c r="BR246" i="1"/>
  <c r="BQ246" i="1"/>
  <c r="BP246" i="1"/>
  <c r="BO246" i="1"/>
  <c r="BN246" i="1"/>
  <c r="BM246" i="1"/>
  <c r="BL246" i="1"/>
  <c r="BK246" i="1"/>
  <c r="BJ246" i="1"/>
  <c r="BI246" i="1"/>
  <c r="BH246" i="1"/>
  <c r="BG246" i="1"/>
  <c r="BF246" i="1"/>
  <c r="BE246" i="1"/>
  <c r="BD246" i="1"/>
  <c r="BC246" i="1"/>
  <c r="BB246" i="1"/>
  <c r="BA246" i="1"/>
  <c r="AZ246" i="1"/>
  <c r="AY246" i="1"/>
  <c r="CR245" i="1"/>
  <c r="CQ245" i="1"/>
  <c r="CP245" i="1"/>
  <c r="CO245" i="1"/>
  <c r="CN245" i="1"/>
  <c r="CM245" i="1"/>
  <c r="CL245" i="1"/>
  <c r="CK245" i="1"/>
  <c r="CJ245" i="1"/>
  <c r="CI245" i="1"/>
  <c r="CH245" i="1"/>
  <c r="CG245" i="1"/>
  <c r="CF245" i="1"/>
  <c r="CE245" i="1"/>
  <c r="CD245" i="1"/>
  <c r="CC245" i="1"/>
  <c r="CB245" i="1"/>
  <c r="CA245" i="1"/>
  <c r="BZ245" i="1"/>
  <c r="BY245" i="1"/>
  <c r="BX245" i="1"/>
  <c r="BW245" i="1"/>
  <c r="BV245" i="1"/>
  <c r="BT245" i="1"/>
  <c r="BS245" i="1"/>
  <c r="BR245" i="1"/>
  <c r="BQ245" i="1"/>
  <c r="BP245" i="1"/>
  <c r="BO245" i="1"/>
  <c r="BN245" i="1"/>
  <c r="BM245" i="1"/>
  <c r="BL245" i="1"/>
  <c r="BK245" i="1"/>
  <c r="BJ245" i="1"/>
  <c r="BI245" i="1"/>
  <c r="BH245" i="1"/>
  <c r="BG245" i="1"/>
  <c r="BF245" i="1"/>
  <c r="BE245" i="1"/>
  <c r="BD245" i="1"/>
  <c r="BC245" i="1"/>
  <c r="BB245" i="1"/>
  <c r="BA245" i="1"/>
  <c r="AZ245" i="1"/>
  <c r="AY245" i="1"/>
  <c r="CR244" i="1"/>
  <c r="CQ244" i="1"/>
  <c r="CP244" i="1"/>
  <c r="CO244" i="1"/>
  <c r="CN244" i="1"/>
  <c r="CM244" i="1"/>
  <c r="CL244" i="1"/>
  <c r="CK244" i="1"/>
  <c r="CJ244" i="1"/>
  <c r="CI244" i="1"/>
  <c r="CH244" i="1"/>
  <c r="CG244" i="1"/>
  <c r="CF244" i="1"/>
  <c r="CE244" i="1"/>
  <c r="CD244" i="1"/>
  <c r="CC244" i="1"/>
  <c r="CB244" i="1"/>
  <c r="CA244" i="1"/>
  <c r="BZ244" i="1"/>
  <c r="BY244" i="1"/>
  <c r="BX244" i="1"/>
  <c r="BW244" i="1"/>
  <c r="BV244" i="1"/>
  <c r="BT244" i="1"/>
  <c r="BS244" i="1"/>
  <c r="BR244" i="1"/>
  <c r="BQ244" i="1"/>
  <c r="BP244" i="1"/>
  <c r="BO244" i="1"/>
  <c r="BN244" i="1"/>
  <c r="BM244" i="1"/>
  <c r="BL244" i="1"/>
  <c r="BK244" i="1"/>
  <c r="BJ244" i="1"/>
  <c r="BI244" i="1"/>
  <c r="BH244" i="1"/>
  <c r="BG244" i="1"/>
  <c r="BF244" i="1"/>
  <c r="BE244" i="1"/>
  <c r="BD244" i="1"/>
  <c r="BC244" i="1"/>
  <c r="BB244" i="1"/>
  <c r="BA244" i="1"/>
  <c r="AZ244" i="1"/>
  <c r="AY244" i="1"/>
  <c r="CR243" i="1"/>
  <c r="CQ243" i="1"/>
  <c r="CP243" i="1"/>
  <c r="CO243" i="1"/>
  <c r="CN243" i="1"/>
  <c r="CM243" i="1"/>
  <c r="CL243" i="1"/>
  <c r="CK243" i="1"/>
  <c r="CJ243" i="1"/>
  <c r="CI243" i="1"/>
  <c r="CH243" i="1"/>
  <c r="CG243" i="1"/>
  <c r="CF243" i="1"/>
  <c r="CE243" i="1"/>
  <c r="CD243" i="1"/>
  <c r="CC243" i="1"/>
  <c r="CB243" i="1"/>
  <c r="CA243" i="1"/>
  <c r="BZ243" i="1"/>
  <c r="BY243" i="1"/>
  <c r="BX243" i="1"/>
  <c r="BW243" i="1"/>
  <c r="BV243" i="1"/>
  <c r="BT243" i="1"/>
  <c r="BS243" i="1"/>
  <c r="BR243" i="1"/>
  <c r="BQ243" i="1"/>
  <c r="BP243" i="1"/>
  <c r="BO243" i="1"/>
  <c r="BN243" i="1"/>
  <c r="BM243" i="1"/>
  <c r="BL243" i="1"/>
  <c r="BK243" i="1"/>
  <c r="BJ243" i="1"/>
  <c r="BI243" i="1"/>
  <c r="BH243" i="1"/>
  <c r="BG243" i="1"/>
  <c r="BF243" i="1"/>
  <c r="BE243" i="1"/>
  <c r="BD243" i="1"/>
  <c r="BC243" i="1"/>
  <c r="BB243" i="1"/>
  <c r="BA243" i="1"/>
  <c r="AZ243" i="1"/>
  <c r="AY243" i="1"/>
  <c r="CR242" i="1"/>
  <c r="CQ242" i="1"/>
  <c r="CP242" i="1"/>
  <c r="CO242" i="1"/>
  <c r="CN242" i="1"/>
  <c r="CM242" i="1"/>
  <c r="CL242" i="1"/>
  <c r="CK242" i="1"/>
  <c r="CJ242" i="1"/>
  <c r="CI242" i="1"/>
  <c r="CH242" i="1"/>
  <c r="CG242" i="1"/>
  <c r="CF242" i="1"/>
  <c r="CE242" i="1"/>
  <c r="CD242" i="1"/>
  <c r="CC242" i="1"/>
  <c r="CB242" i="1"/>
  <c r="CA242" i="1"/>
  <c r="BZ242" i="1"/>
  <c r="BY242" i="1"/>
  <c r="BX242" i="1"/>
  <c r="BW242" i="1"/>
  <c r="BV242" i="1"/>
  <c r="BT242" i="1"/>
  <c r="BS242" i="1"/>
  <c r="BR242" i="1"/>
  <c r="BQ242" i="1"/>
  <c r="BP242" i="1"/>
  <c r="BO242" i="1"/>
  <c r="BN242" i="1"/>
  <c r="BM242" i="1"/>
  <c r="BL242" i="1"/>
  <c r="BK242" i="1"/>
  <c r="BJ242" i="1"/>
  <c r="BI242" i="1"/>
  <c r="BH242" i="1"/>
  <c r="BG242" i="1"/>
  <c r="BF242" i="1"/>
  <c r="BE242" i="1"/>
  <c r="BD242" i="1"/>
  <c r="BC242" i="1"/>
  <c r="BB242" i="1"/>
  <c r="BA242" i="1"/>
  <c r="AZ242" i="1"/>
  <c r="AY242" i="1"/>
  <c r="CR241" i="1"/>
  <c r="CQ241" i="1"/>
  <c r="CP241" i="1"/>
  <c r="CO241" i="1"/>
  <c r="CN241" i="1"/>
  <c r="CM241" i="1"/>
  <c r="CL241" i="1"/>
  <c r="CK241" i="1"/>
  <c r="CJ241" i="1"/>
  <c r="CI241" i="1"/>
  <c r="CH241" i="1"/>
  <c r="CG241" i="1"/>
  <c r="CF241" i="1"/>
  <c r="CE241" i="1"/>
  <c r="CD241" i="1"/>
  <c r="CC241" i="1"/>
  <c r="CB241" i="1"/>
  <c r="CA241" i="1"/>
  <c r="BZ241" i="1"/>
  <c r="BY241" i="1"/>
  <c r="BX241" i="1"/>
  <c r="BW241" i="1"/>
  <c r="BV241" i="1"/>
  <c r="BT241" i="1"/>
  <c r="BS241" i="1"/>
  <c r="BR241" i="1"/>
  <c r="BQ241" i="1"/>
  <c r="BP241" i="1"/>
  <c r="BO241" i="1"/>
  <c r="BN241" i="1"/>
  <c r="BM241" i="1"/>
  <c r="BL241" i="1"/>
  <c r="BK241" i="1"/>
  <c r="BJ241" i="1"/>
  <c r="BI241" i="1"/>
  <c r="BH241" i="1"/>
  <c r="BG241" i="1"/>
  <c r="BF241" i="1"/>
  <c r="BE241" i="1"/>
  <c r="BD241" i="1"/>
  <c r="BC241" i="1"/>
  <c r="BB241" i="1"/>
  <c r="BA241" i="1"/>
  <c r="AZ241" i="1"/>
  <c r="AY241" i="1"/>
  <c r="CR240" i="1"/>
  <c r="CQ240" i="1"/>
  <c r="CP240" i="1"/>
  <c r="CO240" i="1"/>
  <c r="CN240" i="1"/>
  <c r="CM240" i="1"/>
  <c r="CL240" i="1"/>
  <c r="CK240" i="1"/>
  <c r="CJ240" i="1"/>
  <c r="CI240" i="1"/>
  <c r="CH240" i="1"/>
  <c r="CG240" i="1"/>
  <c r="CF240" i="1"/>
  <c r="CE240" i="1"/>
  <c r="CD240" i="1"/>
  <c r="CC240" i="1"/>
  <c r="CB240" i="1"/>
  <c r="CA240" i="1"/>
  <c r="BZ240" i="1"/>
  <c r="BY240" i="1"/>
  <c r="BX240" i="1"/>
  <c r="BW240" i="1"/>
  <c r="BV240" i="1"/>
  <c r="BT240" i="1"/>
  <c r="BS240" i="1"/>
  <c r="BR240" i="1"/>
  <c r="BQ240" i="1"/>
  <c r="BP240" i="1"/>
  <c r="BO240" i="1"/>
  <c r="BN240" i="1"/>
  <c r="BM240" i="1"/>
  <c r="BL240" i="1"/>
  <c r="BK240" i="1"/>
  <c r="BJ240" i="1"/>
  <c r="BI240" i="1"/>
  <c r="BH240" i="1"/>
  <c r="BG240" i="1"/>
  <c r="BF240" i="1"/>
  <c r="BE240" i="1"/>
  <c r="BD240" i="1"/>
  <c r="BC240" i="1"/>
  <c r="BB240" i="1"/>
  <c r="BA240" i="1"/>
  <c r="AZ240" i="1"/>
  <c r="AY240" i="1"/>
  <c r="CR239" i="1"/>
  <c r="CQ239" i="1"/>
  <c r="CP239" i="1"/>
  <c r="CO239" i="1"/>
  <c r="CN239" i="1"/>
  <c r="CM239" i="1"/>
  <c r="CL239" i="1"/>
  <c r="CK239" i="1"/>
  <c r="CJ239" i="1"/>
  <c r="CI239" i="1"/>
  <c r="CH239" i="1"/>
  <c r="CG239" i="1"/>
  <c r="CF239" i="1"/>
  <c r="CE239" i="1"/>
  <c r="CD239" i="1"/>
  <c r="CC239" i="1"/>
  <c r="CB239" i="1"/>
  <c r="CA239" i="1"/>
  <c r="BZ239" i="1"/>
  <c r="BY239" i="1"/>
  <c r="BX239" i="1"/>
  <c r="BW239" i="1"/>
  <c r="BV239" i="1"/>
  <c r="BT239" i="1"/>
  <c r="BS239" i="1"/>
  <c r="BR239" i="1"/>
  <c r="BQ239" i="1"/>
  <c r="BP239" i="1"/>
  <c r="BO239" i="1"/>
  <c r="BN239" i="1"/>
  <c r="BM239" i="1"/>
  <c r="BL239" i="1"/>
  <c r="BK239" i="1"/>
  <c r="BJ239" i="1"/>
  <c r="BI239" i="1"/>
  <c r="BH239" i="1"/>
  <c r="BG239" i="1"/>
  <c r="BF239" i="1"/>
  <c r="BE239" i="1"/>
  <c r="BD239" i="1"/>
  <c r="BC239" i="1"/>
  <c r="BB239" i="1"/>
  <c r="BA239" i="1"/>
  <c r="AZ239" i="1"/>
  <c r="AY239" i="1"/>
  <c r="CR238" i="1"/>
  <c r="CQ238" i="1"/>
  <c r="CP238" i="1"/>
  <c r="CO238" i="1"/>
  <c r="CN238" i="1"/>
  <c r="CM238" i="1"/>
  <c r="CL238" i="1"/>
  <c r="CK238" i="1"/>
  <c r="CJ238" i="1"/>
  <c r="CI238" i="1"/>
  <c r="CH238" i="1"/>
  <c r="CG238" i="1"/>
  <c r="CF238" i="1"/>
  <c r="CE238" i="1"/>
  <c r="CD238" i="1"/>
  <c r="CC238" i="1"/>
  <c r="CB238" i="1"/>
  <c r="CA238" i="1"/>
  <c r="BZ238" i="1"/>
  <c r="BY238" i="1"/>
  <c r="BX238" i="1"/>
  <c r="BW238" i="1"/>
  <c r="BV238" i="1"/>
  <c r="BT238" i="1"/>
  <c r="BS238" i="1"/>
  <c r="BR238" i="1"/>
  <c r="BQ238" i="1"/>
  <c r="BP238" i="1"/>
  <c r="BO238" i="1"/>
  <c r="BN238" i="1"/>
  <c r="BM238" i="1"/>
  <c r="BL238" i="1"/>
  <c r="BK238" i="1"/>
  <c r="BJ238" i="1"/>
  <c r="BI238" i="1"/>
  <c r="BH238" i="1"/>
  <c r="BG238" i="1"/>
  <c r="BF238" i="1"/>
  <c r="BE238" i="1"/>
  <c r="BD238" i="1"/>
  <c r="BC238" i="1"/>
  <c r="BB238" i="1"/>
  <c r="BA238" i="1"/>
  <c r="AZ238" i="1"/>
  <c r="AY238" i="1"/>
  <c r="CR237" i="1"/>
  <c r="CQ237" i="1"/>
  <c r="CP237" i="1"/>
  <c r="CO237" i="1"/>
  <c r="CN237" i="1"/>
  <c r="CM237" i="1"/>
  <c r="CL237" i="1"/>
  <c r="CK237" i="1"/>
  <c r="CJ237" i="1"/>
  <c r="CI237" i="1"/>
  <c r="CH237" i="1"/>
  <c r="CG237" i="1"/>
  <c r="CF237" i="1"/>
  <c r="CE237" i="1"/>
  <c r="CD237" i="1"/>
  <c r="CC237" i="1"/>
  <c r="CB237" i="1"/>
  <c r="CA237" i="1"/>
  <c r="BZ237" i="1"/>
  <c r="BY237" i="1"/>
  <c r="BX237" i="1"/>
  <c r="BW237" i="1"/>
  <c r="BV237" i="1"/>
  <c r="BT237" i="1"/>
  <c r="BS237" i="1"/>
  <c r="BR237" i="1"/>
  <c r="BQ237" i="1"/>
  <c r="BP237" i="1"/>
  <c r="BO237" i="1"/>
  <c r="BN237" i="1"/>
  <c r="BM237" i="1"/>
  <c r="BL237" i="1"/>
  <c r="BK237" i="1"/>
  <c r="BJ237" i="1"/>
  <c r="BI237" i="1"/>
  <c r="BH237" i="1"/>
  <c r="BG237" i="1"/>
  <c r="BF237" i="1"/>
  <c r="BE237" i="1"/>
  <c r="BD237" i="1"/>
  <c r="BC237" i="1"/>
  <c r="BB237" i="1"/>
  <c r="BA237" i="1"/>
  <c r="AZ237" i="1"/>
  <c r="AY237" i="1"/>
  <c r="CR236" i="1"/>
  <c r="CQ236" i="1"/>
  <c r="CP236" i="1"/>
  <c r="CO236" i="1"/>
  <c r="CN236" i="1"/>
  <c r="CM236" i="1"/>
  <c r="CL236" i="1"/>
  <c r="CK236" i="1"/>
  <c r="CJ236" i="1"/>
  <c r="CI236" i="1"/>
  <c r="CH236" i="1"/>
  <c r="CG236" i="1"/>
  <c r="CF236" i="1"/>
  <c r="CE236" i="1"/>
  <c r="CD236" i="1"/>
  <c r="CC236" i="1"/>
  <c r="CB236" i="1"/>
  <c r="CA236" i="1"/>
  <c r="BZ236" i="1"/>
  <c r="BY236" i="1"/>
  <c r="BX236" i="1"/>
  <c r="BW236" i="1"/>
  <c r="BV236" i="1"/>
  <c r="BT236" i="1"/>
  <c r="BS236" i="1"/>
  <c r="BR236" i="1"/>
  <c r="BQ236" i="1"/>
  <c r="BP236" i="1"/>
  <c r="BO236" i="1"/>
  <c r="BN236" i="1"/>
  <c r="BM236" i="1"/>
  <c r="BL236" i="1"/>
  <c r="BK236" i="1"/>
  <c r="BJ236" i="1"/>
  <c r="BI236" i="1"/>
  <c r="BH236" i="1"/>
  <c r="BG236" i="1"/>
  <c r="BF236" i="1"/>
  <c r="BE236" i="1"/>
  <c r="BD236" i="1"/>
  <c r="BC236" i="1"/>
  <c r="BB236" i="1"/>
  <c r="BA236" i="1"/>
  <c r="AZ236" i="1"/>
  <c r="AY236" i="1"/>
  <c r="CR235" i="1"/>
  <c r="CQ235" i="1"/>
  <c r="CP235" i="1"/>
  <c r="CO235" i="1"/>
  <c r="CN235" i="1"/>
  <c r="CM235" i="1"/>
  <c r="CL235" i="1"/>
  <c r="CK235" i="1"/>
  <c r="CJ235" i="1"/>
  <c r="CI235" i="1"/>
  <c r="CH235" i="1"/>
  <c r="CG235" i="1"/>
  <c r="CF235" i="1"/>
  <c r="CE235" i="1"/>
  <c r="CD235" i="1"/>
  <c r="CC235" i="1"/>
  <c r="CB235" i="1"/>
  <c r="CA235" i="1"/>
  <c r="BZ235" i="1"/>
  <c r="BY235" i="1"/>
  <c r="BX235" i="1"/>
  <c r="BW235" i="1"/>
  <c r="BV235" i="1"/>
  <c r="BT235" i="1"/>
  <c r="BS235" i="1"/>
  <c r="BR235" i="1"/>
  <c r="BQ235" i="1"/>
  <c r="BP235" i="1"/>
  <c r="BO235" i="1"/>
  <c r="BN235" i="1"/>
  <c r="BM235" i="1"/>
  <c r="BL235" i="1"/>
  <c r="BK235" i="1"/>
  <c r="BJ235" i="1"/>
  <c r="BI235" i="1"/>
  <c r="BH235" i="1"/>
  <c r="BG235" i="1"/>
  <c r="BF235" i="1"/>
  <c r="BE235" i="1"/>
  <c r="BD235" i="1"/>
  <c r="BC235" i="1"/>
  <c r="BB235" i="1"/>
  <c r="BA235" i="1"/>
  <c r="AZ235" i="1"/>
  <c r="AY235" i="1"/>
  <c r="CR234" i="1"/>
  <c r="CQ234" i="1"/>
  <c r="CP234" i="1"/>
  <c r="CO234" i="1"/>
  <c r="CN234" i="1"/>
  <c r="CM234" i="1"/>
  <c r="CL234" i="1"/>
  <c r="CK234" i="1"/>
  <c r="CJ234" i="1"/>
  <c r="CI234" i="1"/>
  <c r="CH234" i="1"/>
  <c r="CG234" i="1"/>
  <c r="CF234" i="1"/>
  <c r="CE234" i="1"/>
  <c r="CD234" i="1"/>
  <c r="CC234" i="1"/>
  <c r="CB234" i="1"/>
  <c r="CA234" i="1"/>
  <c r="BZ234" i="1"/>
  <c r="BY234" i="1"/>
  <c r="BX234" i="1"/>
  <c r="BW234" i="1"/>
  <c r="BV234" i="1"/>
  <c r="BT234" i="1"/>
  <c r="BS234" i="1"/>
  <c r="BR234" i="1"/>
  <c r="BQ234" i="1"/>
  <c r="BP234" i="1"/>
  <c r="BO234" i="1"/>
  <c r="BN234" i="1"/>
  <c r="BM234" i="1"/>
  <c r="BL234" i="1"/>
  <c r="BK234" i="1"/>
  <c r="BJ234" i="1"/>
  <c r="BI234" i="1"/>
  <c r="BH234" i="1"/>
  <c r="BG234" i="1"/>
  <c r="BF234" i="1"/>
  <c r="BE234" i="1"/>
  <c r="BD234" i="1"/>
  <c r="BC234" i="1"/>
  <c r="BB234" i="1"/>
  <c r="BA234" i="1"/>
  <c r="AZ234" i="1"/>
  <c r="AY234" i="1"/>
  <c r="CR233" i="1"/>
  <c r="CQ233" i="1"/>
  <c r="CP233" i="1"/>
  <c r="CO233" i="1"/>
  <c r="CN233" i="1"/>
  <c r="CM233" i="1"/>
  <c r="CL233" i="1"/>
  <c r="CK233" i="1"/>
  <c r="CJ233" i="1"/>
  <c r="CI233" i="1"/>
  <c r="CH233" i="1"/>
  <c r="CG233" i="1"/>
  <c r="CF233" i="1"/>
  <c r="CE233" i="1"/>
  <c r="CD233" i="1"/>
  <c r="CC233" i="1"/>
  <c r="CB233" i="1"/>
  <c r="CA233" i="1"/>
  <c r="BZ233" i="1"/>
  <c r="BY233" i="1"/>
  <c r="BX233" i="1"/>
  <c r="BW233" i="1"/>
  <c r="BV233" i="1"/>
  <c r="BT233" i="1"/>
  <c r="BS233" i="1"/>
  <c r="BR233" i="1"/>
  <c r="BQ233" i="1"/>
  <c r="BP233" i="1"/>
  <c r="BO233" i="1"/>
  <c r="BN233" i="1"/>
  <c r="BM233" i="1"/>
  <c r="BL233" i="1"/>
  <c r="BK233" i="1"/>
  <c r="BJ233" i="1"/>
  <c r="BI233" i="1"/>
  <c r="BH233" i="1"/>
  <c r="BG233" i="1"/>
  <c r="BF233" i="1"/>
  <c r="BE233" i="1"/>
  <c r="BD233" i="1"/>
  <c r="BC233" i="1"/>
  <c r="BB233" i="1"/>
  <c r="BA233" i="1"/>
  <c r="AZ233" i="1"/>
  <c r="AY233" i="1"/>
  <c r="CR232" i="1"/>
  <c r="CQ232" i="1"/>
  <c r="CP232" i="1"/>
  <c r="CO232" i="1"/>
  <c r="CN232" i="1"/>
  <c r="CM232" i="1"/>
  <c r="CL232" i="1"/>
  <c r="CK232" i="1"/>
  <c r="CJ232" i="1"/>
  <c r="CI232" i="1"/>
  <c r="CH232" i="1"/>
  <c r="CG232" i="1"/>
  <c r="CF232" i="1"/>
  <c r="CE232" i="1"/>
  <c r="CD232" i="1"/>
  <c r="CC232" i="1"/>
  <c r="CB232" i="1"/>
  <c r="CA232" i="1"/>
  <c r="BZ232" i="1"/>
  <c r="BY232" i="1"/>
  <c r="BX232" i="1"/>
  <c r="BW232" i="1"/>
  <c r="BV232" i="1"/>
  <c r="BT232" i="1"/>
  <c r="BS232" i="1"/>
  <c r="BR232" i="1"/>
  <c r="BQ232" i="1"/>
  <c r="BP232" i="1"/>
  <c r="BO232" i="1"/>
  <c r="BN232" i="1"/>
  <c r="BM232" i="1"/>
  <c r="BL232" i="1"/>
  <c r="BK232" i="1"/>
  <c r="BJ232" i="1"/>
  <c r="BI232" i="1"/>
  <c r="BH232" i="1"/>
  <c r="BG232" i="1"/>
  <c r="BF232" i="1"/>
  <c r="BE232" i="1"/>
  <c r="BD232" i="1"/>
  <c r="BC232" i="1"/>
  <c r="BB232" i="1"/>
  <c r="BA232" i="1"/>
  <c r="AZ232" i="1"/>
  <c r="AY232" i="1"/>
  <c r="CR231" i="1"/>
  <c r="CQ231" i="1"/>
  <c r="CP231" i="1"/>
  <c r="CO231" i="1"/>
  <c r="CN231" i="1"/>
  <c r="CM231" i="1"/>
  <c r="CL231" i="1"/>
  <c r="CK231" i="1"/>
  <c r="CJ231" i="1"/>
  <c r="CI231" i="1"/>
  <c r="CH231" i="1"/>
  <c r="CG231" i="1"/>
  <c r="CF231" i="1"/>
  <c r="CE231" i="1"/>
  <c r="CD231" i="1"/>
  <c r="CC231" i="1"/>
  <c r="CB231" i="1"/>
  <c r="CA231" i="1"/>
  <c r="BZ231" i="1"/>
  <c r="BY231" i="1"/>
  <c r="BX231" i="1"/>
  <c r="BW231" i="1"/>
  <c r="BV231" i="1"/>
  <c r="BT231" i="1"/>
  <c r="BS231" i="1"/>
  <c r="BR231" i="1"/>
  <c r="BQ231" i="1"/>
  <c r="BP231" i="1"/>
  <c r="BO231" i="1"/>
  <c r="BN231" i="1"/>
  <c r="BM231" i="1"/>
  <c r="BL231" i="1"/>
  <c r="BK231" i="1"/>
  <c r="BJ231" i="1"/>
  <c r="BI231" i="1"/>
  <c r="BH231" i="1"/>
  <c r="BG231" i="1"/>
  <c r="BF231" i="1"/>
  <c r="BE231" i="1"/>
  <c r="BD231" i="1"/>
  <c r="BC231" i="1"/>
  <c r="BB231" i="1"/>
  <c r="BA231" i="1"/>
  <c r="AZ231" i="1"/>
  <c r="AY231" i="1"/>
  <c r="CR230" i="1"/>
  <c r="CQ230" i="1"/>
  <c r="CP230" i="1"/>
  <c r="CO230" i="1"/>
  <c r="CN230" i="1"/>
  <c r="CM230" i="1"/>
  <c r="CL230" i="1"/>
  <c r="CK230" i="1"/>
  <c r="CJ230" i="1"/>
  <c r="CI230" i="1"/>
  <c r="CH230" i="1"/>
  <c r="CG230" i="1"/>
  <c r="CF230" i="1"/>
  <c r="CE230" i="1"/>
  <c r="CD230" i="1"/>
  <c r="CC230" i="1"/>
  <c r="CB230" i="1"/>
  <c r="CA230" i="1"/>
  <c r="BZ230" i="1"/>
  <c r="BY230" i="1"/>
  <c r="BX230" i="1"/>
  <c r="BW230" i="1"/>
  <c r="BV230" i="1"/>
  <c r="BT230" i="1"/>
  <c r="BS230" i="1"/>
  <c r="BR230" i="1"/>
  <c r="BQ230" i="1"/>
  <c r="BP230" i="1"/>
  <c r="BO230" i="1"/>
  <c r="BN230" i="1"/>
  <c r="BM230" i="1"/>
  <c r="BL230" i="1"/>
  <c r="BK230" i="1"/>
  <c r="BJ230" i="1"/>
  <c r="BI230" i="1"/>
  <c r="BH230" i="1"/>
  <c r="BG230" i="1"/>
  <c r="BF230" i="1"/>
  <c r="BE230" i="1"/>
  <c r="BD230" i="1"/>
  <c r="BC230" i="1"/>
  <c r="BB230" i="1"/>
  <c r="BA230" i="1"/>
  <c r="AZ230" i="1"/>
  <c r="AY230" i="1"/>
  <c r="CR229" i="1"/>
  <c r="CQ229" i="1"/>
  <c r="CP229" i="1"/>
  <c r="CO229" i="1"/>
  <c r="CN229" i="1"/>
  <c r="CM229" i="1"/>
  <c r="CL229" i="1"/>
  <c r="CK229" i="1"/>
  <c r="CJ229" i="1"/>
  <c r="CI229" i="1"/>
  <c r="CH229" i="1"/>
  <c r="CG229" i="1"/>
  <c r="CF229" i="1"/>
  <c r="CE229" i="1"/>
  <c r="CD229" i="1"/>
  <c r="CC229" i="1"/>
  <c r="CB229" i="1"/>
  <c r="CA229" i="1"/>
  <c r="BZ229" i="1"/>
  <c r="BY229" i="1"/>
  <c r="BX229" i="1"/>
  <c r="BW229" i="1"/>
  <c r="BV229" i="1"/>
  <c r="BT229" i="1"/>
  <c r="BS229" i="1"/>
  <c r="BR229" i="1"/>
  <c r="BQ229" i="1"/>
  <c r="BP229" i="1"/>
  <c r="BO229" i="1"/>
  <c r="BN229" i="1"/>
  <c r="BM229" i="1"/>
  <c r="BL229" i="1"/>
  <c r="BK229" i="1"/>
  <c r="BJ229" i="1"/>
  <c r="BI229" i="1"/>
  <c r="BH229" i="1"/>
  <c r="BG229" i="1"/>
  <c r="BF229" i="1"/>
  <c r="BE229" i="1"/>
  <c r="BD229" i="1"/>
  <c r="BC229" i="1"/>
  <c r="BB229" i="1"/>
  <c r="BA229" i="1"/>
  <c r="AZ229" i="1"/>
  <c r="AY229" i="1"/>
  <c r="CR228" i="1"/>
  <c r="CQ228" i="1"/>
  <c r="CP228" i="1"/>
  <c r="CO228" i="1"/>
  <c r="CN228" i="1"/>
  <c r="CM228" i="1"/>
  <c r="CL228" i="1"/>
  <c r="CK228" i="1"/>
  <c r="CJ228" i="1"/>
  <c r="CI228" i="1"/>
  <c r="CH228" i="1"/>
  <c r="CG228" i="1"/>
  <c r="CF228" i="1"/>
  <c r="CE228" i="1"/>
  <c r="CD228" i="1"/>
  <c r="CC228" i="1"/>
  <c r="CB228" i="1"/>
  <c r="CA228" i="1"/>
  <c r="BZ228" i="1"/>
  <c r="BY228" i="1"/>
  <c r="BX228" i="1"/>
  <c r="BW228" i="1"/>
  <c r="BV228" i="1"/>
  <c r="BT228" i="1"/>
  <c r="BS228" i="1"/>
  <c r="BR228" i="1"/>
  <c r="BQ228" i="1"/>
  <c r="BP228" i="1"/>
  <c r="BO228" i="1"/>
  <c r="BN228" i="1"/>
  <c r="BM228" i="1"/>
  <c r="BL228" i="1"/>
  <c r="BK228" i="1"/>
  <c r="BJ228" i="1"/>
  <c r="BI228" i="1"/>
  <c r="BH228" i="1"/>
  <c r="BG228" i="1"/>
  <c r="BF228" i="1"/>
  <c r="BE228" i="1"/>
  <c r="BD228" i="1"/>
  <c r="BC228" i="1"/>
  <c r="BB228" i="1"/>
  <c r="BA228" i="1"/>
  <c r="AZ228" i="1"/>
  <c r="AY228" i="1"/>
  <c r="CR227" i="1"/>
  <c r="CQ227" i="1"/>
  <c r="CP227" i="1"/>
  <c r="CO227" i="1"/>
  <c r="CN227" i="1"/>
  <c r="CM227" i="1"/>
  <c r="CL227" i="1"/>
  <c r="CK227" i="1"/>
  <c r="CJ227" i="1"/>
  <c r="CI227" i="1"/>
  <c r="CH227" i="1"/>
  <c r="CG227" i="1"/>
  <c r="CF227" i="1"/>
  <c r="CE227" i="1"/>
  <c r="CD227" i="1"/>
  <c r="CC227" i="1"/>
  <c r="CB227" i="1"/>
  <c r="CA227" i="1"/>
  <c r="BZ227" i="1"/>
  <c r="BY227" i="1"/>
  <c r="BX227" i="1"/>
  <c r="BW227" i="1"/>
  <c r="BV227" i="1"/>
  <c r="BT227" i="1"/>
  <c r="BS227" i="1"/>
  <c r="BR227" i="1"/>
  <c r="BQ227" i="1"/>
  <c r="BP227" i="1"/>
  <c r="BO227" i="1"/>
  <c r="BN227" i="1"/>
  <c r="BM227" i="1"/>
  <c r="BL227" i="1"/>
  <c r="BK227" i="1"/>
  <c r="BJ227" i="1"/>
  <c r="BI227" i="1"/>
  <c r="BH227" i="1"/>
  <c r="BG227" i="1"/>
  <c r="BF227" i="1"/>
  <c r="BE227" i="1"/>
  <c r="BD227" i="1"/>
  <c r="BC227" i="1"/>
  <c r="BB227" i="1"/>
  <c r="BA227" i="1"/>
  <c r="AZ227" i="1"/>
  <c r="AY227" i="1"/>
  <c r="CR226" i="1"/>
  <c r="CQ226" i="1"/>
  <c r="CP226" i="1"/>
  <c r="CO226" i="1"/>
  <c r="CN226" i="1"/>
  <c r="CM226" i="1"/>
  <c r="CL226" i="1"/>
  <c r="CK226" i="1"/>
  <c r="CJ226" i="1"/>
  <c r="CI226" i="1"/>
  <c r="CH226" i="1"/>
  <c r="CG226" i="1"/>
  <c r="CF226" i="1"/>
  <c r="CE226" i="1"/>
  <c r="CD226" i="1"/>
  <c r="CC226" i="1"/>
  <c r="CB226" i="1"/>
  <c r="CA226" i="1"/>
  <c r="BZ226" i="1"/>
  <c r="BY226" i="1"/>
  <c r="BX226" i="1"/>
  <c r="BW226" i="1"/>
  <c r="BV226" i="1"/>
  <c r="BT226" i="1"/>
  <c r="BS226" i="1"/>
  <c r="BR226" i="1"/>
  <c r="BQ226" i="1"/>
  <c r="BP226" i="1"/>
  <c r="BO226" i="1"/>
  <c r="BN226" i="1"/>
  <c r="BM226" i="1"/>
  <c r="BL226" i="1"/>
  <c r="BK226" i="1"/>
  <c r="BJ226" i="1"/>
  <c r="BI226" i="1"/>
  <c r="BH226" i="1"/>
  <c r="BG226" i="1"/>
  <c r="BF226" i="1"/>
  <c r="BE226" i="1"/>
  <c r="BD226" i="1"/>
  <c r="BC226" i="1"/>
  <c r="BB226" i="1"/>
  <c r="BA226" i="1"/>
  <c r="AZ226" i="1"/>
  <c r="AY226" i="1"/>
  <c r="CR225" i="1"/>
  <c r="CQ225" i="1"/>
  <c r="CP225" i="1"/>
  <c r="CO225" i="1"/>
  <c r="CN225" i="1"/>
  <c r="CM225" i="1"/>
  <c r="CL225" i="1"/>
  <c r="CK225" i="1"/>
  <c r="CJ225" i="1"/>
  <c r="CI225" i="1"/>
  <c r="CH225" i="1"/>
  <c r="CG225" i="1"/>
  <c r="CF225" i="1"/>
  <c r="CE225" i="1"/>
  <c r="CD225" i="1"/>
  <c r="CC225" i="1"/>
  <c r="CB225" i="1"/>
  <c r="CA225" i="1"/>
  <c r="BZ225" i="1"/>
  <c r="BY225" i="1"/>
  <c r="BX225" i="1"/>
  <c r="BW225" i="1"/>
  <c r="BV225" i="1"/>
  <c r="BT225" i="1"/>
  <c r="BS225" i="1"/>
  <c r="BR225" i="1"/>
  <c r="BQ225" i="1"/>
  <c r="BP225" i="1"/>
  <c r="BO225" i="1"/>
  <c r="BN225" i="1"/>
  <c r="BM225" i="1"/>
  <c r="BL225" i="1"/>
  <c r="BK225" i="1"/>
  <c r="BJ225" i="1"/>
  <c r="BI225" i="1"/>
  <c r="BH225" i="1"/>
  <c r="BG225" i="1"/>
  <c r="BF225" i="1"/>
  <c r="BE225" i="1"/>
  <c r="BD225" i="1"/>
  <c r="BC225" i="1"/>
  <c r="BB225" i="1"/>
  <c r="BA225" i="1"/>
  <c r="AZ225" i="1"/>
  <c r="AY225" i="1"/>
  <c r="CR224" i="1"/>
  <c r="CQ224" i="1"/>
  <c r="CP224" i="1"/>
  <c r="CO224" i="1"/>
  <c r="CN224" i="1"/>
  <c r="CM224" i="1"/>
  <c r="CL224" i="1"/>
  <c r="CK224" i="1"/>
  <c r="CJ224" i="1"/>
  <c r="CI224" i="1"/>
  <c r="CH224" i="1"/>
  <c r="CG224" i="1"/>
  <c r="CF224" i="1"/>
  <c r="CE224" i="1"/>
  <c r="CD224" i="1"/>
  <c r="CC224" i="1"/>
  <c r="CB224" i="1"/>
  <c r="CA224" i="1"/>
  <c r="BZ224" i="1"/>
  <c r="BY224" i="1"/>
  <c r="BX224" i="1"/>
  <c r="BW224" i="1"/>
  <c r="BV224" i="1"/>
  <c r="BT224" i="1"/>
  <c r="BS224" i="1"/>
  <c r="BR224" i="1"/>
  <c r="BQ224" i="1"/>
  <c r="BP224" i="1"/>
  <c r="BO224" i="1"/>
  <c r="BN224" i="1"/>
  <c r="BM224" i="1"/>
  <c r="BL224" i="1"/>
  <c r="BK224" i="1"/>
  <c r="BJ224" i="1"/>
  <c r="BI224" i="1"/>
  <c r="BH224" i="1"/>
  <c r="BG224" i="1"/>
  <c r="BF224" i="1"/>
  <c r="BE224" i="1"/>
  <c r="BD224" i="1"/>
  <c r="BC224" i="1"/>
  <c r="BB224" i="1"/>
  <c r="BA224" i="1"/>
  <c r="AZ224" i="1"/>
  <c r="AY224" i="1"/>
  <c r="CR223" i="1"/>
  <c r="CQ223" i="1"/>
  <c r="CP223" i="1"/>
  <c r="CO223" i="1"/>
  <c r="CN223" i="1"/>
  <c r="CM223" i="1"/>
  <c r="CL223" i="1"/>
  <c r="CK223" i="1"/>
  <c r="CJ223" i="1"/>
  <c r="CI223" i="1"/>
  <c r="CH223" i="1"/>
  <c r="CG223" i="1"/>
  <c r="CF223" i="1"/>
  <c r="CE223" i="1"/>
  <c r="CD223" i="1"/>
  <c r="CC223" i="1"/>
  <c r="CB223" i="1"/>
  <c r="CA223" i="1"/>
  <c r="BZ223" i="1"/>
  <c r="BY223" i="1"/>
  <c r="BX223" i="1"/>
  <c r="BW223" i="1"/>
  <c r="BV223" i="1"/>
  <c r="BT223" i="1"/>
  <c r="BS223" i="1"/>
  <c r="BR223" i="1"/>
  <c r="BQ223" i="1"/>
  <c r="BP223" i="1"/>
  <c r="BO223" i="1"/>
  <c r="BN223" i="1"/>
  <c r="BM223" i="1"/>
  <c r="BL223" i="1"/>
  <c r="BK223" i="1"/>
  <c r="BJ223" i="1"/>
  <c r="BI223" i="1"/>
  <c r="BH223" i="1"/>
  <c r="BG223" i="1"/>
  <c r="BF223" i="1"/>
  <c r="BE223" i="1"/>
  <c r="BD223" i="1"/>
  <c r="BC223" i="1"/>
  <c r="BB223" i="1"/>
  <c r="BA223" i="1"/>
  <c r="AZ223" i="1"/>
  <c r="AY223" i="1"/>
  <c r="CR222" i="1"/>
  <c r="CQ222" i="1"/>
  <c r="CP222" i="1"/>
  <c r="CO222" i="1"/>
  <c r="CN222" i="1"/>
  <c r="CM222" i="1"/>
  <c r="CL222" i="1"/>
  <c r="CK222" i="1"/>
  <c r="CJ222" i="1"/>
  <c r="CI222" i="1"/>
  <c r="CH222" i="1"/>
  <c r="CG222" i="1"/>
  <c r="CF222" i="1"/>
  <c r="CE222" i="1"/>
  <c r="CD222" i="1"/>
  <c r="CC222" i="1"/>
  <c r="CB222" i="1"/>
  <c r="CA222" i="1"/>
  <c r="BZ222" i="1"/>
  <c r="BY222" i="1"/>
  <c r="BX222" i="1"/>
  <c r="BW222" i="1"/>
  <c r="BV222" i="1"/>
  <c r="BT222" i="1"/>
  <c r="BS222" i="1"/>
  <c r="BR222" i="1"/>
  <c r="BQ222" i="1"/>
  <c r="BP222" i="1"/>
  <c r="BO222" i="1"/>
  <c r="BN222" i="1"/>
  <c r="BM222" i="1"/>
  <c r="BL222" i="1"/>
  <c r="BK222" i="1"/>
  <c r="BJ222" i="1"/>
  <c r="BI222" i="1"/>
  <c r="BH222" i="1"/>
  <c r="BG222" i="1"/>
  <c r="BF222" i="1"/>
  <c r="BE222" i="1"/>
  <c r="BD222" i="1"/>
  <c r="BC222" i="1"/>
  <c r="BB222" i="1"/>
  <c r="BA222" i="1"/>
  <c r="AZ222" i="1"/>
  <c r="AY222" i="1"/>
  <c r="CR221" i="1"/>
  <c r="CQ221" i="1"/>
  <c r="CP221" i="1"/>
  <c r="CO221" i="1"/>
  <c r="CN221" i="1"/>
  <c r="CM221" i="1"/>
  <c r="CL221" i="1"/>
  <c r="CK221" i="1"/>
  <c r="CJ221" i="1"/>
  <c r="CI221" i="1"/>
  <c r="CH221" i="1"/>
  <c r="CG221" i="1"/>
  <c r="CF221" i="1"/>
  <c r="CE221" i="1"/>
  <c r="CD221" i="1"/>
  <c r="CC221" i="1"/>
  <c r="CB221" i="1"/>
  <c r="CA221" i="1"/>
  <c r="BZ221" i="1"/>
  <c r="BY221" i="1"/>
  <c r="BX221" i="1"/>
  <c r="BW221" i="1"/>
  <c r="BV221" i="1"/>
  <c r="BT221" i="1"/>
  <c r="BS221" i="1"/>
  <c r="BR221" i="1"/>
  <c r="BQ221" i="1"/>
  <c r="BP221" i="1"/>
  <c r="BO221" i="1"/>
  <c r="BN221" i="1"/>
  <c r="BM221" i="1"/>
  <c r="BL221" i="1"/>
  <c r="BK221" i="1"/>
  <c r="BJ221" i="1"/>
  <c r="BI221" i="1"/>
  <c r="BH221" i="1"/>
  <c r="BG221" i="1"/>
  <c r="BF221" i="1"/>
  <c r="BE221" i="1"/>
  <c r="BD221" i="1"/>
  <c r="BC221" i="1"/>
  <c r="BB221" i="1"/>
  <c r="BA221" i="1"/>
  <c r="AZ221" i="1"/>
  <c r="AY221" i="1"/>
  <c r="CR220" i="1"/>
  <c r="CQ220" i="1"/>
  <c r="CP220" i="1"/>
  <c r="CO220" i="1"/>
  <c r="CN220" i="1"/>
  <c r="CM220" i="1"/>
  <c r="CL220" i="1"/>
  <c r="CK220" i="1"/>
  <c r="CJ220" i="1"/>
  <c r="CI220" i="1"/>
  <c r="CH220" i="1"/>
  <c r="CG220" i="1"/>
  <c r="CF220" i="1"/>
  <c r="CE220" i="1"/>
  <c r="CD220" i="1"/>
  <c r="CC220" i="1"/>
  <c r="CB220" i="1"/>
  <c r="CA220" i="1"/>
  <c r="BZ220" i="1"/>
  <c r="BY220" i="1"/>
  <c r="BX220" i="1"/>
  <c r="BW220" i="1"/>
  <c r="BV220" i="1"/>
  <c r="BT220" i="1"/>
  <c r="BS220" i="1"/>
  <c r="BR220" i="1"/>
  <c r="BQ220" i="1"/>
  <c r="BP220" i="1"/>
  <c r="BO220" i="1"/>
  <c r="BN220" i="1"/>
  <c r="BM220" i="1"/>
  <c r="BL220" i="1"/>
  <c r="BK220" i="1"/>
  <c r="BJ220" i="1"/>
  <c r="BI220" i="1"/>
  <c r="BH220" i="1"/>
  <c r="BG220" i="1"/>
  <c r="BF220" i="1"/>
  <c r="BE220" i="1"/>
  <c r="BD220" i="1"/>
  <c r="BC220" i="1"/>
  <c r="BB220" i="1"/>
  <c r="BA220" i="1"/>
  <c r="AZ220" i="1"/>
  <c r="AY220" i="1"/>
  <c r="CR219" i="1"/>
  <c r="CQ219" i="1"/>
  <c r="CP219" i="1"/>
  <c r="CO219" i="1"/>
  <c r="CN219" i="1"/>
  <c r="CM219" i="1"/>
  <c r="CL219" i="1"/>
  <c r="CK219" i="1"/>
  <c r="CJ219" i="1"/>
  <c r="CI219" i="1"/>
  <c r="CH219" i="1"/>
  <c r="CG219" i="1"/>
  <c r="CF219" i="1"/>
  <c r="CE219" i="1"/>
  <c r="CD219" i="1"/>
  <c r="CC219" i="1"/>
  <c r="CB219" i="1"/>
  <c r="CA219" i="1"/>
  <c r="BZ219" i="1"/>
  <c r="BY219" i="1"/>
  <c r="BX219" i="1"/>
  <c r="BW219" i="1"/>
  <c r="BV219" i="1"/>
  <c r="BT219" i="1"/>
  <c r="BS219" i="1"/>
  <c r="BR219" i="1"/>
  <c r="BQ219" i="1"/>
  <c r="BP219" i="1"/>
  <c r="BO219" i="1"/>
  <c r="BN219" i="1"/>
  <c r="BM219" i="1"/>
  <c r="BL219" i="1"/>
  <c r="BK219" i="1"/>
  <c r="BJ219" i="1"/>
  <c r="BI219" i="1"/>
  <c r="BH219" i="1"/>
  <c r="BG219" i="1"/>
  <c r="BF219" i="1"/>
  <c r="BE219" i="1"/>
  <c r="BD219" i="1"/>
  <c r="BC219" i="1"/>
  <c r="BB219" i="1"/>
  <c r="BA219" i="1"/>
  <c r="AZ219" i="1"/>
  <c r="AY219" i="1"/>
  <c r="CR218" i="1"/>
  <c r="CQ218" i="1"/>
  <c r="CP218" i="1"/>
  <c r="CO218" i="1"/>
  <c r="CN218" i="1"/>
  <c r="CM218" i="1"/>
  <c r="CL218" i="1"/>
  <c r="CK218" i="1"/>
  <c r="CJ218" i="1"/>
  <c r="CI218" i="1"/>
  <c r="CH218" i="1"/>
  <c r="CG218" i="1"/>
  <c r="CF218" i="1"/>
  <c r="CE218" i="1"/>
  <c r="CD218" i="1"/>
  <c r="CC218" i="1"/>
  <c r="CB218" i="1"/>
  <c r="CA218" i="1"/>
  <c r="BZ218" i="1"/>
  <c r="BY218" i="1"/>
  <c r="BX218" i="1"/>
  <c r="BW218" i="1"/>
  <c r="BV218" i="1"/>
  <c r="BT218" i="1"/>
  <c r="BS218" i="1"/>
  <c r="BR218" i="1"/>
  <c r="BQ218" i="1"/>
  <c r="BP218" i="1"/>
  <c r="BO218" i="1"/>
  <c r="BN218" i="1"/>
  <c r="BM218" i="1"/>
  <c r="BL218" i="1"/>
  <c r="BK218" i="1"/>
  <c r="BJ218" i="1"/>
  <c r="BI218" i="1"/>
  <c r="BH218" i="1"/>
  <c r="BG218" i="1"/>
  <c r="BF218" i="1"/>
  <c r="BE218" i="1"/>
  <c r="BD218" i="1"/>
  <c r="BC218" i="1"/>
  <c r="BB218" i="1"/>
  <c r="BA218" i="1"/>
  <c r="AZ218" i="1"/>
  <c r="AY218" i="1"/>
  <c r="CR217" i="1"/>
  <c r="CQ217" i="1"/>
  <c r="CP217" i="1"/>
  <c r="CO217" i="1"/>
  <c r="CN217" i="1"/>
  <c r="CM217" i="1"/>
  <c r="CL217" i="1"/>
  <c r="CK217" i="1"/>
  <c r="CJ217" i="1"/>
  <c r="CI217" i="1"/>
  <c r="CH217" i="1"/>
  <c r="CG217" i="1"/>
  <c r="CF217" i="1"/>
  <c r="CE217" i="1"/>
  <c r="CD217" i="1"/>
  <c r="CC217" i="1"/>
  <c r="CB217" i="1"/>
  <c r="CA217" i="1"/>
  <c r="BZ217" i="1"/>
  <c r="BY217" i="1"/>
  <c r="BX217" i="1"/>
  <c r="BW217" i="1"/>
  <c r="BV217" i="1"/>
  <c r="BT217" i="1"/>
  <c r="BS217" i="1"/>
  <c r="BR217" i="1"/>
  <c r="BQ217" i="1"/>
  <c r="BP217" i="1"/>
  <c r="BO217" i="1"/>
  <c r="BN217" i="1"/>
  <c r="BM217" i="1"/>
  <c r="BL217" i="1"/>
  <c r="BK217" i="1"/>
  <c r="BJ217" i="1"/>
  <c r="BI217" i="1"/>
  <c r="BH217" i="1"/>
  <c r="BG217" i="1"/>
  <c r="BF217" i="1"/>
  <c r="BE217" i="1"/>
  <c r="BD217" i="1"/>
  <c r="BC217" i="1"/>
  <c r="BB217" i="1"/>
  <c r="BA217" i="1"/>
  <c r="AZ217" i="1"/>
  <c r="AY217" i="1"/>
  <c r="CR216" i="1"/>
  <c r="CQ216" i="1"/>
  <c r="CP216" i="1"/>
  <c r="CO216" i="1"/>
  <c r="CN216" i="1"/>
  <c r="CM216" i="1"/>
  <c r="CL216" i="1"/>
  <c r="CK216" i="1"/>
  <c r="CJ216" i="1"/>
  <c r="CI216" i="1"/>
  <c r="CH216" i="1"/>
  <c r="CG216" i="1"/>
  <c r="CF216" i="1"/>
  <c r="CE216" i="1"/>
  <c r="CD216" i="1"/>
  <c r="CC216" i="1"/>
  <c r="CB216" i="1"/>
  <c r="CA216" i="1"/>
  <c r="BZ216" i="1"/>
  <c r="BY216" i="1"/>
  <c r="BX216" i="1"/>
  <c r="BW216" i="1"/>
  <c r="BV216" i="1"/>
  <c r="BT216" i="1"/>
  <c r="BS216" i="1"/>
  <c r="BR216" i="1"/>
  <c r="BQ216" i="1"/>
  <c r="BP216" i="1"/>
  <c r="BO216" i="1"/>
  <c r="BN216" i="1"/>
  <c r="BM216" i="1"/>
  <c r="BL216" i="1"/>
  <c r="BK216" i="1"/>
  <c r="BJ216" i="1"/>
  <c r="BI216" i="1"/>
  <c r="BH216" i="1"/>
  <c r="BG216" i="1"/>
  <c r="BF216" i="1"/>
  <c r="BE216" i="1"/>
  <c r="BD216" i="1"/>
  <c r="BC216" i="1"/>
  <c r="BB216" i="1"/>
  <c r="BA216" i="1"/>
  <c r="AZ216" i="1"/>
  <c r="AY216" i="1"/>
  <c r="CR215" i="1"/>
  <c r="CQ215" i="1"/>
  <c r="CP215" i="1"/>
  <c r="CO215" i="1"/>
  <c r="CN215" i="1"/>
  <c r="CM215" i="1"/>
  <c r="CL215" i="1"/>
  <c r="CK215" i="1"/>
  <c r="CJ215" i="1"/>
  <c r="CI215" i="1"/>
  <c r="CH215" i="1"/>
  <c r="CG215" i="1"/>
  <c r="CF215" i="1"/>
  <c r="CE215" i="1"/>
  <c r="CD215" i="1"/>
  <c r="CC215" i="1"/>
  <c r="CB215" i="1"/>
  <c r="CA215" i="1"/>
  <c r="BZ215" i="1"/>
  <c r="BY215" i="1"/>
  <c r="BX215" i="1"/>
  <c r="BW215" i="1"/>
  <c r="BV215" i="1"/>
  <c r="BT215" i="1"/>
  <c r="BS215" i="1"/>
  <c r="BR215" i="1"/>
  <c r="BQ215" i="1"/>
  <c r="BP215" i="1"/>
  <c r="BO215" i="1"/>
  <c r="BN215" i="1"/>
  <c r="BM215" i="1"/>
  <c r="BL215" i="1"/>
  <c r="BK215" i="1"/>
  <c r="BJ215" i="1"/>
  <c r="BI215" i="1"/>
  <c r="BH215" i="1"/>
  <c r="BG215" i="1"/>
  <c r="BF215" i="1"/>
  <c r="BE215" i="1"/>
  <c r="BD215" i="1"/>
  <c r="BC215" i="1"/>
  <c r="BB215" i="1"/>
  <c r="BA215" i="1"/>
  <c r="AZ215" i="1"/>
  <c r="AY215" i="1"/>
  <c r="CR214" i="1"/>
  <c r="CQ214" i="1"/>
  <c r="CP214" i="1"/>
  <c r="CO214" i="1"/>
  <c r="CN214" i="1"/>
  <c r="CM214" i="1"/>
  <c r="CL214" i="1"/>
  <c r="CK214" i="1"/>
  <c r="CJ214" i="1"/>
  <c r="CI214" i="1"/>
  <c r="CH214" i="1"/>
  <c r="CG214" i="1"/>
  <c r="CF214" i="1"/>
  <c r="CE214" i="1"/>
  <c r="CD214" i="1"/>
  <c r="CC214" i="1"/>
  <c r="CB214" i="1"/>
  <c r="CA214" i="1"/>
  <c r="BZ214" i="1"/>
  <c r="BY214" i="1"/>
  <c r="BX214" i="1"/>
  <c r="BW214" i="1"/>
  <c r="BV214" i="1"/>
  <c r="BT214" i="1"/>
  <c r="BS214" i="1"/>
  <c r="BR214" i="1"/>
  <c r="BQ214" i="1"/>
  <c r="BP214" i="1"/>
  <c r="BO214" i="1"/>
  <c r="BN214" i="1"/>
  <c r="BM214" i="1"/>
  <c r="BL214" i="1"/>
  <c r="BK214" i="1"/>
  <c r="BJ214" i="1"/>
  <c r="BI214" i="1"/>
  <c r="BH214" i="1"/>
  <c r="BG214" i="1"/>
  <c r="BF214" i="1"/>
  <c r="BE214" i="1"/>
  <c r="BD214" i="1"/>
  <c r="BC214" i="1"/>
  <c r="BB214" i="1"/>
  <c r="BA214" i="1"/>
  <c r="AZ214" i="1"/>
  <c r="AY214" i="1"/>
  <c r="CR213" i="1"/>
  <c r="CQ213" i="1"/>
  <c r="CP213" i="1"/>
  <c r="CO213" i="1"/>
  <c r="CN213" i="1"/>
  <c r="CM213" i="1"/>
  <c r="CL213" i="1"/>
  <c r="CK213" i="1"/>
  <c r="CJ213" i="1"/>
  <c r="CI213" i="1"/>
  <c r="CH213" i="1"/>
  <c r="CG213" i="1"/>
  <c r="CF213" i="1"/>
  <c r="CE213" i="1"/>
  <c r="CD213" i="1"/>
  <c r="CC213" i="1"/>
  <c r="CB213" i="1"/>
  <c r="CA213" i="1"/>
  <c r="BZ213" i="1"/>
  <c r="BY213" i="1"/>
  <c r="BX213" i="1"/>
  <c r="BW213" i="1"/>
  <c r="BV213" i="1"/>
  <c r="BT213" i="1"/>
  <c r="BS213" i="1"/>
  <c r="BR213" i="1"/>
  <c r="BQ213" i="1"/>
  <c r="BP213" i="1"/>
  <c r="BO213" i="1"/>
  <c r="BN213" i="1"/>
  <c r="BM213" i="1"/>
  <c r="BL213" i="1"/>
  <c r="BK213" i="1"/>
  <c r="BJ213" i="1"/>
  <c r="BI213" i="1"/>
  <c r="BH213" i="1"/>
  <c r="BG213" i="1"/>
  <c r="BF213" i="1"/>
  <c r="BE213" i="1"/>
  <c r="BD213" i="1"/>
  <c r="BC213" i="1"/>
  <c r="BB213" i="1"/>
  <c r="BA213" i="1"/>
  <c r="AZ213" i="1"/>
  <c r="AY213" i="1"/>
  <c r="CR212" i="1"/>
  <c r="CQ212" i="1"/>
  <c r="CP212" i="1"/>
  <c r="CO212" i="1"/>
  <c r="CN212" i="1"/>
  <c r="CM212" i="1"/>
  <c r="CL212" i="1"/>
  <c r="CK212" i="1"/>
  <c r="CJ212" i="1"/>
  <c r="CI212" i="1"/>
  <c r="CH212" i="1"/>
  <c r="CG212" i="1"/>
  <c r="CF212" i="1"/>
  <c r="CE212" i="1"/>
  <c r="CD212" i="1"/>
  <c r="CC212" i="1"/>
  <c r="CB212" i="1"/>
  <c r="CA212" i="1"/>
  <c r="BZ212" i="1"/>
  <c r="BY212" i="1"/>
  <c r="BX212" i="1"/>
  <c r="BW212" i="1"/>
  <c r="BV212" i="1"/>
  <c r="BT212" i="1"/>
  <c r="BS212" i="1"/>
  <c r="BR212" i="1"/>
  <c r="BQ212" i="1"/>
  <c r="BP212" i="1"/>
  <c r="BO212" i="1"/>
  <c r="BN212" i="1"/>
  <c r="BM212" i="1"/>
  <c r="BL212" i="1"/>
  <c r="BK212" i="1"/>
  <c r="BJ212" i="1"/>
  <c r="BI212" i="1"/>
  <c r="BH212" i="1"/>
  <c r="BG212" i="1"/>
  <c r="BF212" i="1"/>
  <c r="BE212" i="1"/>
  <c r="BD212" i="1"/>
  <c r="BC212" i="1"/>
  <c r="BB212" i="1"/>
  <c r="BA212" i="1"/>
  <c r="AZ212" i="1"/>
  <c r="AY212" i="1"/>
  <c r="CR211" i="1"/>
  <c r="CQ211" i="1"/>
  <c r="CP211" i="1"/>
  <c r="CO211" i="1"/>
  <c r="CN211" i="1"/>
  <c r="CM211" i="1"/>
  <c r="CL211" i="1"/>
  <c r="CK211" i="1"/>
  <c r="CJ211" i="1"/>
  <c r="CI211" i="1"/>
  <c r="CH211" i="1"/>
  <c r="CG211" i="1"/>
  <c r="CF211" i="1"/>
  <c r="CE211" i="1"/>
  <c r="CD211" i="1"/>
  <c r="CC211" i="1"/>
  <c r="CB211" i="1"/>
  <c r="CA211" i="1"/>
  <c r="BZ211" i="1"/>
  <c r="BY211" i="1"/>
  <c r="BX211" i="1"/>
  <c r="BW211" i="1"/>
  <c r="BV211" i="1"/>
  <c r="BT211" i="1"/>
  <c r="BS211" i="1"/>
  <c r="BR211" i="1"/>
  <c r="BQ211" i="1"/>
  <c r="BP211" i="1"/>
  <c r="BO211" i="1"/>
  <c r="BN211" i="1"/>
  <c r="BM211" i="1"/>
  <c r="BL211" i="1"/>
  <c r="BK211" i="1"/>
  <c r="BJ211" i="1"/>
  <c r="BI211" i="1"/>
  <c r="BH211" i="1"/>
  <c r="BG211" i="1"/>
  <c r="BF211" i="1"/>
  <c r="BE211" i="1"/>
  <c r="BD211" i="1"/>
  <c r="BC211" i="1"/>
  <c r="BB211" i="1"/>
  <c r="BA211" i="1"/>
  <c r="AZ211" i="1"/>
  <c r="AY211" i="1"/>
  <c r="CR210" i="1"/>
  <c r="CQ210" i="1"/>
  <c r="CP210" i="1"/>
  <c r="CO210" i="1"/>
  <c r="CN210" i="1"/>
  <c r="CM210" i="1"/>
  <c r="CL210" i="1"/>
  <c r="CK210" i="1"/>
  <c r="CJ210" i="1"/>
  <c r="CI210" i="1"/>
  <c r="CH210" i="1"/>
  <c r="CG210" i="1"/>
  <c r="CF210" i="1"/>
  <c r="CE210" i="1"/>
  <c r="CD210" i="1"/>
  <c r="CC210" i="1"/>
  <c r="CB210" i="1"/>
  <c r="CA210" i="1"/>
  <c r="BZ210" i="1"/>
  <c r="BY210" i="1"/>
  <c r="BX210" i="1"/>
  <c r="BW210" i="1"/>
  <c r="BV210" i="1"/>
  <c r="BT210" i="1"/>
  <c r="BS210" i="1"/>
  <c r="BR210" i="1"/>
  <c r="BQ210" i="1"/>
  <c r="BP210" i="1"/>
  <c r="BO210" i="1"/>
  <c r="BN210" i="1"/>
  <c r="BM210" i="1"/>
  <c r="BL210" i="1"/>
  <c r="BK210" i="1"/>
  <c r="BJ210" i="1"/>
  <c r="BI210" i="1"/>
  <c r="BH210" i="1"/>
  <c r="BG210" i="1"/>
  <c r="BF210" i="1"/>
  <c r="BE210" i="1"/>
  <c r="BD210" i="1"/>
  <c r="BC210" i="1"/>
  <c r="BB210" i="1"/>
  <c r="BA210" i="1"/>
  <c r="AZ210" i="1"/>
  <c r="AY210" i="1"/>
  <c r="CR209" i="1"/>
  <c r="CQ209" i="1"/>
  <c r="CP209" i="1"/>
  <c r="CO209" i="1"/>
  <c r="CN209" i="1"/>
  <c r="CM209" i="1"/>
  <c r="CL209" i="1"/>
  <c r="CK209" i="1"/>
  <c r="CJ209" i="1"/>
  <c r="CI209" i="1"/>
  <c r="CH209" i="1"/>
  <c r="CG209" i="1"/>
  <c r="CF209" i="1"/>
  <c r="CE209" i="1"/>
  <c r="CD209" i="1"/>
  <c r="CC209" i="1"/>
  <c r="CB209" i="1"/>
  <c r="CA209" i="1"/>
  <c r="BZ209" i="1"/>
  <c r="BY209" i="1"/>
  <c r="BX209" i="1"/>
  <c r="BW209" i="1"/>
  <c r="BV209" i="1"/>
  <c r="BT209" i="1"/>
  <c r="BS209" i="1"/>
  <c r="BR209" i="1"/>
  <c r="BQ209" i="1"/>
  <c r="BP209" i="1"/>
  <c r="BO209" i="1"/>
  <c r="BN209" i="1"/>
  <c r="BM209" i="1"/>
  <c r="BL209" i="1"/>
  <c r="BK209" i="1"/>
  <c r="BJ209" i="1"/>
  <c r="BI209" i="1"/>
  <c r="BH209" i="1"/>
  <c r="BG209" i="1"/>
  <c r="BF209" i="1"/>
  <c r="BE209" i="1"/>
  <c r="BD209" i="1"/>
  <c r="BC209" i="1"/>
  <c r="BB209" i="1"/>
  <c r="BA209" i="1"/>
  <c r="AZ209" i="1"/>
  <c r="AY209" i="1"/>
  <c r="CR208" i="1"/>
  <c r="CQ208" i="1"/>
  <c r="CP208" i="1"/>
  <c r="CO208" i="1"/>
  <c r="CN208" i="1"/>
  <c r="CM208" i="1"/>
  <c r="CL208" i="1"/>
  <c r="CK208" i="1"/>
  <c r="CJ208" i="1"/>
  <c r="CI208" i="1"/>
  <c r="CH208" i="1"/>
  <c r="CG208" i="1"/>
  <c r="CF208" i="1"/>
  <c r="CE208" i="1"/>
  <c r="CD208" i="1"/>
  <c r="CC208" i="1"/>
  <c r="CB208" i="1"/>
  <c r="CA208" i="1"/>
  <c r="BZ208" i="1"/>
  <c r="BY208" i="1"/>
  <c r="BX208" i="1"/>
  <c r="BW208" i="1"/>
  <c r="BV208" i="1"/>
  <c r="BT208" i="1"/>
  <c r="BS208" i="1"/>
  <c r="BR208" i="1"/>
  <c r="BQ208" i="1"/>
  <c r="BP208" i="1"/>
  <c r="BO208" i="1"/>
  <c r="BN208" i="1"/>
  <c r="BM208" i="1"/>
  <c r="BL208" i="1"/>
  <c r="BK208" i="1"/>
  <c r="BJ208" i="1"/>
  <c r="BI208" i="1"/>
  <c r="BH208" i="1"/>
  <c r="BG208" i="1"/>
  <c r="BF208" i="1"/>
  <c r="BE208" i="1"/>
  <c r="BD208" i="1"/>
  <c r="BC208" i="1"/>
  <c r="BB208" i="1"/>
  <c r="BA208" i="1"/>
  <c r="AZ208" i="1"/>
  <c r="AY208" i="1"/>
  <c r="CR207" i="1"/>
  <c r="CQ207" i="1"/>
  <c r="CP207" i="1"/>
  <c r="CO207" i="1"/>
  <c r="CN207" i="1"/>
  <c r="CM207" i="1"/>
  <c r="CL207" i="1"/>
  <c r="CK207" i="1"/>
  <c r="CJ207" i="1"/>
  <c r="CI207" i="1"/>
  <c r="CH207" i="1"/>
  <c r="CG207" i="1"/>
  <c r="CF207" i="1"/>
  <c r="CE207" i="1"/>
  <c r="CD207" i="1"/>
  <c r="CC207" i="1"/>
  <c r="CB207" i="1"/>
  <c r="CA207" i="1"/>
  <c r="BZ207" i="1"/>
  <c r="BY207" i="1"/>
  <c r="BX207" i="1"/>
  <c r="BW207" i="1"/>
  <c r="BV207" i="1"/>
  <c r="BT207" i="1"/>
  <c r="BS207" i="1"/>
  <c r="BR207" i="1"/>
  <c r="BQ207" i="1"/>
  <c r="BP207" i="1"/>
  <c r="BO207" i="1"/>
  <c r="BN207" i="1"/>
  <c r="BM207" i="1"/>
  <c r="BL207" i="1"/>
  <c r="BK207" i="1"/>
  <c r="BJ207" i="1"/>
  <c r="BI207" i="1"/>
  <c r="BH207" i="1"/>
  <c r="BG207" i="1"/>
  <c r="BF207" i="1"/>
  <c r="BE207" i="1"/>
  <c r="BD207" i="1"/>
  <c r="BC207" i="1"/>
  <c r="BB207" i="1"/>
  <c r="BA207" i="1"/>
  <c r="AZ207" i="1"/>
  <c r="AY207" i="1"/>
  <c r="CR206" i="1"/>
  <c r="CQ206" i="1"/>
  <c r="CP206" i="1"/>
  <c r="CO206" i="1"/>
  <c r="CN206" i="1"/>
  <c r="CM206" i="1"/>
  <c r="CL206" i="1"/>
  <c r="CK206" i="1"/>
  <c r="CJ206" i="1"/>
  <c r="CI206" i="1"/>
  <c r="CH206" i="1"/>
  <c r="CG206" i="1"/>
  <c r="CF206" i="1"/>
  <c r="CE206" i="1"/>
  <c r="CD206" i="1"/>
  <c r="CC206" i="1"/>
  <c r="CB206" i="1"/>
  <c r="CA206" i="1"/>
  <c r="BZ206" i="1"/>
  <c r="BY206" i="1"/>
  <c r="BX206" i="1"/>
  <c r="BW206" i="1"/>
  <c r="BV206" i="1"/>
  <c r="BT206" i="1"/>
  <c r="BS206" i="1"/>
  <c r="BR206" i="1"/>
  <c r="BQ206" i="1"/>
  <c r="BP206" i="1"/>
  <c r="BO206" i="1"/>
  <c r="BN206" i="1"/>
  <c r="BM206" i="1"/>
  <c r="BL206" i="1"/>
  <c r="BK206" i="1"/>
  <c r="BJ206" i="1"/>
  <c r="BI206" i="1"/>
  <c r="BH206" i="1"/>
  <c r="BG206" i="1"/>
  <c r="BF206" i="1"/>
  <c r="BE206" i="1"/>
  <c r="BD206" i="1"/>
  <c r="BC206" i="1"/>
  <c r="BB206" i="1"/>
  <c r="BA206" i="1"/>
  <c r="AZ206" i="1"/>
  <c r="AY206" i="1"/>
  <c r="CR205" i="1"/>
  <c r="CQ205" i="1"/>
  <c r="CP205" i="1"/>
  <c r="CO205" i="1"/>
  <c r="CN205" i="1"/>
  <c r="CM205" i="1"/>
  <c r="CL205" i="1"/>
  <c r="CK205" i="1"/>
  <c r="CJ205" i="1"/>
  <c r="CI205" i="1"/>
  <c r="CH205" i="1"/>
  <c r="CG205" i="1"/>
  <c r="CF205" i="1"/>
  <c r="CE205" i="1"/>
  <c r="CD205" i="1"/>
  <c r="CC205" i="1"/>
  <c r="CB205" i="1"/>
  <c r="CA205" i="1"/>
  <c r="BZ205" i="1"/>
  <c r="BY205" i="1"/>
  <c r="BX205" i="1"/>
  <c r="BW205" i="1"/>
  <c r="BV205" i="1"/>
  <c r="BT205" i="1"/>
  <c r="BS205" i="1"/>
  <c r="BR205" i="1"/>
  <c r="BQ205" i="1"/>
  <c r="BP205" i="1"/>
  <c r="BO205" i="1"/>
  <c r="BN205" i="1"/>
  <c r="BM205" i="1"/>
  <c r="BL205" i="1"/>
  <c r="BK205" i="1"/>
  <c r="BJ205" i="1"/>
  <c r="BI205" i="1"/>
  <c r="BH205" i="1"/>
  <c r="BG205" i="1"/>
  <c r="BF205" i="1"/>
  <c r="BE205" i="1"/>
  <c r="BD205" i="1"/>
  <c r="BC205" i="1"/>
  <c r="BB205" i="1"/>
  <c r="BA205" i="1"/>
  <c r="AZ205" i="1"/>
  <c r="AY205" i="1"/>
  <c r="CR204" i="1"/>
  <c r="CQ204" i="1"/>
  <c r="CP204" i="1"/>
  <c r="CO204" i="1"/>
  <c r="CN204" i="1"/>
  <c r="CM204" i="1"/>
  <c r="CL204" i="1"/>
  <c r="CK204" i="1"/>
  <c r="CJ204" i="1"/>
  <c r="CI204" i="1"/>
  <c r="CH204" i="1"/>
  <c r="CG204" i="1"/>
  <c r="CF204" i="1"/>
  <c r="CE204" i="1"/>
  <c r="CD204" i="1"/>
  <c r="CC204" i="1"/>
  <c r="CB204" i="1"/>
  <c r="CA204" i="1"/>
  <c r="BZ204" i="1"/>
  <c r="BY204" i="1"/>
  <c r="BX204" i="1"/>
  <c r="BW204" i="1"/>
  <c r="BV204" i="1"/>
  <c r="BT204" i="1"/>
  <c r="BS204" i="1"/>
  <c r="BR204" i="1"/>
  <c r="BQ204" i="1"/>
  <c r="BP204" i="1"/>
  <c r="BO204" i="1"/>
  <c r="BN204" i="1"/>
  <c r="BM204" i="1"/>
  <c r="BL204" i="1"/>
  <c r="BK204" i="1"/>
  <c r="BJ204" i="1"/>
  <c r="BI204" i="1"/>
  <c r="BH204" i="1"/>
  <c r="BG204" i="1"/>
  <c r="BF204" i="1"/>
  <c r="BE204" i="1"/>
  <c r="BD204" i="1"/>
  <c r="BC204" i="1"/>
  <c r="BB204" i="1"/>
  <c r="BA204" i="1"/>
  <c r="AZ204" i="1"/>
  <c r="AY204" i="1"/>
  <c r="CR203" i="1"/>
  <c r="CQ203" i="1"/>
  <c r="CP203" i="1"/>
  <c r="CO203" i="1"/>
  <c r="CN203" i="1"/>
  <c r="CM203" i="1"/>
  <c r="CL203" i="1"/>
  <c r="CK203" i="1"/>
  <c r="CJ203" i="1"/>
  <c r="CI203" i="1"/>
  <c r="CH203" i="1"/>
  <c r="CG203" i="1"/>
  <c r="CF203" i="1"/>
  <c r="CE203" i="1"/>
  <c r="CD203" i="1"/>
  <c r="CC203" i="1"/>
  <c r="CB203" i="1"/>
  <c r="CA203" i="1"/>
  <c r="BZ203" i="1"/>
  <c r="BY203" i="1"/>
  <c r="BX203" i="1"/>
  <c r="BW203" i="1"/>
  <c r="BV203" i="1"/>
  <c r="BT203" i="1"/>
  <c r="BS203" i="1"/>
  <c r="BR203" i="1"/>
  <c r="BQ203" i="1"/>
  <c r="BP203" i="1"/>
  <c r="BO203" i="1"/>
  <c r="BN203" i="1"/>
  <c r="BM203" i="1"/>
  <c r="BL203" i="1"/>
  <c r="BK203" i="1"/>
  <c r="BJ203" i="1"/>
  <c r="BI203" i="1"/>
  <c r="BH203" i="1"/>
  <c r="BG203" i="1"/>
  <c r="BF203" i="1"/>
  <c r="BE203" i="1"/>
  <c r="BD203" i="1"/>
  <c r="BC203" i="1"/>
  <c r="BB203" i="1"/>
  <c r="BA203" i="1"/>
  <c r="AZ203" i="1"/>
  <c r="AY203" i="1"/>
  <c r="CR202" i="1"/>
  <c r="CQ202" i="1"/>
  <c r="CP202" i="1"/>
  <c r="CO202" i="1"/>
  <c r="CN202" i="1"/>
  <c r="CM202" i="1"/>
  <c r="CL202" i="1"/>
  <c r="CK202" i="1"/>
  <c r="CJ202" i="1"/>
  <c r="CI202" i="1"/>
  <c r="CH202" i="1"/>
  <c r="CG202" i="1"/>
  <c r="CF202" i="1"/>
  <c r="CE202" i="1"/>
  <c r="CD202" i="1"/>
  <c r="CC202" i="1"/>
  <c r="CB202" i="1"/>
  <c r="CA202" i="1"/>
  <c r="BZ202" i="1"/>
  <c r="BY202" i="1"/>
  <c r="BX202" i="1"/>
  <c r="BW202" i="1"/>
  <c r="BV202" i="1"/>
  <c r="BT202" i="1"/>
  <c r="BS202" i="1"/>
  <c r="BR202" i="1"/>
  <c r="BQ202" i="1"/>
  <c r="BP202" i="1"/>
  <c r="BO202" i="1"/>
  <c r="BN202" i="1"/>
  <c r="BM202" i="1"/>
  <c r="BL202" i="1"/>
  <c r="BK202" i="1"/>
  <c r="BJ202" i="1"/>
  <c r="BI202" i="1"/>
  <c r="BH202" i="1"/>
  <c r="BG202" i="1"/>
  <c r="BF202" i="1"/>
  <c r="BE202" i="1"/>
  <c r="BD202" i="1"/>
  <c r="BC202" i="1"/>
  <c r="BB202" i="1"/>
  <c r="BA202" i="1"/>
  <c r="AZ202" i="1"/>
  <c r="AY202" i="1"/>
  <c r="CR201" i="1"/>
  <c r="CQ201" i="1"/>
  <c r="CP201" i="1"/>
  <c r="CO201" i="1"/>
  <c r="CN201" i="1"/>
  <c r="CM201" i="1"/>
  <c r="CL201" i="1"/>
  <c r="CK201" i="1"/>
  <c r="CJ201" i="1"/>
  <c r="CI201" i="1"/>
  <c r="CH201" i="1"/>
  <c r="CG201" i="1"/>
  <c r="CF201" i="1"/>
  <c r="CE201" i="1"/>
  <c r="CD201" i="1"/>
  <c r="CC201" i="1"/>
  <c r="CB201" i="1"/>
  <c r="CA201" i="1"/>
  <c r="BZ201" i="1"/>
  <c r="BY201" i="1"/>
  <c r="BX201" i="1"/>
  <c r="BW201" i="1"/>
  <c r="BV201" i="1"/>
  <c r="BT201" i="1"/>
  <c r="BS201" i="1"/>
  <c r="BR201" i="1"/>
  <c r="BQ201" i="1"/>
  <c r="BP201" i="1"/>
  <c r="BO201" i="1"/>
  <c r="BN201" i="1"/>
  <c r="BM201" i="1"/>
  <c r="BL201" i="1"/>
  <c r="BK201" i="1"/>
  <c r="BJ201" i="1"/>
  <c r="BI201" i="1"/>
  <c r="BH201" i="1"/>
  <c r="BG201" i="1"/>
  <c r="BF201" i="1"/>
  <c r="BE201" i="1"/>
  <c r="BD201" i="1"/>
  <c r="BC201" i="1"/>
  <c r="BB201" i="1"/>
  <c r="BA201" i="1"/>
  <c r="AZ201" i="1"/>
  <c r="AY201" i="1"/>
  <c r="CR200" i="1"/>
  <c r="CQ200" i="1"/>
  <c r="CP200" i="1"/>
  <c r="CO200" i="1"/>
  <c r="CN200" i="1"/>
  <c r="CM200" i="1"/>
  <c r="CL200" i="1"/>
  <c r="CK200" i="1"/>
  <c r="CJ200" i="1"/>
  <c r="CI200" i="1"/>
  <c r="CH200" i="1"/>
  <c r="CG200" i="1"/>
  <c r="CF200" i="1"/>
  <c r="CE200" i="1"/>
  <c r="CD200" i="1"/>
  <c r="CC200" i="1"/>
  <c r="CB200" i="1"/>
  <c r="CA200" i="1"/>
  <c r="BZ200" i="1"/>
  <c r="BY200" i="1"/>
  <c r="BX200" i="1"/>
  <c r="BW200" i="1"/>
  <c r="BV200" i="1"/>
  <c r="BT200" i="1"/>
  <c r="BS200" i="1"/>
  <c r="BR200" i="1"/>
  <c r="BQ200" i="1"/>
  <c r="BP200" i="1"/>
  <c r="BO200" i="1"/>
  <c r="BN200" i="1"/>
  <c r="BM200" i="1"/>
  <c r="BL200" i="1"/>
  <c r="BK200" i="1"/>
  <c r="BJ200" i="1"/>
  <c r="BI200" i="1"/>
  <c r="BH200" i="1"/>
  <c r="BG200" i="1"/>
  <c r="BF200" i="1"/>
  <c r="BE200" i="1"/>
  <c r="BD200" i="1"/>
  <c r="BC200" i="1"/>
  <c r="BB200" i="1"/>
  <c r="BA200" i="1"/>
  <c r="AZ200" i="1"/>
  <c r="AY200" i="1"/>
  <c r="CR199" i="1"/>
  <c r="CQ199" i="1"/>
  <c r="CP199" i="1"/>
  <c r="CO199" i="1"/>
  <c r="CN199" i="1"/>
  <c r="CM199" i="1"/>
  <c r="CL199" i="1"/>
  <c r="CK199" i="1"/>
  <c r="CJ199" i="1"/>
  <c r="CI199" i="1"/>
  <c r="CH199" i="1"/>
  <c r="CG199" i="1"/>
  <c r="CF199" i="1"/>
  <c r="CE199" i="1"/>
  <c r="CD199" i="1"/>
  <c r="CC199" i="1"/>
  <c r="CB199" i="1"/>
  <c r="CA199" i="1"/>
  <c r="BZ199" i="1"/>
  <c r="BY199" i="1"/>
  <c r="BX199" i="1"/>
  <c r="BW199" i="1"/>
  <c r="BV199" i="1"/>
  <c r="BT199" i="1"/>
  <c r="BS199" i="1"/>
  <c r="BR199" i="1"/>
  <c r="BQ199" i="1"/>
  <c r="BP199" i="1"/>
  <c r="BO199" i="1"/>
  <c r="BN199" i="1"/>
  <c r="BM199" i="1"/>
  <c r="BL199" i="1"/>
  <c r="BK199" i="1"/>
  <c r="BJ199" i="1"/>
  <c r="BI199" i="1"/>
  <c r="BH199" i="1"/>
  <c r="BG199" i="1"/>
  <c r="BF199" i="1"/>
  <c r="BE199" i="1"/>
  <c r="BD199" i="1"/>
  <c r="BC199" i="1"/>
  <c r="BB199" i="1"/>
  <c r="BA199" i="1"/>
  <c r="AZ199" i="1"/>
  <c r="AY199" i="1"/>
  <c r="CR198" i="1"/>
  <c r="CQ198" i="1"/>
  <c r="CP198" i="1"/>
  <c r="CO198" i="1"/>
  <c r="CN198" i="1"/>
  <c r="CM198" i="1"/>
  <c r="CL198" i="1"/>
  <c r="CK198" i="1"/>
  <c r="CJ198" i="1"/>
  <c r="CI198" i="1"/>
  <c r="CH198" i="1"/>
  <c r="CG198" i="1"/>
  <c r="CF198" i="1"/>
  <c r="CE198" i="1"/>
  <c r="CD198" i="1"/>
  <c r="CC198" i="1"/>
  <c r="CB198" i="1"/>
  <c r="CA198" i="1"/>
  <c r="BZ198" i="1"/>
  <c r="BY198" i="1"/>
  <c r="BX198" i="1"/>
  <c r="BW198" i="1"/>
  <c r="BV198" i="1"/>
  <c r="BT198" i="1"/>
  <c r="BS198" i="1"/>
  <c r="BR198" i="1"/>
  <c r="BQ198" i="1"/>
  <c r="BP198" i="1"/>
  <c r="BO198" i="1"/>
  <c r="BN198" i="1"/>
  <c r="BM198" i="1"/>
  <c r="BL198" i="1"/>
  <c r="BK198" i="1"/>
  <c r="BJ198" i="1"/>
  <c r="BI198" i="1"/>
  <c r="BH198" i="1"/>
  <c r="BG198" i="1"/>
  <c r="BF198" i="1"/>
  <c r="BE198" i="1"/>
  <c r="BD198" i="1"/>
  <c r="BC198" i="1"/>
  <c r="BB198" i="1"/>
  <c r="BA198" i="1"/>
  <c r="AZ198" i="1"/>
  <c r="AY198" i="1"/>
  <c r="CR197" i="1"/>
  <c r="CQ197" i="1"/>
  <c r="CP197" i="1"/>
  <c r="CO197" i="1"/>
  <c r="CN197" i="1"/>
  <c r="CM197" i="1"/>
  <c r="CL197" i="1"/>
  <c r="CK197" i="1"/>
  <c r="CJ197" i="1"/>
  <c r="CI197" i="1"/>
  <c r="CH197" i="1"/>
  <c r="CG197" i="1"/>
  <c r="CF197" i="1"/>
  <c r="CE197" i="1"/>
  <c r="CD197" i="1"/>
  <c r="CC197" i="1"/>
  <c r="CB197" i="1"/>
  <c r="CA197" i="1"/>
  <c r="BZ197" i="1"/>
  <c r="BY197" i="1"/>
  <c r="BX197" i="1"/>
  <c r="BW197" i="1"/>
  <c r="BV197" i="1"/>
  <c r="BT197" i="1"/>
  <c r="BS197" i="1"/>
  <c r="BR197" i="1"/>
  <c r="BQ197" i="1"/>
  <c r="BP197" i="1"/>
  <c r="BO197" i="1"/>
  <c r="BN197" i="1"/>
  <c r="BM197" i="1"/>
  <c r="BL197" i="1"/>
  <c r="BK197" i="1"/>
  <c r="BJ197" i="1"/>
  <c r="BI197" i="1"/>
  <c r="BH197" i="1"/>
  <c r="BG197" i="1"/>
  <c r="BF197" i="1"/>
  <c r="BE197" i="1"/>
  <c r="BD197" i="1"/>
  <c r="BC197" i="1"/>
  <c r="BB197" i="1"/>
  <c r="BA197" i="1"/>
  <c r="AZ197" i="1"/>
  <c r="AY197" i="1"/>
  <c r="CR196" i="1"/>
  <c r="CQ196" i="1"/>
  <c r="CP196" i="1"/>
  <c r="CO196" i="1"/>
  <c r="CN196" i="1"/>
  <c r="CM196" i="1"/>
  <c r="CL196" i="1"/>
  <c r="CK196" i="1"/>
  <c r="CJ196" i="1"/>
  <c r="CI196" i="1"/>
  <c r="CH196" i="1"/>
  <c r="CG196" i="1"/>
  <c r="CF196" i="1"/>
  <c r="CE196" i="1"/>
  <c r="CD196" i="1"/>
  <c r="CC196" i="1"/>
  <c r="CB196" i="1"/>
  <c r="CA196" i="1"/>
  <c r="BZ196" i="1"/>
  <c r="BY196" i="1"/>
  <c r="BX196" i="1"/>
  <c r="BW196" i="1"/>
  <c r="BV196" i="1"/>
  <c r="BT196" i="1"/>
  <c r="BS196" i="1"/>
  <c r="BR196" i="1"/>
  <c r="BQ196" i="1"/>
  <c r="BP196" i="1"/>
  <c r="BO196" i="1"/>
  <c r="BN196" i="1"/>
  <c r="BM196" i="1"/>
  <c r="BL196" i="1"/>
  <c r="BK196" i="1"/>
  <c r="BJ196" i="1"/>
  <c r="BI196" i="1"/>
  <c r="BH196" i="1"/>
  <c r="BG196" i="1"/>
  <c r="BF196" i="1"/>
  <c r="BE196" i="1"/>
  <c r="BD196" i="1"/>
  <c r="BC196" i="1"/>
  <c r="BB196" i="1"/>
  <c r="BA196" i="1"/>
  <c r="AZ196" i="1"/>
  <c r="AY196" i="1"/>
  <c r="CR195" i="1"/>
  <c r="CQ195" i="1"/>
  <c r="CP195" i="1"/>
  <c r="CO195" i="1"/>
  <c r="CN195" i="1"/>
  <c r="CM195" i="1"/>
  <c r="CL195" i="1"/>
  <c r="CK195" i="1"/>
  <c r="CJ195" i="1"/>
  <c r="CI195" i="1"/>
  <c r="CH195" i="1"/>
  <c r="CG195" i="1"/>
  <c r="CF195" i="1"/>
  <c r="CE195" i="1"/>
  <c r="CD195" i="1"/>
  <c r="CC195" i="1"/>
  <c r="CB195" i="1"/>
  <c r="CA195" i="1"/>
  <c r="BZ195" i="1"/>
  <c r="BY195" i="1"/>
  <c r="BX195" i="1"/>
  <c r="BW195" i="1"/>
  <c r="BV195" i="1"/>
  <c r="BT195" i="1"/>
  <c r="BS195" i="1"/>
  <c r="BR195" i="1"/>
  <c r="BQ195" i="1"/>
  <c r="BP195" i="1"/>
  <c r="BO195" i="1"/>
  <c r="BN195" i="1"/>
  <c r="BM195" i="1"/>
  <c r="BL195" i="1"/>
  <c r="BK195" i="1"/>
  <c r="BJ195" i="1"/>
  <c r="BI195" i="1"/>
  <c r="BH195" i="1"/>
  <c r="BG195" i="1"/>
  <c r="BF195" i="1"/>
  <c r="BE195" i="1"/>
  <c r="BD195" i="1"/>
  <c r="BC195" i="1"/>
  <c r="BB195" i="1"/>
  <c r="BA195" i="1"/>
  <c r="AZ195" i="1"/>
  <c r="AY195" i="1"/>
  <c r="CR194" i="1"/>
  <c r="CQ194" i="1"/>
  <c r="CP194" i="1"/>
  <c r="CO194" i="1"/>
  <c r="CN194" i="1"/>
  <c r="CM194" i="1"/>
  <c r="CL194" i="1"/>
  <c r="CK194" i="1"/>
  <c r="CJ194" i="1"/>
  <c r="CI194" i="1"/>
  <c r="CH194" i="1"/>
  <c r="CG194" i="1"/>
  <c r="CF194" i="1"/>
  <c r="CE194" i="1"/>
  <c r="CD194" i="1"/>
  <c r="CC194" i="1"/>
  <c r="CB194" i="1"/>
  <c r="CA194" i="1"/>
  <c r="BZ194" i="1"/>
  <c r="BY194" i="1"/>
  <c r="BX194" i="1"/>
  <c r="BW194" i="1"/>
  <c r="BV194" i="1"/>
  <c r="BT194" i="1"/>
  <c r="BS194" i="1"/>
  <c r="BR194" i="1"/>
  <c r="BQ194" i="1"/>
  <c r="BP194" i="1"/>
  <c r="BO194" i="1"/>
  <c r="BN194" i="1"/>
  <c r="BM194" i="1"/>
  <c r="BL194" i="1"/>
  <c r="BK194" i="1"/>
  <c r="BJ194" i="1"/>
  <c r="BI194" i="1"/>
  <c r="BH194" i="1"/>
  <c r="BG194" i="1"/>
  <c r="BF194" i="1"/>
  <c r="BE194" i="1"/>
  <c r="BD194" i="1"/>
  <c r="BC194" i="1"/>
  <c r="BB194" i="1"/>
  <c r="BA194" i="1"/>
  <c r="AZ194" i="1"/>
  <c r="AY194" i="1"/>
  <c r="CR193" i="1"/>
  <c r="CQ193" i="1"/>
  <c r="CP193" i="1"/>
  <c r="CO193" i="1"/>
  <c r="CN193" i="1"/>
  <c r="CM193" i="1"/>
  <c r="CL193" i="1"/>
  <c r="CK193" i="1"/>
  <c r="CJ193" i="1"/>
  <c r="CI193" i="1"/>
  <c r="CH193" i="1"/>
  <c r="CG193" i="1"/>
  <c r="CF193" i="1"/>
  <c r="CE193" i="1"/>
  <c r="CD193" i="1"/>
  <c r="CC193" i="1"/>
  <c r="CB193" i="1"/>
  <c r="CA193" i="1"/>
  <c r="BZ193" i="1"/>
  <c r="BY193" i="1"/>
  <c r="BX193" i="1"/>
  <c r="BW193" i="1"/>
  <c r="BV193" i="1"/>
  <c r="BT193" i="1"/>
  <c r="BS193" i="1"/>
  <c r="BR193" i="1"/>
  <c r="BQ193" i="1"/>
  <c r="BP193" i="1"/>
  <c r="BO193" i="1"/>
  <c r="BN193" i="1"/>
  <c r="BM193" i="1"/>
  <c r="BL193" i="1"/>
  <c r="BK193" i="1"/>
  <c r="BJ193" i="1"/>
  <c r="BI193" i="1"/>
  <c r="BH193" i="1"/>
  <c r="BG193" i="1"/>
  <c r="BF193" i="1"/>
  <c r="BE193" i="1"/>
  <c r="BD193" i="1"/>
  <c r="BC193" i="1"/>
  <c r="BB193" i="1"/>
  <c r="BA193" i="1"/>
  <c r="AZ193" i="1"/>
  <c r="AY193" i="1"/>
  <c r="CR192" i="1"/>
  <c r="CQ192" i="1"/>
  <c r="CP192" i="1"/>
  <c r="CO192" i="1"/>
  <c r="CN192" i="1"/>
  <c r="CM192" i="1"/>
  <c r="CL192" i="1"/>
  <c r="CK192" i="1"/>
  <c r="CJ192" i="1"/>
  <c r="CI192" i="1"/>
  <c r="CH192" i="1"/>
  <c r="CG192" i="1"/>
  <c r="CF192" i="1"/>
  <c r="CE192" i="1"/>
  <c r="CD192" i="1"/>
  <c r="CC192" i="1"/>
  <c r="CB192" i="1"/>
  <c r="CA192" i="1"/>
  <c r="BZ192" i="1"/>
  <c r="BY192" i="1"/>
  <c r="BX192" i="1"/>
  <c r="BW192" i="1"/>
  <c r="BV192" i="1"/>
  <c r="BT192" i="1"/>
  <c r="BS192" i="1"/>
  <c r="BR192" i="1"/>
  <c r="BQ192" i="1"/>
  <c r="BP192" i="1"/>
  <c r="BO192" i="1"/>
  <c r="BN192" i="1"/>
  <c r="BM192" i="1"/>
  <c r="BL192" i="1"/>
  <c r="BK192" i="1"/>
  <c r="BJ192" i="1"/>
  <c r="BI192" i="1"/>
  <c r="BH192" i="1"/>
  <c r="BG192" i="1"/>
  <c r="BF192" i="1"/>
  <c r="BE192" i="1"/>
  <c r="BD192" i="1"/>
  <c r="BC192" i="1"/>
  <c r="BB192" i="1"/>
  <c r="BA192" i="1"/>
  <c r="AZ192" i="1"/>
  <c r="AY192" i="1"/>
  <c r="CR191" i="1"/>
  <c r="CQ191" i="1"/>
  <c r="CP191" i="1"/>
  <c r="CO191" i="1"/>
  <c r="CN191" i="1"/>
  <c r="CM191" i="1"/>
  <c r="CL191" i="1"/>
  <c r="CK191" i="1"/>
  <c r="CJ191" i="1"/>
  <c r="CI191" i="1"/>
  <c r="CH191" i="1"/>
  <c r="CG191" i="1"/>
  <c r="CF191" i="1"/>
  <c r="CE191" i="1"/>
  <c r="CD191" i="1"/>
  <c r="CC191" i="1"/>
  <c r="CB191" i="1"/>
  <c r="CA191" i="1"/>
  <c r="BZ191" i="1"/>
  <c r="BY191" i="1"/>
  <c r="BX191" i="1"/>
  <c r="BW191" i="1"/>
  <c r="BV191" i="1"/>
  <c r="BT191" i="1"/>
  <c r="BS191" i="1"/>
  <c r="BR191" i="1"/>
  <c r="BQ191" i="1"/>
  <c r="BP191" i="1"/>
  <c r="BO191" i="1"/>
  <c r="BN191" i="1"/>
  <c r="BM191" i="1"/>
  <c r="BL191" i="1"/>
  <c r="BK191" i="1"/>
  <c r="BJ191" i="1"/>
  <c r="BI191" i="1"/>
  <c r="BH191" i="1"/>
  <c r="BG191" i="1"/>
  <c r="BF191" i="1"/>
  <c r="BE191" i="1"/>
  <c r="BD191" i="1"/>
  <c r="BC191" i="1"/>
  <c r="BB191" i="1"/>
  <c r="BA191" i="1"/>
  <c r="AZ191" i="1"/>
  <c r="AY191" i="1"/>
  <c r="CR190" i="1"/>
  <c r="CQ190" i="1"/>
  <c r="CP190" i="1"/>
  <c r="CO190" i="1"/>
  <c r="CN190" i="1"/>
  <c r="CM190" i="1"/>
  <c r="CL190" i="1"/>
  <c r="CK190" i="1"/>
  <c r="CJ190" i="1"/>
  <c r="CI190" i="1"/>
  <c r="CH190" i="1"/>
  <c r="CG190" i="1"/>
  <c r="CF190" i="1"/>
  <c r="CE190" i="1"/>
  <c r="CD190" i="1"/>
  <c r="CC190" i="1"/>
  <c r="CB190" i="1"/>
  <c r="CA190" i="1"/>
  <c r="BZ190" i="1"/>
  <c r="BY190" i="1"/>
  <c r="BX190" i="1"/>
  <c r="BW190" i="1"/>
  <c r="BV190" i="1"/>
  <c r="BT190" i="1"/>
  <c r="BS190" i="1"/>
  <c r="BR190" i="1"/>
  <c r="BQ190" i="1"/>
  <c r="BP190" i="1"/>
  <c r="BO190" i="1"/>
  <c r="BN190" i="1"/>
  <c r="BM190" i="1"/>
  <c r="BL190" i="1"/>
  <c r="BK190" i="1"/>
  <c r="BJ190" i="1"/>
  <c r="BI190" i="1"/>
  <c r="BH190" i="1"/>
  <c r="BG190" i="1"/>
  <c r="BF190" i="1"/>
  <c r="BE190" i="1"/>
  <c r="BD190" i="1"/>
  <c r="BC190" i="1"/>
  <c r="BB190" i="1"/>
  <c r="BA190" i="1"/>
  <c r="AZ190" i="1"/>
  <c r="AY190" i="1"/>
  <c r="CR189" i="1"/>
  <c r="CQ189" i="1"/>
  <c r="CP189" i="1"/>
  <c r="CO189" i="1"/>
  <c r="CN189" i="1"/>
  <c r="CM189" i="1"/>
  <c r="CL189" i="1"/>
  <c r="CK189" i="1"/>
  <c r="CJ189" i="1"/>
  <c r="CI189" i="1"/>
  <c r="CH189" i="1"/>
  <c r="CG189" i="1"/>
  <c r="CF189" i="1"/>
  <c r="CE189" i="1"/>
  <c r="CD189" i="1"/>
  <c r="CC189" i="1"/>
  <c r="CB189" i="1"/>
  <c r="CA189" i="1"/>
  <c r="BZ189" i="1"/>
  <c r="BY189" i="1"/>
  <c r="BX189" i="1"/>
  <c r="BW189" i="1"/>
  <c r="BV189" i="1"/>
  <c r="BT189" i="1"/>
  <c r="BS189" i="1"/>
  <c r="BR189" i="1"/>
  <c r="BQ189" i="1"/>
  <c r="BP189" i="1"/>
  <c r="BO189" i="1"/>
  <c r="BN189" i="1"/>
  <c r="BM189" i="1"/>
  <c r="BL189" i="1"/>
  <c r="BK189" i="1"/>
  <c r="BJ189" i="1"/>
  <c r="BI189" i="1"/>
  <c r="BH189" i="1"/>
  <c r="BG189" i="1"/>
  <c r="BF189" i="1"/>
  <c r="BE189" i="1"/>
  <c r="BD189" i="1"/>
  <c r="BC189" i="1"/>
  <c r="BB189" i="1"/>
  <c r="BA189" i="1"/>
  <c r="AZ189" i="1"/>
  <c r="AY189" i="1"/>
  <c r="CR188" i="1"/>
  <c r="CQ188" i="1"/>
  <c r="CP188" i="1"/>
  <c r="CO188" i="1"/>
  <c r="CN188" i="1"/>
  <c r="CM188" i="1"/>
  <c r="CL188" i="1"/>
  <c r="CK188" i="1"/>
  <c r="CJ188" i="1"/>
  <c r="CI188" i="1"/>
  <c r="CH188" i="1"/>
  <c r="CG188" i="1"/>
  <c r="CF188" i="1"/>
  <c r="CE188" i="1"/>
  <c r="CD188" i="1"/>
  <c r="CC188" i="1"/>
  <c r="CB188" i="1"/>
  <c r="CA188" i="1"/>
  <c r="BZ188" i="1"/>
  <c r="BY188" i="1"/>
  <c r="BX188" i="1"/>
  <c r="BW188" i="1"/>
  <c r="BV188" i="1"/>
  <c r="BT188" i="1"/>
  <c r="BS188" i="1"/>
  <c r="BR188" i="1"/>
  <c r="BQ188" i="1"/>
  <c r="BP188" i="1"/>
  <c r="BO188" i="1"/>
  <c r="BN188" i="1"/>
  <c r="BM188" i="1"/>
  <c r="BL188" i="1"/>
  <c r="BK188" i="1"/>
  <c r="BJ188" i="1"/>
  <c r="BI188" i="1"/>
  <c r="BH188" i="1"/>
  <c r="BG188" i="1"/>
  <c r="BF188" i="1"/>
  <c r="BE188" i="1"/>
  <c r="BD188" i="1"/>
  <c r="BC188" i="1"/>
  <c r="BB188" i="1"/>
  <c r="BA188" i="1"/>
  <c r="AZ188" i="1"/>
  <c r="AY188" i="1"/>
  <c r="CR187" i="1"/>
  <c r="CQ187" i="1"/>
  <c r="CP187" i="1"/>
  <c r="CO187" i="1"/>
  <c r="CN187" i="1"/>
  <c r="CM187" i="1"/>
  <c r="CL187" i="1"/>
  <c r="CK187" i="1"/>
  <c r="CJ187" i="1"/>
  <c r="CI187" i="1"/>
  <c r="CH187" i="1"/>
  <c r="CG187" i="1"/>
  <c r="CF187" i="1"/>
  <c r="CE187" i="1"/>
  <c r="CD187" i="1"/>
  <c r="CC187" i="1"/>
  <c r="CB187" i="1"/>
  <c r="CA187" i="1"/>
  <c r="BZ187" i="1"/>
  <c r="BY187" i="1"/>
  <c r="BX187" i="1"/>
  <c r="BW187" i="1"/>
  <c r="BV187" i="1"/>
  <c r="BT187" i="1"/>
  <c r="BS187" i="1"/>
  <c r="BR187" i="1"/>
  <c r="BQ187" i="1"/>
  <c r="BP187" i="1"/>
  <c r="BO187" i="1"/>
  <c r="BN187" i="1"/>
  <c r="BM187" i="1"/>
  <c r="BL187" i="1"/>
  <c r="BK187" i="1"/>
  <c r="BJ187" i="1"/>
  <c r="BI187" i="1"/>
  <c r="BH187" i="1"/>
  <c r="BG187" i="1"/>
  <c r="BF187" i="1"/>
  <c r="BE187" i="1"/>
  <c r="BD187" i="1"/>
  <c r="BC187" i="1"/>
  <c r="BB187" i="1"/>
  <c r="BA187" i="1"/>
  <c r="AZ187" i="1"/>
  <c r="AY187" i="1"/>
  <c r="CR186" i="1"/>
  <c r="CQ186" i="1"/>
  <c r="CP186" i="1"/>
  <c r="CO186" i="1"/>
  <c r="CN186" i="1"/>
  <c r="CM186" i="1"/>
  <c r="CL186" i="1"/>
  <c r="CK186" i="1"/>
  <c r="CJ186" i="1"/>
  <c r="CI186" i="1"/>
  <c r="CH186" i="1"/>
  <c r="CG186" i="1"/>
  <c r="CF186" i="1"/>
  <c r="CE186" i="1"/>
  <c r="CD186" i="1"/>
  <c r="CC186" i="1"/>
  <c r="CB186" i="1"/>
  <c r="CA186" i="1"/>
  <c r="BZ186" i="1"/>
  <c r="BY186" i="1"/>
  <c r="BX186" i="1"/>
  <c r="BW186" i="1"/>
  <c r="BV186" i="1"/>
  <c r="BT186" i="1"/>
  <c r="BS186" i="1"/>
  <c r="BR186" i="1"/>
  <c r="BQ186" i="1"/>
  <c r="BP186" i="1"/>
  <c r="BO186" i="1"/>
  <c r="BN186" i="1"/>
  <c r="BM186" i="1"/>
  <c r="BL186" i="1"/>
  <c r="BK186" i="1"/>
  <c r="BJ186" i="1"/>
  <c r="BI186" i="1"/>
  <c r="BH186" i="1"/>
  <c r="BG186" i="1"/>
  <c r="BF186" i="1"/>
  <c r="BE186" i="1"/>
  <c r="BD186" i="1"/>
  <c r="BC186" i="1"/>
  <c r="BB186" i="1"/>
  <c r="BA186" i="1"/>
  <c r="AZ186" i="1"/>
  <c r="AY186" i="1"/>
  <c r="CR185" i="1"/>
  <c r="CQ185" i="1"/>
  <c r="CP185" i="1"/>
  <c r="CO185" i="1"/>
  <c r="CN185" i="1"/>
  <c r="CM185" i="1"/>
  <c r="CL185" i="1"/>
  <c r="CK185" i="1"/>
  <c r="CJ185" i="1"/>
  <c r="CI185" i="1"/>
  <c r="CH185" i="1"/>
  <c r="CG185" i="1"/>
  <c r="CF185" i="1"/>
  <c r="CE185" i="1"/>
  <c r="CD185" i="1"/>
  <c r="CC185" i="1"/>
  <c r="CB185" i="1"/>
  <c r="CA185" i="1"/>
  <c r="BZ185" i="1"/>
  <c r="BY185" i="1"/>
  <c r="BX185" i="1"/>
  <c r="BW185" i="1"/>
  <c r="BV185" i="1"/>
  <c r="BT185" i="1"/>
  <c r="BS185" i="1"/>
  <c r="BR185" i="1"/>
  <c r="BQ185" i="1"/>
  <c r="BP185" i="1"/>
  <c r="BO185" i="1"/>
  <c r="BN185" i="1"/>
  <c r="BM185" i="1"/>
  <c r="BL185" i="1"/>
  <c r="BK185" i="1"/>
  <c r="BJ185" i="1"/>
  <c r="BI185" i="1"/>
  <c r="BH185" i="1"/>
  <c r="BG185" i="1"/>
  <c r="BF185" i="1"/>
  <c r="BE185" i="1"/>
  <c r="BD185" i="1"/>
  <c r="BC185" i="1"/>
  <c r="BB185" i="1"/>
  <c r="BA185" i="1"/>
  <c r="AZ185" i="1"/>
  <c r="AY185" i="1"/>
  <c r="CR184" i="1"/>
  <c r="CQ184" i="1"/>
  <c r="CP184" i="1"/>
  <c r="CO184" i="1"/>
  <c r="CN184" i="1"/>
  <c r="CM184" i="1"/>
  <c r="CL184" i="1"/>
  <c r="CK184" i="1"/>
  <c r="CJ184" i="1"/>
  <c r="CI184" i="1"/>
  <c r="CH184" i="1"/>
  <c r="CG184" i="1"/>
  <c r="CF184" i="1"/>
  <c r="CE184" i="1"/>
  <c r="CD184" i="1"/>
  <c r="CC184" i="1"/>
  <c r="CB184" i="1"/>
  <c r="CA184" i="1"/>
  <c r="BZ184" i="1"/>
  <c r="BY184" i="1"/>
  <c r="BX184" i="1"/>
  <c r="BW184" i="1"/>
  <c r="BV184" i="1"/>
  <c r="BT184" i="1"/>
  <c r="BS184" i="1"/>
  <c r="BR184" i="1"/>
  <c r="BQ184" i="1"/>
  <c r="BP184" i="1"/>
  <c r="BO184" i="1"/>
  <c r="BN184" i="1"/>
  <c r="BM184" i="1"/>
  <c r="BL184" i="1"/>
  <c r="BK184" i="1"/>
  <c r="BJ184" i="1"/>
  <c r="BI184" i="1"/>
  <c r="BH184" i="1"/>
  <c r="BG184" i="1"/>
  <c r="BF184" i="1"/>
  <c r="BE184" i="1"/>
  <c r="BD184" i="1"/>
  <c r="BC184" i="1"/>
  <c r="BB184" i="1"/>
  <c r="BA184" i="1"/>
  <c r="AZ184" i="1"/>
  <c r="AY184" i="1"/>
  <c r="CR183" i="1"/>
  <c r="CQ183" i="1"/>
  <c r="CP183" i="1"/>
  <c r="CO183" i="1"/>
  <c r="CN183" i="1"/>
  <c r="CM183" i="1"/>
  <c r="CL183" i="1"/>
  <c r="CK183" i="1"/>
  <c r="CJ183" i="1"/>
  <c r="CI183" i="1"/>
  <c r="CH183" i="1"/>
  <c r="CG183" i="1"/>
  <c r="CF183" i="1"/>
  <c r="CE183" i="1"/>
  <c r="CD183" i="1"/>
  <c r="CC183" i="1"/>
  <c r="CB183" i="1"/>
  <c r="CA183" i="1"/>
  <c r="BZ183" i="1"/>
  <c r="BY183" i="1"/>
  <c r="BX183" i="1"/>
  <c r="BW183" i="1"/>
  <c r="BV183" i="1"/>
  <c r="BT183" i="1"/>
  <c r="BS183" i="1"/>
  <c r="BR183" i="1"/>
  <c r="BQ183" i="1"/>
  <c r="BP183" i="1"/>
  <c r="BO183" i="1"/>
  <c r="BN183" i="1"/>
  <c r="BM183" i="1"/>
  <c r="BL183" i="1"/>
  <c r="BK183" i="1"/>
  <c r="BJ183" i="1"/>
  <c r="BI183" i="1"/>
  <c r="BH183" i="1"/>
  <c r="BG183" i="1"/>
  <c r="BF183" i="1"/>
  <c r="BE183" i="1"/>
  <c r="BD183" i="1"/>
  <c r="BC183" i="1"/>
  <c r="BB183" i="1"/>
  <c r="BA183" i="1"/>
  <c r="AZ183" i="1"/>
  <c r="AY183" i="1"/>
  <c r="CR182" i="1"/>
  <c r="CQ182" i="1"/>
  <c r="CP182" i="1"/>
  <c r="CO182" i="1"/>
  <c r="CN182" i="1"/>
  <c r="CM182" i="1"/>
  <c r="CL182" i="1"/>
  <c r="CK182" i="1"/>
  <c r="CJ182" i="1"/>
  <c r="CI182" i="1"/>
  <c r="CH182" i="1"/>
  <c r="CG182" i="1"/>
  <c r="CF182" i="1"/>
  <c r="CE182" i="1"/>
  <c r="CD182" i="1"/>
  <c r="CC182" i="1"/>
  <c r="CB182" i="1"/>
  <c r="CA182" i="1"/>
  <c r="BZ182" i="1"/>
  <c r="BY182" i="1"/>
  <c r="BX182" i="1"/>
  <c r="BW182" i="1"/>
  <c r="BV182" i="1"/>
  <c r="BT182" i="1"/>
  <c r="BS182" i="1"/>
  <c r="BR182" i="1"/>
  <c r="BQ182" i="1"/>
  <c r="BP182" i="1"/>
  <c r="BO182" i="1"/>
  <c r="BN182" i="1"/>
  <c r="BM182" i="1"/>
  <c r="BL182" i="1"/>
  <c r="BK182" i="1"/>
  <c r="BJ182" i="1"/>
  <c r="BI182" i="1"/>
  <c r="BH182" i="1"/>
  <c r="BG182" i="1"/>
  <c r="BF182" i="1"/>
  <c r="BE182" i="1"/>
  <c r="BD182" i="1"/>
  <c r="BC182" i="1"/>
  <c r="BB182" i="1"/>
  <c r="BA182" i="1"/>
  <c r="AZ182" i="1"/>
  <c r="AY182" i="1"/>
  <c r="CR181" i="1"/>
  <c r="CQ181" i="1"/>
  <c r="CP181" i="1"/>
  <c r="CO181" i="1"/>
  <c r="CN181" i="1"/>
  <c r="CM181" i="1"/>
  <c r="CL181" i="1"/>
  <c r="CK181" i="1"/>
  <c r="CJ181" i="1"/>
  <c r="CI181" i="1"/>
  <c r="CH181" i="1"/>
  <c r="CG181" i="1"/>
  <c r="CF181" i="1"/>
  <c r="CE181" i="1"/>
  <c r="CD181" i="1"/>
  <c r="CC181" i="1"/>
  <c r="CB181" i="1"/>
  <c r="CA181" i="1"/>
  <c r="BZ181" i="1"/>
  <c r="BY181" i="1"/>
  <c r="BX181" i="1"/>
  <c r="BW181" i="1"/>
  <c r="BV181" i="1"/>
  <c r="BT181" i="1"/>
  <c r="BS181" i="1"/>
  <c r="BR181" i="1"/>
  <c r="BQ181" i="1"/>
  <c r="BP181" i="1"/>
  <c r="BO181" i="1"/>
  <c r="BN181" i="1"/>
  <c r="BM181" i="1"/>
  <c r="BL181" i="1"/>
  <c r="BK181" i="1"/>
  <c r="BJ181" i="1"/>
  <c r="BI181" i="1"/>
  <c r="BH181" i="1"/>
  <c r="BG181" i="1"/>
  <c r="BF181" i="1"/>
  <c r="BE181" i="1"/>
  <c r="BD181" i="1"/>
  <c r="BC181" i="1"/>
  <c r="BB181" i="1"/>
  <c r="BA181" i="1"/>
  <c r="AZ181" i="1"/>
  <c r="AY181" i="1"/>
  <c r="CR180" i="1"/>
  <c r="CQ180" i="1"/>
  <c r="CP180" i="1"/>
  <c r="CO180" i="1"/>
  <c r="CN180" i="1"/>
  <c r="CM180" i="1"/>
  <c r="CL180" i="1"/>
  <c r="CK180" i="1"/>
  <c r="CJ180" i="1"/>
  <c r="CI180" i="1"/>
  <c r="CH180" i="1"/>
  <c r="CG180" i="1"/>
  <c r="CF180" i="1"/>
  <c r="CE180" i="1"/>
  <c r="CD180" i="1"/>
  <c r="CC180" i="1"/>
  <c r="CB180" i="1"/>
  <c r="CA180" i="1"/>
  <c r="BZ180" i="1"/>
  <c r="BY180" i="1"/>
  <c r="BX180" i="1"/>
  <c r="BW180" i="1"/>
  <c r="BV180" i="1"/>
  <c r="BT180" i="1"/>
  <c r="BS180" i="1"/>
  <c r="BR180" i="1"/>
  <c r="BQ180" i="1"/>
  <c r="BP180" i="1"/>
  <c r="BO180" i="1"/>
  <c r="BN180" i="1"/>
  <c r="BM180" i="1"/>
  <c r="BL180" i="1"/>
  <c r="BK180" i="1"/>
  <c r="BJ180" i="1"/>
  <c r="BI180" i="1"/>
  <c r="BH180" i="1"/>
  <c r="BG180" i="1"/>
  <c r="BF180" i="1"/>
  <c r="BE180" i="1"/>
  <c r="BD180" i="1"/>
  <c r="BC180" i="1"/>
  <c r="BB180" i="1"/>
  <c r="BA180" i="1"/>
  <c r="AZ180" i="1"/>
  <c r="AY180" i="1"/>
  <c r="CR179" i="1"/>
  <c r="CQ179" i="1"/>
  <c r="CP179" i="1"/>
  <c r="CO179" i="1"/>
  <c r="CN179" i="1"/>
  <c r="CM179" i="1"/>
  <c r="CL179" i="1"/>
  <c r="CK179" i="1"/>
  <c r="CJ179" i="1"/>
  <c r="CI179" i="1"/>
  <c r="CH179" i="1"/>
  <c r="CG179" i="1"/>
  <c r="CF179" i="1"/>
  <c r="CE179" i="1"/>
  <c r="CD179" i="1"/>
  <c r="CC179" i="1"/>
  <c r="CB179" i="1"/>
  <c r="CA179" i="1"/>
  <c r="BZ179" i="1"/>
  <c r="BY179" i="1"/>
  <c r="BX179" i="1"/>
  <c r="BW179" i="1"/>
  <c r="BV179" i="1"/>
  <c r="BT179" i="1"/>
  <c r="BS179" i="1"/>
  <c r="BR179" i="1"/>
  <c r="BQ179" i="1"/>
  <c r="BP179" i="1"/>
  <c r="BO179" i="1"/>
  <c r="BN179" i="1"/>
  <c r="BM179" i="1"/>
  <c r="BL179" i="1"/>
  <c r="BK179" i="1"/>
  <c r="BJ179" i="1"/>
  <c r="BI179" i="1"/>
  <c r="BH179" i="1"/>
  <c r="BG179" i="1"/>
  <c r="BF179" i="1"/>
  <c r="BE179" i="1"/>
  <c r="BD179" i="1"/>
  <c r="BC179" i="1"/>
  <c r="BB179" i="1"/>
  <c r="BA179" i="1"/>
  <c r="AZ179" i="1"/>
  <c r="AY179" i="1"/>
  <c r="CR178" i="1"/>
  <c r="CQ178" i="1"/>
  <c r="CP178" i="1"/>
  <c r="CO178" i="1"/>
  <c r="CN178" i="1"/>
  <c r="CM178" i="1"/>
  <c r="CL178" i="1"/>
  <c r="CK178" i="1"/>
  <c r="CJ178" i="1"/>
  <c r="CI178" i="1"/>
  <c r="CH178" i="1"/>
  <c r="CG178" i="1"/>
  <c r="CF178" i="1"/>
  <c r="CE178" i="1"/>
  <c r="CD178" i="1"/>
  <c r="CC178" i="1"/>
  <c r="CB178" i="1"/>
  <c r="CA178" i="1"/>
  <c r="BZ178" i="1"/>
  <c r="BY178" i="1"/>
  <c r="BX178" i="1"/>
  <c r="BW178" i="1"/>
  <c r="BV178" i="1"/>
  <c r="BT178" i="1"/>
  <c r="BS178" i="1"/>
  <c r="BR178" i="1"/>
  <c r="BQ178" i="1"/>
  <c r="BP178" i="1"/>
  <c r="BO178" i="1"/>
  <c r="BN178" i="1"/>
  <c r="BM178" i="1"/>
  <c r="BL178" i="1"/>
  <c r="BK178" i="1"/>
  <c r="BJ178" i="1"/>
  <c r="BI178" i="1"/>
  <c r="BH178" i="1"/>
  <c r="BG178" i="1"/>
  <c r="BF178" i="1"/>
  <c r="BE178" i="1"/>
  <c r="BD178" i="1"/>
  <c r="BC178" i="1"/>
  <c r="BB178" i="1"/>
  <c r="BA178" i="1"/>
  <c r="AZ178" i="1"/>
  <c r="AY178" i="1"/>
  <c r="CR177" i="1"/>
  <c r="CQ177" i="1"/>
  <c r="CP177" i="1"/>
  <c r="CO177" i="1"/>
  <c r="CN177" i="1"/>
  <c r="CM177" i="1"/>
  <c r="CL177" i="1"/>
  <c r="CK177" i="1"/>
  <c r="CJ177" i="1"/>
  <c r="CI177" i="1"/>
  <c r="CH177" i="1"/>
  <c r="CG177" i="1"/>
  <c r="CF177" i="1"/>
  <c r="CE177" i="1"/>
  <c r="CD177" i="1"/>
  <c r="CC177" i="1"/>
  <c r="CB177" i="1"/>
  <c r="CA177" i="1"/>
  <c r="BZ177" i="1"/>
  <c r="BY177" i="1"/>
  <c r="BX177" i="1"/>
  <c r="BW177" i="1"/>
  <c r="BV177" i="1"/>
  <c r="BT177" i="1"/>
  <c r="BS177" i="1"/>
  <c r="BR177" i="1"/>
  <c r="BQ177" i="1"/>
  <c r="BP177" i="1"/>
  <c r="BO177" i="1"/>
  <c r="BN177" i="1"/>
  <c r="BM177" i="1"/>
  <c r="BL177" i="1"/>
  <c r="BK177" i="1"/>
  <c r="BJ177" i="1"/>
  <c r="BI177" i="1"/>
  <c r="BH177" i="1"/>
  <c r="BG177" i="1"/>
  <c r="BF177" i="1"/>
  <c r="BE177" i="1"/>
  <c r="BD177" i="1"/>
  <c r="BC177" i="1"/>
  <c r="BB177" i="1"/>
  <c r="BA177" i="1"/>
  <c r="AZ177" i="1"/>
  <c r="AY177" i="1"/>
  <c r="CR176" i="1"/>
  <c r="CQ176" i="1"/>
  <c r="CP176" i="1"/>
  <c r="CO176" i="1"/>
  <c r="CN176" i="1"/>
  <c r="CM176" i="1"/>
  <c r="CL176" i="1"/>
  <c r="CK176" i="1"/>
  <c r="CJ176" i="1"/>
  <c r="CI176" i="1"/>
  <c r="CH176" i="1"/>
  <c r="CG176" i="1"/>
  <c r="CF176" i="1"/>
  <c r="CE176" i="1"/>
  <c r="CD176" i="1"/>
  <c r="CC176" i="1"/>
  <c r="CB176" i="1"/>
  <c r="CA176" i="1"/>
  <c r="BZ176" i="1"/>
  <c r="BY176" i="1"/>
  <c r="BX176" i="1"/>
  <c r="BW176" i="1"/>
  <c r="BV176" i="1"/>
  <c r="BT176" i="1"/>
  <c r="BS176" i="1"/>
  <c r="BR176" i="1"/>
  <c r="BQ176" i="1"/>
  <c r="BP176" i="1"/>
  <c r="BO176" i="1"/>
  <c r="BN176" i="1"/>
  <c r="BM176" i="1"/>
  <c r="BL176" i="1"/>
  <c r="BK176" i="1"/>
  <c r="BJ176" i="1"/>
  <c r="BI176" i="1"/>
  <c r="BH176" i="1"/>
  <c r="BG176" i="1"/>
  <c r="BF176" i="1"/>
  <c r="BE176" i="1"/>
  <c r="BD176" i="1"/>
  <c r="BC176" i="1"/>
  <c r="BB176" i="1"/>
  <c r="BA176" i="1"/>
  <c r="AZ176" i="1"/>
  <c r="AY176" i="1"/>
  <c r="CR175" i="1"/>
  <c r="CQ175" i="1"/>
  <c r="CP175" i="1"/>
  <c r="CO175" i="1"/>
  <c r="CN175" i="1"/>
  <c r="CM175" i="1"/>
  <c r="CL175" i="1"/>
  <c r="CK175" i="1"/>
  <c r="CJ175" i="1"/>
  <c r="CI175" i="1"/>
  <c r="CH175" i="1"/>
  <c r="CG175" i="1"/>
  <c r="CF175" i="1"/>
  <c r="CE175" i="1"/>
  <c r="CD175" i="1"/>
  <c r="CC175" i="1"/>
  <c r="CB175" i="1"/>
  <c r="CA175" i="1"/>
  <c r="BZ175" i="1"/>
  <c r="BY175" i="1"/>
  <c r="BX175" i="1"/>
  <c r="BW175" i="1"/>
  <c r="BV175" i="1"/>
  <c r="BT175" i="1"/>
  <c r="BS175" i="1"/>
  <c r="BR175" i="1"/>
  <c r="BQ175" i="1"/>
  <c r="BP175" i="1"/>
  <c r="BO175" i="1"/>
  <c r="BN175" i="1"/>
  <c r="BM175" i="1"/>
  <c r="BL175" i="1"/>
  <c r="BK175" i="1"/>
  <c r="BJ175" i="1"/>
  <c r="BI175" i="1"/>
  <c r="BH175" i="1"/>
  <c r="BG175" i="1"/>
  <c r="BF175" i="1"/>
  <c r="BE175" i="1"/>
  <c r="BD175" i="1"/>
  <c r="BC175" i="1"/>
  <c r="BB175" i="1"/>
  <c r="BA175" i="1"/>
  <c r="AZ175" i="1"/>
  <c r="AY175" i="1"/>
  <c r="CR174" i="1"/>
  <c r="CQ174" i="1"/>
  <c r="CP174" i="1"/>
  <c r="CO174" i="1"/>
  <c r="CN174" i="1"/>
  <c r="CM174" i="1"/>
  <c r="CL174" i="1"/>
  <c r="CK174" i="1"/>
  <c r="CJ174" i="1"/>
  <c r="CI174" i="1"/>
  <c r="CH174" i="1"/>
  <c r="CG174" i="1"/>
  <c r="CF174" i="1"/>
  <c r="CE174" i="1"/>
  <c r="CD174" i="1"/>
  <c r="CC174" i="1"/>
  <c r="CB174" i="1"/>
  <c r="CA174" i="1"/>
  <c r="BZ174" i="1"/>
  <c r="BY174" i="1"/>
  <c r="BX174" i="1"/>
  <c r="BW174" i="1"/>
  <c r="BV174" i="1"/>
  <c r="BT174" i="1"/>
  <c r="BS174" i="1"/>
  <c r="BR174" i="1"/>
  <c r="BQ174" i="1"/>
  <c r="BP174" i="1"/>
  <c r="BO174" i="1"/>
  <c r="BN174" i="1"/>
  <c r="BM174" i="1"/>
  <c r="BL174" i="1"/>
  <c r="BK174" i="1"/>
  <c r="BJ174" i="1"/>
  <c r="BI174" i="1"/>
  <c r="BH174" i="1"/>
  <c r="BG174" i="1"/>
  <c r="BF174" i="1"/>
  <c r="BE174" i="1"/>
  <c r="BD174" i="1"/>
  <c r="BC174" i="1"/>
  <c r="BB174" i="1"/>
  <c r="BA174" i="1"/>
  <c r="AZ174" i="1"/>
  <c r="AY174" i="1"/>
  <c r="CR173" i="1"/>
  <c r="CQ173" i="1"/>
  <c r="CP173" i="1"/>
  <c r="CO173" i="1"/>
  <c r="CN173" i="1"/>
  <c r="CM173" i="1"/>
  <c r="CL173" i="1"/>
  <c r="CK173" i="1"/>
  <c r="CJ173" i="1"/>
  <c r="CI173" i="1"/>
  <c r="CH173" i="1"/>
  <c r="CG173" i="1"/>
  <c r="CF173" i="1"/>
  <c r="CE173" i="1"/>
  <c r="CD173" i="1"/>
  <c r="CC173" i="1"/>
  <c r="CB173" i="1"/>
  <c r="CA173" i="1"/>
  <c r="BZ173" i="1"/>
  <c r="BY173" i="1"/>
  <c r="BX173" i="1"/>
  <c r="BW173" i="1"/>
  <c r="BV173" i="1"/>
  <c r="BT173" i="1"/>
  <c r="BS173" i="1"/>
  <c r="BR173" i="1"/>
  <c r="BQ173" i="1"/>
  <c r="BP173" i="1"/>
  <c r="BO173" i="1"/>
  <c r="BN173" i="1"/>
  <c r="BM173" i="1"/>
  <c r="BL173" i="1"/>
  <c r="BK173" i="1"/>
  <c r="BJ173" i="1"/>
  <c r="BI173" i="1"/>
  <c r="BH173" i="1"/>
  <c r="BG173" i="1"/>
  <c r="BF173" i="1"/>
  <c r="BE173" i="1"/>
  <c r="BD173" i="1"/>
  <c r="BC173" i="1"/>
  <c r="BB173" i="1"/>
  <c r="BA173" i="1"/>
  <c r="AZ173" i="1"/>
  <c r="AY173" i="1"/>
  <c r="CR172" i="1"/>
  <c r="CQ172" i="1"/>
  <c r="CP172" i="1"/>
  <c r="CO172" i="1"/>
  <c r="CN172" i="1"/>
  <c r="CM172" i="1"/>
  <c r="CL172" i="1"/>
  <c r="CK172" i="1"/>
  <c r="CJ172" i="1"/>
  <c r="CI172" i="1"/>
  <c r="CH172" i="1"/>
  <c r="CG172" i="1"/>
  <c r="CF172" i="1"/>
  <c r="CE172" i="1"/>
  <c r="CD172" i="1"/>
  <c r="CC172" i="1"/>
  <c r="CB172" i="1"/>
  <c r="CA172" i="1"/>
  <c r="BZ172" i="1"/>
  <c r="BY172" i="1"/>
  <c r="BX172" i="1"/>
  <c r="BW172" i="1"/>
  <c r="BV172" i="1"/>
  <c r="BT172" i="1"/>
  <c r="BS172" i="1"/>
  <c r="BR172" i="1"/>
  <c r="BQ172" i="1"/>
  <c r="BP172" i="1"/>
  <c r="BO172" i="1"/>
  <c r="BN172" i="1"/>
  <c r="BM172" i="1"/>
  <c r="BL172" i="1"/>
  <c r="BK172" i="1"/>
  <c r="BJ172" i="1"/>
  <c r="BI172" i="1"/>
  <c r="BH172" i="1"/>
  <c r="BG172" i="1"/>
  <c r="BF172" i="1"/>
  <c r="BE172" i="1"/>
  <c r="BD172" i="1"/>
  <c r="BC172" i="1"/>
  <c r="BB172" i="1"/>
  <c r="BA172" i="1"/>
  <c r="AZ172" i="1"/>
  <c r="AY172" i="1"/>
  <c r="CR171" i="1"/>
  <c r="CQ171" i="1"/>
  <c r="CP171" i="1"/>
  <c r="CO171" i="1"/>
  <c r="CN171" i="1"/>
  <c r="CM171" i="1"/>
  <c r="CL171" i="1"/>
  <c r="CK171" i="1"/>
  <c r="CJ171" i="1"/>
  <c r="CI171" i="1"/>
  <c r="CH171" i="1"/>
  <c r="CG171" i="1"/>
  <c r="CF171" i="1"/>
  <c r="CE171" i="1"/>
  <c r="CD171" i="1"/>
  <c r="CC171" i="1"/>
  <c r="CB171" i="1"/>
  <c r="CA171" i="1"/>
  <c r="BZ171" i="1"/>
  <c r="BY171" i="1"/>
  <c r="BX171" i="1"/>
  <c r="BW171" i="1"/>
  <c r="BV171" i="1"/>
  <c r="BT171" i="1"/>
  <c r="BS171" i="1"/>
  <c r="BR171" i="1"/>
  <c r="BQ171" i="1"/>
  <c r="BP171" i="1"/>
  <c r="BO171" i="1"/>
  <c r="BN171" i="1"/>
  <c r="BM171" i="1"/>
  <c r="BL171" i="1"/>
  <c r="BK171" i="1"/>
  <c r="BJ171" i="1"/>
  <c r="BI171" i="1"/>
  <c r="BH171" i="1"/>
  <c r="BG171" i="1"/>
  <c r="BF171" i="1"/>
  <c r="BE171" i="1"/>
  <c r="BD171" i="1"/>
  <c r="BC171" i="1"/>
  <c r="BB171" i="1"/>
  <c r="BA171" i="1"/>
  <c r="AZ171" i="1"/>
  <c r="AY171" i="1"/>
  <c r="CR170" i="1"/>
  <c r="CQ170" i="1"/>
  <c r="CP170" i="1"/>
  <c r="CO170" i="1"/>
  <c r="CN170" i="1"/>
  <c r="CM170" i="1"/>
  <c r="CL170" i="1"/>
  <c r="CK170" i="1"/>
  <c r="CJ170" i="1"/>
  <c r="CI170" i="1"/>
  <c r="CH170" i="1"/>
  <c r="CG170" i="1"/>
  <c r="CF170" i="1"/>
  <c r="CE170" i="1"/>
  <c r="CD170" i="1"/>
  <c r="CC170" i="1"/>
  <c r="CB170" i="1"/>
  <c r="CA170" i="1"/>
  <c r="BZ170" i="1"/>
  <c r="BY170" i="1"/>
  <c r="BX170" i="1"/>
  <c r="BW170" i="1"/>
  <c r="BV170" i="1"/>
  <c r="BT170" i="1"/>
  <c r="BS170" i="1"/>
  <c r="BR170" i="1"/>
  <c r="BQ170" i="1"/>
  <c r="BP170" i="1"/>
  <c r="BO170" i="1"/>
  <c r="BN170" i="1"/>
  <c r="BM170" i="1"/>
  <c r="BL170" i="1"/>
  <c r="BK170" i="1"/>
  <c r="BJ170" i="1"/>
  <c r="BI170" i="1"/>
  <c r="BH170" i="1"/>
  <c r="BG170" i="1"/>
  <c r="BF170" i="1"/>
  <c r="BE170" i="1"/>
  <c r="BD170" i="1"/>
  <c r="BC170" i="1"/>
  <c r="BB170" i="1"/>
  <c r="BA170" i="1"/>
  <c r="AZ170" i="1"/>
  <c r="AY170" i="1"/>
  <c r="CR169" i="1"/>
  <c r="CQ169" i="1"/>
  <c r="CP169" i="1"/>
  <c r="CO169" i="1"/>
  <c r="CN169" i="1"/>
  <c r="CM169" i="1"/>
  <c r="CL169" i="1"/>
  <c r="CK169" i="1"/>
  <c r="CJ169" i="1"/>
  <c r="CI169" i="1"/>
  <c r="CH169" i="1"/>
  <c r="CG169" i="1"/>
  <c r="CF169" i="1"/>
  <c r="CE169" i="1"/>
  <c r="CD169" i="1"/>
  <c r="CC169" i="1"/>
  <c r="CB169" i="1"/>
  <c r="CA169" i="1"/>
  <c r="BZ169" i="1"/>
  <c r="BY169" i="1"/>
  <c r="BX169" i="1"/>
  <c r="BW169" i="1"/>
  <c r="BV169" i="1"/>
  <c r="BT169" i="1"/>
  <c r="BS169" i="1"/>
  <c r="BR169" i="1"/>
  <c r="BQ169" i="1"/>
  <c r="BP169" i="1"/>
  <c r="BO169" i="1"/>
  <c r="BN169" i="1"/>
  <c r="BM169" i="1"/>
  <c r="BL169" i="1"/>
  <c r="BK169" i="1"/>
  <c r="BJ169" i="1"/>
  <c r="BI169" i="1"/>
  <c r="BH169" i="1"/>
  <c r="BG169" i="1"/>
  <c r="BF169" i="1"/>
  <c r="BE169" i="1"/>
  <c r="BD169" i="1"/>
  <c r="BC169" i="1"/>
  <c r="BB169" i="1"/>
  <c r="BA169" i="1"/>
  <c r="AZ169" i="1"/>
  <c r="AY169" i="1"/>
  <c r="CR168" i="1"/>
  <c r="CQ168" i="1"/>
  <c r="CP168" i="1"/>
  <c r="CO168" i="1"/>
  <c r="CN168" i="1"/>
  <c r="CM168" i="1"/>
  <c r="CL168" i="1"/>
  <c r="CK168" i="1"/>
  <c r="CJ168" i="1"/>
  <c r="CI168" i="1"/>
  <c r="CH168" i="1"/>
  <c r="CG168" i="1"/>
  <c r="CF168" i="1"/>
  <c r="CE168" i="1"/>
  <c r="CD168" i="1"/>
  <c r="CC168" i="1"/>
  <c r="CB168" i="1"/>
  <c r="CA168" i="1"/>
  <c r="BZ168" i="1"/>
  <c r="BY168" i="1"/>
  <c r="BX168" i="1"/>
  <c r="BW168" i="1"/>
  <c r="BV168" i="1"/>
  <c r="BT168" i="1"/>
  <c r="BS168" i="1"/>
  <c r="BR168" i="1"/>
  <c r="BQ168" i="1"/>
  <c r="BP168" i="1"/>
  <c r="BO168" i="1"/>
  <c r="BN168" i="1"/>
  <c r="BM168" i="1"/>
  <c r="BL168" i="1"/>
  <c r="BK168" i="1"/>
  <c r="BJ168" i="1"/>
  <c r="BI168" i="1"/>
  <c r="BH168" i="1"/>
  <c r="BG168" i="1"/>
  <c r="BF168" i="1"/>
  <c r="BE168" i="1"/>
  <c r="BD168" i="1"/>
  <c r="BC168" i="1"/>
  <c r="BB168" i="1"/>
  <c r="BA168" i="1"/>
  <c r="AZ168" i="1"/>
  <c r="AY168" i="1"/>
  <c r="CR167" i="1"/>
  <c r="CQ167" i="1"/>
  <c r="CP167" i="1"/>
  <c r="CO167" i="1"/>
  <c r="CN167" i="1"/>
  <c r="CM167" i="1"/>
  <c r="CL167" i="1"/>
  <c r="CK167" i="1"/>
  <c r="CJ167" i="1"/>
  <c r="CI167" i="1"/>
  <c r="CH167" i="1"/>
  <c r="CG167" i="1"/>
  <c r="CF167" i="1"/>
  <c r="CE167" i="1"/>
  <c r="CD167" i="1"/>
  <c r="CC167" i="1"/>
  <c r="CB167" i="1"/>
  <c r="CA167" i="1"/>
  <c r="BZ167" i="1"/>
  <c r="BY167" i="1"/>
  <c r="BX167" i="1"/>
  <c r="BW167" i="1"/>
  <c r="BV167" i="1"/>
  <c r="BT167" i="1"/>
  <c r="BS167" i="1"/>
  <c r="BR167" i="1"/>
  <c r="BQ167" i="1"/>
  <c r="BP167" i="1"/>
  <c r="BO167" i="1"/>
  <c r="BN167" i="1"/>
  <c r="BM167" i="1"/>
  <c r="BL167" i="1"/>
  <c r="BK167" i="1"/>
  <c r="BJ167" i="1"/>
  <c r="BI167" i="1"/>
  <c r="BH167" i="1"/>
  <c r="BG167" i="1"/>
  <c r="BF167" i="1"/>
  <c r="BE167" i="1"/>
  <c r="BD167" i="1"/>
  <c r="BC167" i="1"/>
  <c r="BB167" i="1"/>
  <c r="BA167" i="1"/>
  <c r="AZ167" i="1"/>
  <c r="AY167" i="1"/>
  <c r="CR166" i="1"/>
  <c r="CQ166" i="1"/>
  <c r="CP166" i="1"/>
  <c r="CO166" i="1"/>
  <c r="CN166" i="1"/>
  <c r="CM166" i="1"/>
  <c r="CL166" i="1"/>
  <c r="CK166" i="1"/>
  <c r="CJ166" i="1"/>
  <c r="CI166" i="1"/>
  <c r="CH166" i="1"/>
  <c r="CG166" i="1"/>
  <c r="CF166" i="1"/>
  <c r="CE166" i="1"/>
  <c r="CD166" i="1"/>
  <c r="CC166" i="1"/>
  <c r="CB166" i="1"/>
  <c r="CA166" i="1"/>
  <c r="BZ166" i="1"/>
  <c r="BY166" i="1"/>
  <c r="BX166" i="1"/>
  <c r="BW166" i="1"/>
  <c r="BV166" i="1"/>
  <c r="BT166" i="1"/>
  <c r="BS166" i="1"/>
  <c r="BR166" i="1"/>
  <c r="BQ166" i="1"/>
  <c r="BP166" i="1"/>
  <c r="BO166" i="1"/>
  <c r="BN166" i="1"/>
  <c r="BM166" i="1"/>
  <c r="BL166" i="1"/>
  <c r="BK166" i="1"/>
  <c r="BJ166" i="1"/>
  <c r="BI166" i="1"/>
  <c r="BH166" i="1"/>
  <c r="BG166" i="1"/>
  <c r="BF166" i="1"/>
  <c r="BE166" i="1"/>
  <c r="BD166" i="1"/>
  <c r="BC166" i="1"/>
  <c r="BB166" i="1"/>
  <c r="BA166" i="1"/>
  <c r="AZ166" i="1"/>
  <c r="AY166" i="1"/>
  <c r="CR165" i="1"/>
  <c r="CQ165" i="1"/>
  <c r="CP165" i="1"/>
  <c r="CO165" i="1"/>
  <c r="CN165" i="1"/>
  <c r="CM165" i="1"/>
  <c r="CL165" i="1"/>
  <c r="CK165" i="1"/>
  <c r="CJ165" i="1"/>
  <c r="CI165" i="1"/>
  <c r="CH165" i="1"/>
  <c r="CG165" i="1"/>
  <c r="CF165" i="1"/>
  <c r="CE165" i="1"/>
  <c r="CD165" i="1"/>
  <c r="CC165" i="1"/>
  <c r="CB165" i="1"/>
  <c r="CA165" i="1"/>
  <c r="BZ165" i="1"/>
  <c r="BY165" i="1"/>
  <c r="BX165" i="1"/>
  <c r="BW165" i="1"/>
  <c r="BV165" i="1"/>
  <c r="BT165" i="1"/>
  <c r="BS165" i="1"/>
  <c r="BR165" i="1"/>
  <c r="BQ165" i="1"/>
  <c r="BP165" i="1"/>
  <c r="BO165" i="1"/>
  <c r="BN165" i="1"/>
  <c r="BM165" i="1"/>
  <c r="BL165" i="1"/>
  <c r="BK165" i="1"/>
  <c r="BJ165" i="1"/>
  <c r="BI165" i="1"/>
  <c r="BH165" i="1"/>
  <c r="BG165" i="1"/>
  <c r="BF165" i="1"/>
  <c r="BE165" i="1"/>
  <c r="BD165" i="1"/>
  <c r="BC165" i="1"/>
  <c r="BB165" i="1"/>
  <c r="BA165" i="1"/>
  <c r="AZ165" i="1"/>
  <c r="AY165" i="1"/>
  <c r="CR164" i="1"/>
  <c r="CQ164" i="1"/>
  <c r="CP164" i="1"/>
  <c r="CO164" i="1"/>
  <c r="CN164" i="1"/>
  <c r="CM164" i="1"/>
  <c r="CL164" i="1"/>
  <c r="CK164" i="1"/>
  <c r="CJ164" i="1"/>
  <c r="CI164" i="1"/>
  <c r="CH164" i="1"/>
  <c r="CG164" i="1"/>
  <c r="CF164" i="1"/>
  <c r="CE164" i="1"/>
  <c r="CD164" i="1"/>
  <c r="CC164" i="1"/>
  <c r="CB164" i="1"/>
  <c r="CA164" i="1"/>
  <c r="BZ164" i="1"/>
  <c r="BY164" i="1"/>
  <c r="BX164" i="1"/>
  <c r="BW164" i="1"/>
  <c r="BV164" i="1"/>
  <c r="BT164" i="1"/>
  <c r="BS164" i="1"/>
  <c r="BR164" i="1"/>
  <c r="BQ164" i="1"/>
  <c r="BP164" i="1"/>
  <c r="BO164" i="1"/>
  <c r="BN164" i="1"/>
  <c r="BM164" i="1"/>
  <c r="BL164" i="1"/>
  <c r="BK164" i="1"/>
  <c r="BJ164" i="1"/>
  <c r="BI164" i="1"/>
  <c r="BH164" i="1"/>
  <c r="BG164" i="1"/>
  <c r="BF164" i="1"/>
  <c r="BE164" i="1"/>
  <c r="BD164" i="1"/>
  <c r="BC164" i="1"/>
  <c r="BB164" i="1"/>
  <c r="BA164" i="1"/>
  <c r="AZ164" i="1"/>
  <c r="AY164" i="1"/>
  <c r="CR163" i="1"/>
  <c r="CQ163" i="1"/>
  <c r="CP163" i="1"/>
  <c r="CO163" i="1"/>
  <c r="CN163" i="1"/>
  <c r="CM163" i="1"/>
  <c r="CL163" i="1"/>
  <c r="CK163" i="1"/>
  <c r="CJ163" i="1"/>
  <c r="CI163" i="1"/>
  <c r="CH163" i="1"/>
  <c r="CG163" i="1"/>
  <c r="CF163" i="1"/>
  <c r="CE163" i="1"/>
  <c r="CD163" i="1"/>
  <c r="CC163" i="1"/>
  <c r="CB163" i="1"/>
  <c r="CA163" i="1"/>
  <c r="BZ163" i="1"/>
  <c r="BY163" i="1"/>
  <c r="BX163" i="1"/>
  <c r="BW163" i="1"/>
  <c r="BV163" i="1"/>
  <c r="BT163" i="1"/>
  <c r="BS163" i="1"/>
  <c r="BR163" i="1"/>
  <c r="BQ163" i="1"/>
  <c r="BP163" i="1"/>
  <c r="BO163" i="1"/>
  <c r="BN163" i="1"/>
  <c r="BM163" i="1"/>
  <c r="BL163" i="1"/>
  <c r="BK163" i="1"/>
  <c r="BJ163" i="1"/>
  <c r="BI163" i="1"/>
  <c r="BH163" i="1"/>
  <c r="BG163" i="1"/>
  <c r="BF163" i="1"/>
  <c r="BE163" i="1"/>
  <c r="BD163" i="1"/>
  <c r="BC163" i="1"/>
  <c r="BB163" i="1"/>
  <c r="BA163" i="1"/>
  <c r="AZ163" i="1"/>
  <c r="AY163" i="1"/>
  <c r="CR162" i="1"/>
  <c r="CQ162" i="1"/>
  <c r="CP162" i="1"/>
  <c r="CO162" i="1"/>
  <c r="CN162" i="1"/>
  <c r="CM162" i="1"/>
  <c r="CL162" i="1"/>
  <c r="CK162" i="1"/>
  <c r="CJ162" i="1"/>
  <c r="CI162" i="1"/>
  <c r="CH162" i="1"/>
  <c r="CG162" i="1"/>
  <c r="CF162" i="1"/>
  <c r="CE162" i="1"/>
  <c r="CD162" i="1"/>
  <c r="CC162" i="1"/>
  <c r="CB162" i="1"/>
  <c r="CA162" i="1"/>
  <c r="BZ162" i="1"/>
  <c r="BY162" i="1"/>
  <c r="BX162" i="1"/>
  <c r="BW162" i="1"/>
  <c r="BV162" i="1"/>
  <c r="BT162" i="1"/>
  <c r="BS162" i="1"/>
  <c r="BR162" i="1"/>
  <c r="BQ162" i="1"/>
  <c r="BP162" i="1"/>
  <c r="BO162" i="1"/>
  <c r="BN162" i="1"/>
  <c r="BM162" i="1"/>
  <c r="BL162" i="1"/>
  <c r="BK162" i="1"/>
  <c r="BJ162" i="1"/>
  <c r="BI162" i="1"/>
  <c r="BH162" i="1"/>
  <c r="BG162" i="1"/>
  <c r="BF162" i="1"/>
  <c r="BE162" i="1"/>
  <c r="BD162" i="1"/>
  <c r="BC162" i="1"/>
  <c r="BB162" i="1"/>
  <c r="BA162" i="1"/>
  <c r="AZ162" i="1"/>
  <c r="AY162" i="1"/>
  <c r="CR161" i="1"/>
  <c r="CQ161" i="1"/>
  <c r="CP161" i="1"/>
  <c r="CO161" i="1"/>
  <c r="CN161" i="1"/>
  <c r="CM161" i="1"/>
  <c r="CL161" i="1"/>
  <c r="CK161" i="1"/>
  <c r="CJ161" i="1"/>
  <c r="CI161" i="1"/>
  <c r="CH161" i="1"/>
  <c r="CG161" i="1"/>
  <c r="CF161" i="1"/>
  <c r="CE161" i="1"/>
  <c r="CD161" i="1"/>
  <c r="CC161" i="1"/>
  <c r="CB161" i="1"/>
  <c r="CA161" i="1"/>
  <c r="BZ161" i="1"/>
  <c r="BY161" i="1"/>
  <c r="BX161" i="1"/>
  <c r="BW161" i="1"/>
  <c r="BV161" i="1"/>
  <c r="BT161" i="1"/>
  <c r="BS161" i="1"/>
  <c r="BR161" i="1"/>
  <c r="BQ161" i="1"/>
  <c r="BP161" i="1"/>
  <c r="BO161" i="1"/>
  <c r="BN161" i="1"/>
  <c r="BM161" i="1"/>
  <c r="BL161" i="1"/>
  <c r="BK161" i="1"/>
  <c r="BJ161" i="1"/>
  <c r="BI161" i="1"/>
  <c r="BH161" i="1"/>
  <c r="BG161" i="1"/>
  <c r="BF161" i="1"/>
  <c r="BE161" i="1"/>
  <c r="BD161" i="1"/>
  <c r="BC161" i="1"/>
  <c r="BB161" i="1"/>
  <c r="BA161" i="1"/>
  <c r="AZ161" i="1"/>
  <c r="AY161" i="1"/>
  <c r="CR160" i="1"/>
  <c r="CQ160" i="1"/>
  <c r="CP160" i="1"/>
  <c r="CO160" i="1"/>
  <c r="CN160" i="1"/>
  <c r="CM160" i="1"/>
  <c r="CL160" i="1"/>
  <c r="CK160" i="1"/>
  <c r="CJ160" i="1"/>
  <c r="CI160" i="1"/>
  <c r="CH160" i="1"/>
  <c r="CG160" i="1"/>
  <c r="CF160" i="1"/>
  <c r="CE160" i="1"/>
  <c r="CD160" i="1"/>
  <c r="CC160" i="1"/>
  <c r="CB160" i="1"/>
  <c r="CA160" i="1"/>
  <c r="BZ160" i="1"/>
  <c r="BY160" i="1"/>
  <c r="BX160" i="1"/>
  <c r="BW160" i="1"/>
  <c r="BV160" i="1"/>
  <c r="BT160" i="1"/>
  <c r="BS160" i="1"/>
  <c r="BR160" i="1"/>
  <c r="BQ160" i="1"/>
  <c r="BP160" i="1"/>
  <c r="BO160" i="1"/>
  <c r="BN160" i="1"/>
  <c r="BM160" i="1"/>
  <c r="BL160" i="1"/>
  <c r="BK160" i="1"/>
  <c r="BJ160" i="1"/>
  <c r="BI160" i="1"/>
  <c r="BH160" i="1"/>
  <c r="BG160" i="1"/>
  <c r="BF160" i="1"/>
  <c r="BE160" i="1"/>
  <c r="BD160" i="1"/>
  <c r="BC160" i="1"/>
  <c r="BB160" i="1"/>
  <c r="BA160" i="1"/>
  <c r="AZ160" i="1"/>
  <c r="AY160" i="1"/>
  <c r="CR159" i="1"/>
  <c r="CQ159" i="1"/>
  <c r="CP159" i="1"/>
  <c r="CO159" i="1"/>
  <c r="CN159" i="1"/>
  <c r="CM159" i="1"/>
  <c r="CL159" i="1"/>
  <c r="CK159" i="1"/>
  <c r="CJ159" i="1"/>
  <c r="CI159" i="1"/>
  <c r="CH159" i="1"/>
  <c r="CG159" i="1"/>
  <c r="CF159" i="1"/>
  <c r="CE159" i="1"/>
  <c r="CD159" i="1"/>
  <c r="CC159" i="1"/>
  <c r="CB159" i="1"/>
  <c r="CA159" i="1"/>
  <c r="BZ159" i="1"/>
  <c r="BY159" i="1"/>
  <c r="BX159" i="1"/>
  <c r="BW159" i="1"/>
  <c r="BV159" i="1"/>
  <c r="BT159" i="1"/>
  <c r="BS159" i="1"/>
  <c r="BR159" i="1"/>
  <c r="BQ159" i="1"/>
  <c r="BP159" i="1"/>
  <c r="BO159" i="1"/>
  <c r="BN159" i="1"/>
  <c r="BM159" i="1"/>
  <c r="BL159" i="1"/>
  <c r="BK159" i="1"/>
  <c r="BJ159" i="1"/>
  <c r="BI159" i="1"/>
  <c r="BH159" i="1"/>
  <c r="BG159" i="1"/>
  <c r="BF159" i="1"/>
  <c r="BE159" i="1"/>
  <c r="BD159" i="1"/>
  <c r="BC159" i="1"/>
  <c r="BB159" i="1"/>
  <c r="BA159" i="1"/>
  <c r="AZ159" i="1"/>
  <c r="AY159" i="1"/>
  <c r="CR158" i="1"/>
  <c r="CQ158" i="1"/>
  <c r="CP158" i="1"/>
  <c r="CO158" i="1"/>
  <c r="CN158" i="1"/>
  <c r="CM158" i="1"/>
  <c r="CL158" i="1"/>
  <c r="CK158" i="1"/>
  <c r="CJ158" i="1"/>
  <c r="CI158" i="1"/>
  <c r="CH158" i="1"/>
  <c r="CG158" i="1"/>
  <c r="CF158" i="1"/>
  <c r="CE158" i="1"/>
  <c r="CD158" i="1"/>
  <c r="CC158" i="1"/>
  <c r="CB158" i="1"/>
  <c r="CA158" i="1"/>
  <c r="BZ158" i="1"/>
  <c r="BY158" i="1"/>
  <c r="BX158" i="1"/>
  <c r="BW158" i="1"/>
  <c r="BV158" i="1"/>
  <c r="BT158" i="1"/>
  <c r="BS158" i="1"/>
  <c r="BR158" i="1"/>
  <c r="BQ158" i="1"/>
  <c r="BP158" i="1"/>
  <c r="BO158" i="1"/>
  <c r="BN158" i="1"/>
  <c r="BM158" i="1"/>
  <c r="BL158" i="1"/>
  <c r="BK158" i="1"/>
  <c r="BJ158" i="1"/>
  <c r="BI158" i="1"/>
  <c r="BH158" i="1"/>
  <c r="BG158" i="1"/>
  <c r="BF158" i="1"/>
  <c r="BE158" i="1"/>
  <c r="BD158" i="1"/>
  <c r="BC158" i="1"/>
  <c r="BB158" i="1"/>
  <c r="BA158" i="1"/>
  <c r="AZ158" i="1"/>
  <c r="AY158" i="1"/>
  <c r="CR157" i="1"/>
  <c r="CQ157" i="1"/>
  <c r="CP157" i="1"/>
  <c r="CO157" i="1"/>
  <c r="CN157" i="1"/>
  <c r="CM157" i="1"/>
  <c r="CL157" i="1"/>
  <c r="CK157" i="1"/>
  <c r="CJ157" i="1"/>
  <c r="CI157" i="1"/>
  <c r="CH157" i="1"/>
  <c r="CG157" i="1"/>
  <c r="CF157" i="1"/>
  <c r="CE157" i="1"/>
  <c r="CD157" i="1"/>
  <c r="CC157" i="1"/>
  <c r="CB157" i="1"/>
  <c r="CA157" i="1"/>
  <c r="BZ157" i="1"/>
  <c r="BY157" i="1"/>
  <c r="BX157" i="1"/>
  <c r="BW157" i="1"/>
  <c r="BV157" i="1"/>
  <c r="BT157" i="1"/>
  <c r="BS157" i="1"/>
  <c r="BR157" i="1"/>
  <c r="BQ157" i="1"/>
  <c r="BP157" i="1"/>
  <c r="BO157" i="1"/>
  <c r="BN157" i="1"/>
  <c r="BM157" i="1"/>
  <c r="BL157" i="1"/>
  <c r="BK157" i="1"/>
  <c r="BJ157" i="1"/>
  <c r="BI157" i="1"/>
  <c r="BH157" i="1"/>
  <c r="BG157" i="1"/>
  <c r="BF157" i="1"/>
  <c r="BE157" i="1"/>
  <c r="BD157" i="1"/>
  <c r="BC157" i="1"/>
  <c r="BB157" i="1"/>
  <c r="BA157" i="1"/>
  <c r="AZ157" i="1"/>
  <c r="AY157" i="1"/>
  <c r="CR156" i="1"/>
  <c r="CQ156" i="1"/>
  <c r="CP156" i="1"/>
  <c r="CO156" i="1"/>
  <c r="CN156" i="1"/>
  <c r="CM156" i="1"/>
  <c r="CL156" i="1"/>
  <c r="CK156" i="1"/>
  <c r="CJ156" i="1"/>
  <c r="CI156" i="1"/>
  <c r="CH156" i="1"/>
  <c r="CG156" i="1"/>
  <c r="CF156" i="1"/>
  <c r="CE156" i="1"/>
  <c r="CD156" i="1"/>
  <c r="CC156" i="1"/>
  <c r="CB156" i="1"/>
  <c r="CA156" i="1"/>
  <c r="BZ156" i="1"/>
  <c r="BY156" i="1"/>
  <c r="BX156" i="1"/>
  <c r="BW156" i="1"/>
  <c r="BV156" i="1"/>
  <c r="BT156" i="1"/>
  <c r="BS156" i="1"/>
  <c r="BR156" i="1"/>
  <c r="BQ156" i="1"/>
  <c r="BP156" i="1"/>
  <c r="BO156" i="1"/>
  <c r="BN156" i="1"/>
  <c r="BM156" i="1"/>
  <c r="BL156" i="1"/>
  <c r="BK156" i="1"/>
  <c r="BJ156" i="1"/>
  <c r="BI156" i="1"/>
  <c r="BH156" i="1"/>
  <c r="BG156" i="1"/>
  <c r="BF156" i="1"/>
  <c r="BE156" i="1"/>
  <c r="BD156" i="1"/>
  <c r="BC156" i="1"/>
  <c r="BB156" i="1"/>
  <c r="BA156" i="1"/>
  <c r="AZ156" i="1"/>
  <c r="AY156" i="1"/>
  <c r="CR155" i="1"/>
  <c r="CQ155" i="1"/>
  <c r="CP155" i="1"/>
  <c r="CO155" i="1"/>
  <c r="CN155" i="1"/>
  <c r="CM155" i="1"/>
  <c r="CL155" i="1"/>
  <c r="CK155" i="1"/>
  <c r="CJ155" i="1"/>
  <c r="CI155" i="1"/>
  <c r="CH155" i="1"/>
  <c r="CG155" i="1"/>
  <c r="CF155" i="1"/>
  <c r="CE155" i="1"/>
  <c r="CD155" i="1"/>
  <c r="CC155" i="1"/>
  <c r="CB155" i="1"/>
  <c r="CA155" i="1"/>
  <c r="BZ155" i="1"/>
  <c r="BY155" i="1"/>
  <c r="BX155" i="1"/>
  <c r="BW155" i="1"/>
  <c r="BV155" i="1"/>
  <c r="BT155" i="1"/>
  <c r="BS155" i="1"/>
  <c r="BR155" i="1"/>
  <c r="BQ155" i="1"/>
  <c r="BP155" i="1"/>
  <c r="BO155" i="1"/>
  <c r="BN155" i="1"/>
  <c r="BM155" i="1"/>
  <c r="BL155" i="1"/>
  <c r="BK155" i="1"/>
  <c r="BJ155" i="1"/>
  <c r="BI155" i="1"/>
  <c r="BH155" i="1"/>
  <c r="BG155" i="1"/>
  <c r="BF155" i="1"/>
  <c r="BE155" i="1"/>
  <c r="BD155" i="1"/>
  <c r="BC155" i="1"/>
  <c r="BB155" i="1"/>
  <c r="BA155" i="1"/>
  <c r="AZ155" i="1"/>
  <c r="AY155" i="1"/>
  <c r="CR154" i="1"/>
  <c r="CQ154" i="1"/>
  <c r="CP154" i="1"/>
  <c r="CO154" i="1"/>
  <c r="CN154" i="1"/>
  <c r="CM154" i="1"/>
  <c r="CL154" i="1"/>
  <c r="CK154" i="1"/>
  <c r="CJ154" i="1"/>
  <c r="CI154" i="1"/>
  <c r="CH154" i="1"/>
  <c r="CG154" i="1"/>
  <c r="CF154" i="1"/>
  <c r="CE154" i="1"/>
  <c r="CD154" i="1"/>
  <c r="CC154" i="1"/>
  <c r="CB154" i="1"/>
  <c r="CA154" i="1"/>
  <c r="BZ154" i="1"/>
  <c r="BY154" i="1"/>
  <c r="BX154" i="1"/>
  <c r="BW154" i="1"/>
  <c r="BV154" i="1"/>
  <c r="BT154" i="1"/>
  <c r="BS154" i="1"/>
  <c r="BR154" i="1"/>
  <c r="BQ154" i="1"/>
  <c r="BP154" i="1"/>
  <c r="BO154" i="1"/>
  <c r="BN154" i="1"/>
  <c r="BM154" i="1"/>
  <c r="BL154" i="1"/>
  <c r="BK154" i="1"/>
  <c r="BJ154" i="1"/>
  <c r="BI154" i="1"/>
  <c r="BH154" i="1"/>
  <c r="BG154" i="1"/>
  <c r="BF154" i="1"/>
  <c r="BE154" i="1"/>
  <c r="BD154" i="1"/>
  <c r="BC154" i="1"/>
  <c r="BB154" i="1"/>
  <c r="BA154" i="1"/>
  <c r="AZ154" i="1"/>
  <c r="AY154" i="1"/>
  <c r="CR153" i="1"/>
  <c r="CQ153" i="1"/>
  <c r="CP153" i="1"/>
  <c r="CO153" i="1"/>
  <c r="CN153" i="1"/>
  <c r="CM153" i="1"/>
  <c r="CL153" i="1"/>
  <c r="CK153" i="1"/>
  <c r="CJ153" i="1"/>
  <c r="CI153" i="1"/>
  <c r="CH153" i="1"/>
  <c r="CG153" i="1"/>
  <c r="CF153" i="1"/>
  <c r="CE153" i="1"/>
  <c r="CD153" i="1"/>
  <c r="CC153" i="1"/>
  <c r="CB153" i="1"/>
  <c r="CA153" i="1"/>
  <c r="BZ153" i="1"/>
  <c r="BY153" i="1"/>
  <c r="BX153" i="1"/>
  <c r="BW153" i="1"/>
  <c r="BV153" i="1"/>
  <c r="BT153" i="1"/>
  <c r="BS153" i="1"/>
  <c r="BR153" i="1"/>
  <c r="BQ153" i="1"/>
  <c r="BP153" i="1"/>
  <c r="BO153" i="1"/>
  <c r="BN153" i="1"/>
  <c r="BM153" i="1"/>
  <c r="BL153" i="1"/>
  <c r="BK153" i="1"/>
  <c r="BJ153" i="1"/>
  <c r="BI153" i="1"/>
  <c r="BH153" i="1"/>
  <c r="BG153" i="1"/>
  <c r="BF153" i="1"/>
  <c r="BE153" i="1"/>
  <c r="BD153" i="1"/>
  <c r="BC153" i="1"/>
  <c r="BB153" i="1"/>
  <c r="BA153" i="1"/>
  <c r="AZ153" i="1"/>
  <c r="AY153" i="1"/>
  <c r="CR152" i="1"/>
  <c r="CQ152" i="1"/>
  <c r="CP152" i="1"/>
  <c r="CO152" i="1"/>
  <c r="CN152" i="1"/>
  <c r="CM152" i="1"/>
  <c r="CL152" i="1"/>
  <c r="CK152" i="1"/>
  <c r="CJ152" i="1"/>
  <c r="CI152" i="1"/>
  <c r="CH152" i="1"/>
  <c r="CG152" i="1"/>
  <c r="CF152" i="1"/>
  <c r="CE152" i="1"/>
  <c r="CD152" i="1"/>
  <c r="CC152" i="1"/>
  <c r="CB152" i="1"/>
  <c r="CA152" i="1"/>
  <c r="BZ152" i="1"/>
  <c r="BY152" i="1"/>
  <c r="BX152" i="1"/>
  <c r="BW152" i="1"/>
  <c r="BV152" i="1"/>
  <c r="BT152" i="1"/>
  <c r="BS152" i="1"/>
  <c r="BR152" i="1"/>
  <c r="BQ152" i="1"/>
  <c r="BP152" i="1"/>
  <c r="BO152" i="1"/>
  <c r="BN152" i="1"/>
  <c r="BM152" i="1"/>
  <c r="BL152" i="1"/>
  <c r="BK152" i="1"/>
  <c r="BJ152" i="1"/>
  <c r="BI152" i="1"/>
  <c r="BH152" i="1"/>
  <c r="BG152" i="1"/>
  <c r="BF152" i="1"/>
  <c r="BE152" i="1"/>
  <c r="BD152" i="1"/>
  <c r="BC152" i="1"/>
  <c r="BB152" i="1"/>
  <c r="BA152" i="1"/>
  <c r="AZ152" i="1"/>
  <c r="AY152" i="1"/>
  <c r="CR151" i="1"/>
  <c r="CQ151" i="1"/>
  <c r="CP151" i="1"/>
  <c r="CO151" i="1"/>
  <c r="CN151" i="1"/>
  <c r="CM151" i="1"/>
  <c r="CL151" i="1"/>
  <c r="CK151" i="1"/>
  <c r="CJ151" i="1"/>
  <c r="CI151" i="1"/>
  <c r="CH151" i="1"/>
  <c r="CG151" i="1"/>
  <c r="CF151" i="1"/>
  <c r="CE151" i="1"/>
  <c r="CD151" i="1"/>
  <c r="CC151" i="1"/>
  <c r="CB151" i="1"/>
  <c r="CA151" i="1"/>
  <c r="BZ151" i="1"/>
  <c r="BY151" i="1"/>
  <c r="BX151" i="1"/>
  <c r="BW151" i="1"/>
  <c r="BV151" i="1"/>
  <c r="BT151" i="1"/>
  <c r="BS151" i="1"/>
  <c r="BR151" i="1"/>
  <c r="BQ151" i="1"/>
  <c r="BP151" i="1"/>
  <c r="BO151" i="1"/>
  <c r="BN151" i="1"/>
  <c r="BM151" i="1"/>
  <c r="BL151" i="1"/>
  <c r="BK151" i="1"/>
  <c r="BJ151" i="1"/>
  <c r="BI151" i="1"/>
  <c r="BH151" i="1"/>
  <c r="BG151" i="1"/>
  <c r="BF151" i="1"/>
  <c r="BE151" i="1"/>
  <c r="BD151" i="1"/>
  <c r="BC151" i="1"/>
  <c r="BB151" i="1"/>
  <c r="BA151" i="1"/>
  <c r="AZ151" i="1"/>
  <c r="AY151" i="1"/>
  <c r="CR150" i="1"/>
  <c r="CQ150" i="1"/>
  <c r="CP150" i="1"/>
  <c r="CO150" i="1"/>
  <c r="CN150" i="1"/>
  <c r="CM150" i="1"/>
  <c r="CL150" i="1"/>
  <c r="CK150" i="1"/>
  <c r="CJ150" i="1"/>
  <c r="CI150" i="1"/>
  <c r="CH150" i="1"/>
  <c r="CG150" i="1"/>
  <c r="CF150" i="1"/>
  <c r="CE150" i="1"/>
  <c r="CD150" i="1"/>
  <c r="CC150" i="1"/>
  <c r="CB150" i="1"/>
  <c r="CA150" i="1"/>
  <c r="BZ150" i="1"/>
  <c r="BY150" i="1"/>
  <c r="BX150" i="1"/>
  <c r="BW150" i="1"/>
  <c r="BV150" i="1"/>
  <c r="BT150" i="1"/>
  <c r="BS150" i="1"/>
  <c r="BR150" i="1"/>
  <c r="BQ150" i="1"/>
  <c r="BP150" i="1"/>
  <c r="BO150" i="1"/>
  <c r="BN150" i="1"/>
  <c r="BM150" i="1"/>
  <c r="BL150" i="1"/>
  <c r="BK150" i="1"/>
  <c r="BJ150" i="1"/>
  <c r="BI150" i="1"/>
  <c r="BH150" i="1"/>
  <c r="BG150" i="1"/>
  <c r="BF150" i="1"/>
  <c r="BE150" i="1"/>
  <c r="BD150" i="1"/>
  <c r="BC150" i="1"/>
  <c r="BB150" i="1"/>
  <c r="BA150" i="1"/>
  <c r="AZ150" i="1"/>
  <c r="AY150" i="1"/>
  <c r="CR149" i="1"/>
  <c r="CQ149" i="1"/>
  <c r="CP149" i="1"/>
  <c r="CO149" i="1"/>
  <c r="CN149" i="1"/>
  <c r="CM149" i="1"/>
  <c r="CL149" i="1"/>
  <c r="CK149" i="1"/>
  <c r="CJ149" i="1"/>
  <c r="CI149" i="1"/>
  <c r="CH149" i="1"/>
  <c r="CG149" i="1"/>
  <c r="CF149" i="1"/>
  <c r="CE149" i="1"/>
  <c r="CD149" i="1"/>
  <c r="CC149" i="1"/>
  <c r="CB149" i="1"/>
  <c r="CA149" i="1"/>
  <c r="BZ149" i="1"/>
  <c r="BY149" i="1"/>
  <c r="BX149" i="1"/>
  <c r="BW149" i="1"/>
  <c r="BV149" i="1"/>
  <c r="BT149" i="1"/>
  <c r="BS149" i="1"/>
  <c r="BR149" i="1"/>
  <c r="BQ149" i="1"/>
  <c r="BP149" i="1"/>
  <c r="BO149" i="1"/>
  <c r="BN149" i="1"/>
  <c r="BM149" i="1"/>
  <c r="BL149" i="1"/>
  <c r="BK149" i="1"/>
  <c r="BJ149" i="1"/>
  <c r="BI149" i="1"/>
  <c r="BH149" i="1"/>
  <c r="BG149" i="1"/>
  <c r="BF149" i="1"/>
  <c r="BE149" i="1"/>
  <c r="BD149" i="1"/>
  <c r="BC149" i="1"/>
  <c r="BB149" i="1"/>
  <c r="BA149" i="1"/>
  <c r="AZ149" i="1"/>
  <c r="AY149" i="1"/>
  <c r="CR148" i="1"/>
  <c r="CQ148" i="1"/>
  <c r="CP148" i="1"/>
  <c r="CO148" i="1"/>
  <c r="CN148" i="1"/>
  <c r="CM148" i="1"/>
  <c r="CL148" i="1"/>
  <c r="CK148" i="1"/>
  <c r="CJ148" i="1"/>
  <c r="CI148" i="1"/>
  <c r="CH148" i="1"/>
  <c r="CG148" i="1"/>
  <c r="CF148" i="1"/>
  <c r="CE148" i="1"/>
  <c r="CD148" i="1"/>
  <c r="CC148" i="1"/>
  <c r="CB148" i="1"/>
  <c r="CA148" i="1"/>
  <c r="BZ148" i="1"/>
  <c r="BY148" i="1"/>
  <c r="BX148" i="1"/>
  <c r="BW148" i="1"/>
  <c r="BV148" i="1"/>
  <c r="BT148" i="1"/>
  <c r="BS148" i="1"/>
  <c r="BR148" i="1"/>
  <c r="BQ148" i="1"/>
  <c r="BP148" i="1"/>
  <c r="BO148" i="1"/>
  <c r="BN148" i="1"/>
  <c r="BM148" i="1"/>
  <c r="BL148" i="1"/>
  <c r="BK148" i="1"/>
  <c r="BJ148" i="1"/>
  <c r="BI148" i="1"/>
  <c r="BH148" i="1"/>
  <c r="BG148" i="1"/>
  <c r="BF148" i="1"/>
  <c r="BE148" i="1"/>
  <c r="BD148" i="1"/>
  <c r="BC148" i="1"/>
  <c r="BB148" i="1"/>
  <c r="BA148" i="1"/>
  <c r="AZ148" i="1"/>
  <c r="AY148" i="1"/>
  <c r="CR147" i="1"/>
  <c r="CQ147" i="1"/>
  <c r="CP147" i="1"/>
  <c r="CO147" i="1"/>
  <c r="CN147" i="1"/>
  <c r="CM147" i="1"/>
  <c r="CL147" i="1"/>
  <c r="CK147" i="1"/>
  <c r="CJ147" i="1"/>
  <c r="CI147" i="1"/>
  <c r="CH147" i="1"/>
  <c r="CG147" i="1"/>
  <c r="CF147" i="1"/>
  <c r="CE147" i="1"/>
  <c r="CD147" i="1"/>
  <c r="CC147" i="1"/>
  <c r="CB147" i="1"/>
  <c r="CA147" i="1"/>
  <c r="BZ147" i="1"/>
  <c r="BY147" i="1"/>
  <c r="BX147" i="1"/>
  <c r="BW147" i="1"/>
  <c r="BV147" i="1"/>
  <c r="BT147" i="1"/>
  <c r="BS147" i="1"/>
  <c r="BR147" i="1"/>
  <c r="BQ147" i="1"/>
  <c r="BP147" i="1"/>
  <c r="BO147" i="1"/>
  <c r="BN147" i="1"/>
  <c r="BM147" i="1"/>
  <c r="BL147" i="1"/>
  <c r="BK147" i="1"/>
  <c r="BJ147" i="1"/>
  <c r="BI147" i="1"/>
  <c r="BH147" i="1"/>
  <c r="BG147" i="1"/>
  <c r="BF147" i="1"/>
  <c r="BE147" i="1"/>
  <c r="BD147" i="1"/>
  <c r="BC147" i="1"/>
  <c r="BB147" i="1"/>
  <c r="BA147" i="1"/>
  <c r="AZ147" i="1"/>
  <c r="AY147" i="1"/>
  <c r="CR146" i="1"/>
  <c r="CQ146" i="1"/>
  <c r="CP146" i="1"/>
  <c r="CO146" i="1"/>
  <c r="CN146" i="1"/>
  <c r="CM146" i="1"/>
  <c r="CL146" i="1"/>
  <c r="CK146" i="1"/>
  <c r="CJ146" i="1"/>
  <c r="CI146" i="1"/>
  <c r="CH146" i="1"/>
  <c r="CG146" i="1"/>
  <c r="CF146" i="1"/>
  <c r="CE146" i="1"/>
  <c r="CD146" i="1"/>
  <c r="CC146" i="1"/>
  <c r="CB146" i="1"/>
  <c r="CA146" i="1"/>
  <c r="BZ146" i="1"/>
  <c r="BY146" i="1"/>
  <c r="BX146" i="1"/>
  <c r="BW146" i="1"/>
  <c r="BV146" i="1"/>
  <c r="BT146" i="1"/>
  <c r="BS146" i="1"/>
  <c r="BR146" i="1"/>
  <c r="BQ146" i="1"/>
  <c r="BP146" i="1"/>
  <c r="BO146" i="1"/>
  <c r="BN146" i="1"/>
  <c r="BM146" i="1"/>
  <c r="BL146" i="1"/>
  <c r="BK146" i="1"/>
  <c r="BJ146" i="1"/>
  <c r="BI146" i="1"/>
  <c r="BH146" i="1"/>
  <c r="BG146" i="1"/>
  <c r="BF146" i="1"/>
  <c r="BE146" i="1"/>
  <c r="BD146" i="1"/>
  <c r="BC146" i="1"/>
  <c r="BB146" i="1"/>
  <c r="BA146" i="1"/>
  <c r="AZ146" i="1"/>
  <c r="AY146" i="1"/>
  <c r="CR145" i="1"/>
  <c r="CQ145" i="1"/>
  <c r="CP145" i="1"/>
  <c r="CO145" i="1"/>
  <c r="CN145" i="1"/>
  <c r="CM145" i="1"/>
  <c r="CL145" i="1"/>
  <c r="CK145" i="1"/>
  <c r="CJ145" i="1"/>
  <c r="CI145" i="1"/>
  <c r="CH145" i="1"/>
  <c r="CG145" i="1"/>
  <c r="CF145" i="1"/>
  <c r="CE145" i="1"/>
  <c r="CD145" i="1"/>
  <c r="CC145" i="1"/>
  <c r="CB145" i="1"/>
  <c r="CA145" i="1"/>
  <c r="BZ145" i="1"/>
  <c r="BY145" i="1"/>
  <c r="BX145" i="1"/>
  <c r="BW145" i="1"/>
  <c r="BV145" i="1"/>
  <c r="BT145" i="1"/>
  <c r="BS145" i="1"/>
  <c r="BR145" i="1"/>
  <c r="BQ145" i="1"/>
  <c r="BP145" i="1"/>
  <c r="BO145" i="1"/>
  <c r="BN145" i="1"/>
  <c r="BM145" i="1"/>
  <c r="BL145" i="1"/>
  <c r="BK145" i="1"/>
  <c r="BJ145" i="1"/>
  <c r="BI145" i="1"/>
  <c r="BH145" i="1"/>
  <c r="BG145" i="1"/>
  <c r="BF145" i="1"/>
  <c r="BE145" i="1"/>
  <c r="BD145" i="1"/>
  <c r="BC145" i="1"/>
  <c r="BB145" i="1"/>
  <c r="BA145" i="1"/>
  <c r="AZ145" i="1"/>
  <c r="AY145" i="1"/>
  <c r="CR144" i="1"/>
  <c r="CQ144" i="1"/>
  <c r="CP144" i="1"/>
  <c r="CO144" i="1"/>
  <c r="CN144" i="1"/>
  <c r="CM144" i="1"/>
  <c r="CL144" i="1"/>
  <c r="CK144" i="1"/>
  <c r="CJ144" i="1"/>
  <c r="CI144" i="1"/>
  <c r="CH144" i="1"/>
  <c r="CG144" i="1"/>
  <c r="CF144" i="1"/>
  <c r="CE144" i="1"/>
  <c r="CD144" i="1"/>
  <c r="CC144" i="1"/>
  <c r="CB144" i="1"/>
  <c r="CA144" i="1"/>
  <c r="BZ144" i="1"/>
  <c r="BY144" i="1"/>
  <c r="BX144" i="1"/>
  <c r="BW144" i="1"/>
  <c r="BV144" i="1"/>
  <c r="BT144" i="1"/>
  <c r="BS144" i="1"/>
  <c r="BR144" i="1"/>
  <c r="BQ144" i="1"/>
  <c r="BP144" i="1"/>
  <c r="BO144" i="1"/>
  <c r="BN144" i="1"/>
  <c r="BM144" i="1"/>
  <c r="BL144" i="1"/>
  <c r="BK144" i="1"/>
  <c r="BJ144" i="1"/>
  <c r="BI144" i="1"/>
  <c r="BH144" i="1"/>
  <c r="BG144" i="1"/>
  <c r="BF144" i="1"/>
  <c r="BE144" i="1"/>
  <c r="BD144" i="1"/>
  <c r="BC144" i="1"/>
  <c r="BB144" i="1"/>
  <c r="BA144" i="1"/>
  <c r="AZ144" i="1"/>
  <c r="AY144" i="1"/>
  <c r="CR143" i="1"/>
  <c r="CQ143" i="1"/>
  <c r="CP143" i="1"/>
  <c r="CO143" i="1"/>
  <c r="CN143" i="1"/>
  <c r="CM143" i="1"/>
  <c r="CL143" i="1"/>
  <c r="CK143" i="1"/>
  <c r="CJ143" i="1"/>
  <c r="CI143" i="1"/>
  <c r="CH143" i="1"/>
  <c r="CG143" i="1"/>
  <c r="CF143" i="1"/>
  <c r="CE143" i="1"/>
  <c r="CD143" i="1"/>
  <c r="CC143" i="1"/>
  <c r="CB143" i="1"/>
  <c r="CA143" i="1"/>
  <c r="BZ143" i="1"/>
  <c r="BY143" i="1"/>
  <c r="BX143" i="1"/>
  <c r="BW143" i="1"/>
  <c r="BV143" i="1"/>
  <c r="BT143" i="1"/>
  <c r="BS143" i="1"/>
  <c r="BR143" i="1"/>
  <c r="BQ143" i="1"/>
  <c r="BP143" i="1"/>
  <c r="BO143" i="1"/>
  <c r="BN143" i="1"/>
  <c r="BM143" i="1"/>
  <c r="BL143" i="1"/>
  <c r="BK143" i="1"/>
  <c r="BJ143" i="1"/>
  <c r="BI143" i="1"/>
  <c r="BH143" i="1"/>
  <c r="BG143" i="1"/>
  <c r="BF143" i="1"/>
  <c r="BE143" i="1"/>
  <c r="BD143" i="1"/>
  <c r="BC143" i="1"/>
  <c r="BB143" i="1"/>
  <c r="BA143" i="1"/>
  <c r="AZ143" i="1"/>
  <c r="AY143" i="1"/>
  <c r="CR142" i="1"/>
  <c r="CQ142" i="1"/>
  <c r="CP142" i="1"/>
  <c r="CO142" i="1"/>
  <c r="CN142" i="1"/>
  <c r="CM142" i="1"/>
  <c r="CL142" i="1"/>
  <c r="CK142" i="1"/>
  <c r="CJ142" i="1"/>
  <c r="CI142" i="1"/>
  <c r="CH142" i="1"/>
  <c r="CG142" i="1"/>
  <c r="CF142" i="1"/>
  <c r="CE142" i="1"/>
  <c r="CD142" i="1"/>
  <c r="CC142" i="1"/>
  <c r="CB142" i="1"/>
  <c r="CA142" i="1"/>
  <c r="BZ142" i="1"/>
  <c r="BY142" i="1"/>
  <c r="BX142" i="1"/>
  <c r="BW142" i="1"/>
  <c r="BV142" i="1"/>
  <c r="BT142" i="1"/>
  <c r="BS142" i="1"/>
  <c r="BR142" i="1"/>
  <c r="BQ142" i="1"/>
  <c r="BP142" i="1"/>
  <c r="BO142" i="1"/>
  <c r="BN142" i="1"/>
  <c r="BM142" i="1"/>
  <c r="BL142" i="1"/>
  <c r="BK142" i="1"/>
  <c r="BJ142" i="1"/>
  <c r="BI142" i="1"/>
  <c r="BH142" i="1"/>
  <c r="BG142" i="1"/>
  <c r="BF142" i="1"/>
  <c r="BE142" i="1"/>
  <c r="BD142" i="1"/>
  <c r="BC142" i="1"/>
  <c r="BB142" i="1"/>
  <c r="BA142" i="1"/>
  <c r="AZ142" i="1"/>
  <c r="AY142" i="1"/>
  <c r="CR141" i="1"/>
  <c r="CQ141" i="1"/>
  <c r="CP141" i="1"/>
  <c r="CO141" i="1"/>
  <c r="CN141" i="1"/>
  <c r="CM141" i="1"/>
  <c r="CL141" i="1"/>
  <c r="CK141" i="1"/>
  <c r="CJ141" i="1"/>
  <c r="CI141" i="1"/>
  <c r="CH141" i="1"/>
  <c r="CG141" i="1"/>
  <c r="CF141" i="1"/>
  <c r="CE141" i="1"/>
  <c r="CD141" i="1"/>
  <c r="CC141" i="1"/>
  <c r="CB141" i="1"/>
  <c r="CA141" i="1"/>
  <c r="BZ141" i="1"/>
  <c r="BY141" i="1"/>
  <c r="BX141" i="1"/>
  <c r="BW141" i="1"/>
  <c r="BV141" i="1"/>
  <c r="BT141" i="1"/>
  <c r="BS141" i="1"/>
  <c r="BR141" i="1"/>
  <c r="BQ141" i="1"/>
  <c r="BP141" i="1"/>
  <c r="BO141" i="1"/>
  <c r="BN141" i="1"/>
  <c r="BM141" i="1"/>
  <c r="BL141" i="1"/>
  <c r="BK141" i="1"/>
  <c r="BJ141" i="1"/>
  <c r="BI141" i="1"/>
  <c r="BH141" i="1"/>
  <c r="BG141" i="1"/>
  <c r="BF141" i="1"/>
  <c r="BE141" i="1"/>
  <c r="BD141" i="1"/>
  <c r="BC141" i="1"/>
  <c r="BB141" i="1"/>
  <c r="BA141" i="1"/>
  <c r="AZ141" i="1"/>
  <c r="AY141" i="1"/>
  <c r="CR140" i="1"/>
  <c r="CQ140" i="1"/>
  <c r="CP140" i="1"/>
  <c r="CO140" i="1"/>
  <c r="CN140" i="1"/>
  <c r="CM140" i="1"/>
  <c r="CL140" i="1"/>
  <c r="CK140" i="1"/>
  <c r="CJ140" i="1"/>
  <c r="CI140" i="1"/>
  <c r="CH140" i="1"/>
  <c r="CG140" i="1"/>
  <c r="CF140" i="1"/>
  <c r="CE140" i="1"/>
  <c r="CD140" i="1"/>
  <c r="CC140" i="1"/>
  <c r="CB140" i="1"/>
  <c r="CA140" i="1"/>
  <c r="BZ140" i="1"/>
  <c r="BY140" i="1"/>
  <c r="BX140" i="1"/>
  <c r="BW140" i="1"/>
  <c r="BV140" i="1"/>
  <c r="BT140" i="1"/>
  <c r="BS140" i="1"/>
  <c r="BR140" i="1"/>
  <c r="BQ140" i="1"/>
  <c r="BP140" i="1"/>
  <c r="BO140" i="1"/>
  <c r="BN140" i="1"/>
  <c r="BM140" i="1"/>
  <c r="BL140" i="1"/>
  <c r="BK140" i="1"/>
  <c r="BJ140" i="1"/>
  <c r="BI140" i="1"/>
  <c r="BH140" i="1"/>
  <c r="BG140" i="1"/>
  <c r="BF140" i="1"/>
  <c r="BE140" i="1"/>
  <c r="BD140" i="1"/>
  <c r="BC140" i="1"/>
  <c r="BB140" i="1"/>
  <c r="BA140" i="1"/>
  <c r="AZ140" i="1"/>
  <c r="AY140" i="1"/>
  <c r="CR139" i="1"/>
  <c r="CQ139" i="1"/>
  <c r="CP139" i="1"/>
  <c r="CO139" i="1"/>
  <c r="CN139" i="1"/>
  <c r="CM139" i="1"/>
  <c r="CL139" i="1"/>
  <c r="CK139" i="1"/>
  <c r="CJ139" i="1"/>
  <c r="CI139" i="1"/>
  <c r="CH139" i="1"/>
  <c r="CG139" i="1"/>
  <c r="CF139" i="1"/>
  <c r="CE139" i="1"/>
  <c r="CD139" i="1"/>
  <c r="CC139" i="1"/>
  <c r="CB139" i="1"/>
  <c r="CA139" i="1"/>
  <c r="BZ139" i="1"/>
  <c r="BY139" i="1"/>
  <c r="BX139" i="1"/>
  <c r="BW139" i="1"/>
  <c r="BV139" i="1"/>
  <c r="BT139" i="1"/>
  <c r="BS139" i="1"/>
  <c r="BR139" i="1"/>
  <c r="BQ139" i="1"/>
  <c r="BP139" i="1"/>
  <c r="BO139" i="1"/>
  <c r="BN139" i="1"/>
  <c r="BM139" i="1"/>
  <c r="BL139" i="1"/>
  <c r="BK139" i="1"/>
  <c r="BJ139" i="1"/>
  <c r="BI139" i="1"/>
  <c r="BH139" i="1"/>
  <c r="BG139" i="1"/>
  <c r="BF139" i="1"/>
  <c r="BE139" i="1"/>
  <c r="BD139" i="1"/>
  <c r="BC139" i="1"/>
  <c r="BB139" i="1"/>
  <c r="BA139" i="1"/>
  <c r="AZ139" i="1"/>
  <c r="AY139" i="1"/>
  <c r="CR138" i="1"/>
  <c r="CQ138" i="1"/>
  <c r="CP138" i="1"/>
  <c r="CO138" i="1"/>
  <c r="CN138" i="1"/>
  <c r="CM138" i="1"/>
  <c r="CL138" i="1"/>
  <c r="CK138" i="1"/>
  <c r="CJ138" i="1"/>
  <c r="CI138" i="1"/>
  <c r="CH138" i="1"/>
  <c r="CG138" i="1"/>
  <c r="CF138" i="1"/>
  <c r="CE138" i="1"/>
  <c r="CD138" i="1"/>
  <c r="CC138" i="1"/>
  <c r="CB138" i="1"/>
  <c r="CA138" i="1"/>
  <c r="BZ138" i="1"/>
  <c r="BY138" i="1"/>
  <c r="BX138" i="1"/>
  <c r="BW138" i="1"/>
  <c r="BV138" i="1"/>
  <c r="BT138" i="1"/>
  <c r="BS138" i="1"/>
  <c r="BR138" i="1"/>
  <c r="BQ138" i="1"/>
  <c r="BP138" i="1"/>
  <c r="BO138" i="1"/>
  <c r="BN138" i="1"/>
  <c r="BM138" i="1"/>
  <c r="BL138" i="1"/>
  <c r="BK138" i="1"/>
  <c r="BJ138" i="1"/>
  <c r="BI138" i="1"/>
  <c r="BH138" i="1"/>
  <c r="BG138" i="1"/>
  <c r="BF138" i="1"/>
  <c r="BE138" i="1"/>
  <c r="BD138" i="1"/>
  <c r="BC138" i="1"/>
  <c r="BB138" i="1"/>
  <c r="BA138" i="1"/>
  <c r="AZ138" i="1"/>
  <c r="AY138" i="1"/>
  <c r="CR137" i="1"/>
  <c r="CQ137" i="1"/>
  <c r="CP137" i="1"/>
  <c r="CO137" i="1"/>
  <c r="CN137" i="1"/>
  <c r="CM137" i="1"/>
  <c r="CL137" i="1"/>
  <c r="CK137" i="1"/>
  <c r="CJ137" i="1"/>
  <c r="CI137" i="1"/>
  <c r="CH137" i="1"/>
  <c r="CG137" i="1"/>
  <c r="CF137" i="1"/>
  <c r="CE137" i="1"/>
  <c r="CD137" i="1"/>
  <c r="CC137" i="1"/>
  <c r="CB137" i="1"/>
  <c r="CA137" i="1"/>
  <c r="BZ137" i="1"/>
  <c r="BY137" i="1"/>
  <c r="BX137" i="1"/>
  <c r="BW137" i="1"/>
  <c r="BV137" i="1"/>
  <c r="BT137" i="1"/>
  <c r="BS137" i="1"/>
  <c r="BR137" i="1"/>
  <c r="BQ137" i="1"/>
  <c r="BP137" i="1"/>
  <c r="BO137" i="1"/>
  <c r="BN137" i="1"/>
  <c r="BM137" i="1"/>
  <c r="BL137" i="1"/>
  <c r="BK137" i="1"/>
  <c r="BJ137" i="1"/>
  <c r="BI137" i="1"/>
  <c r="BH137" i="1"/>
  <c r="BG137" i="1"/>
  <c r="BF137" i="1"/>
  <c r="BE137" i="1"/>
  <c r="BD137" i="1"/>
  <c r="BC137" i="1"/>
  <c r="BB137" i="1"/>
  <c r="BA137" i="1"/>
  <c r="AZ137" i="1"/>
  <c r="AY137" i="1"/>
  <c r="CR136" i="1"/>
  <c r="CQ136" i="1"/>
  <c r="CP136" i="1"/>
  <c r="CO136" i="1"/>
  <c r="CN136" i="1"/>
  <c r="CM136" i="1"/>
  <c r="CL136" i="1"/>
  <c r="CK136" i="1"/>
  <c r="CJ136" i="1"/>
  <c r="CI136" i="1"/>
  <c r="CH136" i="1"/>
  <c r="CG136" i="1"/>
  <c r="CF136" i="1"/>
  <c r="CE136" i="1"/>
  <c r="CD136" i="1"/>
  <c r="CC136" i="1"/>
  <c r="CB136" i="1"/>
  <c r="CA136" i="1"/>
  <c r="BZ136" i="1"/>
  <c r="BY136" i="1"/>
  <c r="BX136" i="1"/>
  <c r="BW136" i="1"/>
  <c r="BV136" i="1"/>
  <c r="BT136" i="1"/>
  <c r="BS136" i="1"/>
  <c r="BR136" i="1"/>
  <c r="BQ136" i="1"/>
  <c r="BP136" i="1"/>
  <c r="BO136" i="1"/>
  <c r="BN136" i="1"/>
  <c r="BM136" i="1"/>
  <c r="BL136" i="1"/>
  <c r="BK136" i="1"/>
  <c r="BJ136" i="1"/>
  <c r="BI136" i="1"/>
  <c r="BH136" i="1"/>
  <c r="BG136" i="1"/>
  <c r="BF136" i="1"/>
  <c r="BE136" i="1"/>
  <c r="BD136" i="1"/>
  <c r="BC136" i="1"/>
  <c r="BB136" i="1"/>
  <c r="BA136" i="1"/>
  <c r="AZ136" i="1"/>
  <c r="AY136" i="1"/>
  <c r="CR135" i="1"/>
  <c r="CQ135" i="1"/>
  <c r="CP135" i="1"/>
  <c r="CO135" i="1"/>
  <c r="CN135" i="1"/>
  <c r="CM135" i="1"/>
  <c r="CL135" i="1"/>
  <c r="CK135" i="1"/>
  <c r="CJ135" i="1"/>
  <c r="CI135" i="1"/>
  <c r="CH135" i="1"/>
  <c r="CG135" i="1"/>
  <c r="CF135" i="1"/>
  <c r="CE135" i="1"/>
  <c r="CD135" i="1"/>
  <c r="CC135" i="1"/>
  <c r="CB135" i="1"/>
  <c r="CA135" i="1"/>
  <c r="BZ135" i="1"/>
  <c r="BY135" i="1"/>
  <c r="BX135" i="1"/>
  <c r="BW135" i="1"/>
  <c r="BV135" i="1"/>
  <c r="BT135" i="1"/>
  <c r="BS135" i="1"/>
  <c r="BR135" i="1"/>
  <c r="BQ135" i="1"/>
  <c r="BP135" i="1"/>
  <c r="BO135" i="1"/>
  <c r="BN135" i="1"/>
  <c r="BM135" i="1"/>
  <c r="BL135" i="1"/>
  <c r="BK135" i="1"/>
  <c r="BJ135" i="1"/>
  <c r="BI135" i="1"/>
  <c r="BH135" i="1"/>
  <c r="BG135" i="1"/>
  <c r="BF135" i="1"/>
  <c r="BE135" i="1"/>
  <c r="BD135" i="1"/>
  <c r="BC135" i="1"/>
  <c r="BB135" i="1"/>
  <c r="BA135" i="1"/>
  <c r="AZ135" i="1"/>
  <c r="AY135" i="1"/>
  <c r="CR134" i="1"/>
  <c r="CQ134" i="1"/>
  <c r="CP134" i="1"/>
  <c r="CO134" i="1"/>
  <c r="CN134" i="1"/>
  <c r="CM134" i="1"/>
  <c r="CL134" i="1"/>
  <c r="CK134" i="1"/>
  <c r="CJ134" i="1"/>
  <c r="CI134" i="1"/>
  <c r="CH134" i="1"/>
  <c r="CG134" i="1"/>
  <c r="CF134" i="1"/>
  <c r="CE134" i="1"/>
  <c r="CD134" i="1"/>
  <c r="CC134" i="1"/>
  <c r="CB134" i="1"/>
  <c r="CA134" i="1"/>
  <c r="BZ134" i="1"/>
  <c r="BY134" i="1"/>
  <c r="BX134" i="1"/>
  <c r="BW134" i="1"/>
  <c r="BV134" i="1"/>
  <c r="BT134" i="1"/>
  <c r="BS134" i="1"/>
  <c r="BR134" i="1"/>
  <c r="BQ134" i="1"/>
  <c r="BP134" i="1"/>
  <c r="BO134" i="1"/>
  <c r="BN134" i="1"/>
  <c r="BM134" i="1"/>
  <c r="BL134" i="1"/>
  <c r="BK134" i="1"/>
  <c r="BJ134" i="1"/>
  <c r="BI134" i="1"/>
  <c r="BH134" i="1"/>
  <c r="BG134" i="1"/>
  <c r="BF134" i="1"/>
  <c r="BE134" i="1"/>
  <c r="BD134" i="1"/>
  <c r="BC134" i="1"/>
  <c r="BB134" i="1"/>
  <c r="BA134" i="1"/>
  <c r="AZ134" i="1"/>
  <c r="AY134" i="1"/>
  <c r="CR133" i="1"/>
  <c r="CQ133" i="1"/>
  <c r="CP133" i="1"/>
  <c r="CO133" i="1"/>
  <c r="CN133" i="1"/>
  <c r="CM133" i="1"/>
  <c r="CL133" i="1"/>
  <c r="CK133" i="1"/>
  <c r="CJ133" i="1"/>
  <c r="CI133" i="1"/>
  <c r="CH133" i="1"/>
  <c r="CG133" i="1"/>
  <c r="CF133" i="1"/>
  <c r="CE133" i="1"/>
  <c r="CD133" i="1"/>
  <c r="CC133" i="1"/>
  <c r="CB133" i="1"/>
  <c r="CA133" i="1"/>
  <c r="BZ133" i="1"/>
  <c r="BY133" i="1"/>
  <c r="BX133" i="1"/>
  <c r="BW133" i="1"/>
  <c r="BV133" i="1"/>
  <c r="BT133" i="1"/>
  <c r="BS133" i="1"/>
  <c r="BR133" i="1"/>
  <c r="BQ133" i="1"/>
  <c r="BP133" i="1"/>
  <c r="BO133" i="1"/>
  <c r="BN133" i="1"/>
  <c r="BM133" i="1"/>
  <c r="BL133" i="1"/>
  <c r="BK133" i="1"/>
  <c r="BJ133" i="1"/>
  <c r="BI133" i="1"/>
  <c r="BH133" i="1"/>
  <c r="BG133" i="1"/>
  <c r="BF133" i="1"/>
  <c r="BE133" i="1"/>
  <c r="BD133" i="1"/>
  <c r="BC133" i="1"/>
  <c r="BB133" i="1"/>
  <c r="BA133" i="1"/>
  <c r="AZ133" i="1"/>
  <c r="AY133" i="1"/>
  <c r="CR132" i="1"/>
  <c r="CQ132" i="1"/>
  <c r="CP132" i="1"/>
  <c r="CO132" i="1"/>
  <c r="CN132" i="1"/>
  <c r="CM132" i="1"/>
  <c r="CL132" i="1"/>
  <c r="CK132" i="1"/>
  <c r="CJ132" i="1"/>
  <c r="CI132" i="1"/>
  <c r="CH132" i="1"/>
  <c r="CG132" i="1"/>
  <c r="CF132" i="1"/>
  <c r="CE132" i="1"/>
  <c r="CD132" i="1"/>
  <c r="CC132" i="1"/>
  <c r="CB132" i="1"/>
  <c r="CA132" i="1"/>
  <c r="BZ132" i="1"/>
  <c r="BY132" i="1"/>
  <c r="BX132" i="1"/>
  <c r="BW132" i="1"/>
  <c r="BV132" i="1"/>
  <c r="BT132" i="1"/>
  <c r="BS132" i="1"/>
  <c r="BR132" i="1"/>
  <c r="BQ132" i="1"/>
  <c r="BP132" i="1"/>
  <c r="BO132" i="1"/>
  <c r="BN132" i="1"/>
  <c r="BM132" i="1"/>
  <c r="BL132" i="1"/>
  <c r="BK132" i="1"/>
  <c r="BJ132" i="1"/>
  <c r="BI132" i="1"/>
  <c r="BH132" i="1"/>
  <c r="BG132" i="1"/>
  <c r="BF132" i="1"/>
  <c r="BE132" i="1"/>
  <c r="BD132" i="1"/>
  <c r="BC132" i="1"/>
  <c r="BB132" i="1"/>
  <c r="BA132" i="1"/>
  <c r="AZ132" i="1"/>
  <c r="AY132" i="1"/>
  <c r="CR131" i="1"/>
  <c r="CQ131" i="1"/>
  <c r="CP131" i="1"/>
  <c r="CO131" i="1"/>
  <c r="CN131" i="1"/>
  <c r="CM131" i="1"/>
  <c r="CL131" i="1"/>
  <c r="CK131" i="1"/>
  <c r="CJ131" i="1"/>
  <c r="CI131" i="1"/>
  <c r="CH131" i="1"/>
  <c r="CG131" i="1"/>
  <c r="CF131" i="1"/>
  <c r="CE131" i="1"/>
  <c r="CD131" i="1"/>
  <c r="CC131" i="1"/>
  <c r="CB131" i="1"/>
  <c r="CA131" i="1"/>
  <c r="BZ131" i="1"/>
  <c r="BY131" i="1"/>
  <c r="BX131" i="1"/>
  <c r="BW131" i="1"/>
  <c r="BV131" i="1"/>
  <c r="BT131" i="1"/>
  <c r="BS131" i="1"/>
  <c r="BR131" i="1"/>
  <c r="BQ131" i="1"/>
  <c r="BP131" i="1"/>
  <c r="BO131" i="1"/>
  <c r="BN131" i="1"/>
  <c r="BM131" i="1"/>
  <c r="BL131" i="1"/>
  <c r="BK131" i="1"/>
  <c r="BJ131" i="1"/>
  <c r="BI131" i="1"/>
  <c r="BH131" i="1"/>
  <c r="BG131" i="1"/>
  <c r="BF131" i="1"/>
  <c r="BE131" i="1"/>
  <c r="BD131" i="1"/>
  <c r="BC131" i="1"/>
  <c r="BB131" i="1"/>
  <c r="BA131" i="1"/>
  <c r="AZ131" i="1"/>
  <c r="AY131" i="1"/>
  <c r="CR130" i="1"/>
  <c r="CQ130" i="1"/>
  <c r="CP130" i="1"/>
  <c r="CO130" i="1"/>
  <c r="CN130" i="1"/>
  <c r="CM130" i="1"/>
  <c r="CL130" i="1"/>
  <c r="CK130" i="1"/>
  <c r="CJ130" i="1"/>
  <c r="CI130" i="1"/>
  <c r="CH130" i="1"/>
  <c r="CG130" i="1"/>
  <c r="CF130" i="1"/>
  <c r="CE130" i="1"/>
  <c r="CD130" i="1"/>
  <c r="CC130" i="1"/>
  <c r="CB130" i="1"/>
  <c r="CA130" i="1"/>
  <c r="BZ130" i="1"/>
  <c r="BY130" i="1"/>
  <c r="BX130" i="1"/>
  <c r="BW130" i="1"/>
  <c r="BV130" i="1"/>
  <c r="BT130" i="1"/>
  <c r="BS130" i="1"/>
  <c r="BR130" i="1"/>
  <c r="BQ130" i="1"/>
  <c r="BP130" i="1"/>
  <c r="BO130" i="1"/>
  <c r="BN130" i="1"/>
  <c r="BM130" i="1"/>
  <c r="BL130" i="1"/>
  <c r="BK130" i="1"/>
  <c r="BJ130" i="1"/>
  <c r="BI130" i="1"/>
  <c r="BH130" i="1"/>
  <c r="BG130" i="1"/>
  <c r="BF130" i="1"/>
  <c r="BE130" i="1"/>
  <c r="BD130" i="1"/>
  <c r="BC130" i="1"/>
  <c r="BB130" i="1"/>
  <c r="BA130" i="1"/>
  <c r="AZ130" i="1"/>
  <c r="AY130" i="1"/>
  <c r="CR129" i="1"/>
  <c r="CQ129" i="1"/>
  <c r="CP129" i="1"/>
  <c r="CO129" i="1"/>
  <c r="CN129" i="1"/>
  <c r="CM129" i="1"/>
  <c r="CL129" i="1"/>
  <c r="CK129" i="1"/>
  <c r="CJ129" i="1"/>
  <c r="CI129" i="1"/>
  <c r="CH129" i="1"/>
  <c r="CG129" i="1"/>
  <c r="CF129" i="1"/>
  <c r="CE129" i="1"/>
  <c r="CD129" i="1"/>
  <c r="CC129" i="1"/>
  <c r="CB129" i="1"/>
  <c r="CA129" i="1"/>
  <c r="BZ129" i="1"/>
  <c r="BY129" i="1"/>
  <c r="BX129" i="1"/>
  <c r="BW129" i="1"/>
  <c r="BV129" i="1"/>
  <c r="BT129" i="1"/>
  <c r="BS129" i="1"/>
  <c r="BR129" i="1"/>
  <c r="BQ129" i="1"/>
  <c r="BP129" i="1"/>
  <c r="BO129" i="1"/>
  <c r="BN129" i="1"/>
  <c r="BM129" i="1"/>
  <c r="BL129" i="1"/>
  <c r="BK129" i="1"/>
  <c r="BJ129" i="1"/>
  <c r="BI129" i="1"/>
  <c r="BH129" i="1"/>
  <c r="BG129" i="1"/>
  <c r="BF129" i="1"/>
  <c r="BE129" i="1"/>
  <c r="BD129" i="1"/>
  <c r="BC129" i="1"/>
  <c r="BB129" i="1"/>
  <c r="BA129" i="1"/>
  <c r="AZ129" i="1"/>
  <c r="AY129" i="1"/>
  <c r="CR128" i="1"/>
  <c r="CQ128" i="1"/>
  <c r="CP128" i="1"/>
  <c r="CO128" i="1"/>
  <c r="CN128" i="1"/>
  <c r="CM128" i="1"/>
  <c r="CL128" i="1"/>
  <c r="CK128" i="1"/>
  <c r="CJ128" i="1"/>
  <c r="CI128" i="1"/>
  <c r="CH128" i="1"/>
  <c r="CG128" i="1"/>
  <c r="CF128" i="1"/>
  <c r="CE128" i="1"/>
  <c r="CD128" i="1"/>
  <c r="CC128" i="1"/>
  <c r="CB128" i="1"/>
  <c r="CA128" i="1"/>
  <c r="BZ128" i="1"/>
  <c r="BY128" i="1"/>
  <c r="BX128" i="1"/>
  <c r="BW128" i="1"/>
  <c r="BV128" i="1"/>
  <c r="BT128" i="1"/>
  <c r="BS128" i="1"/>
  <c r="BR128" i="1"/>
  <c r="BQ128" i="1"/>
  <c r="BP128" i="1"/>
  <c r="BO128" i="1"/>
  <c r="BN128" i="1"/>
  <c r="BM128" i="1"/>
  <c r="BL128" i="1"/>
  <c r="BK128" i="1"/>
  <c r="BJ128" i="1"/>
  <c r="BI128" i="1"/>
  <c r="BH128" i="1"/>
  <c r="BG128" i="1"/>
  <c r="BF128" i="1"/>
  <c r="BE128" i="1"/>
  <c r="BD128" i="1"/>
  <c r="BC128" i="1"/>
  <c r="BB128" i="1"/>
  <c r="BA128" i="1"/>
  <c r="AZ128" i="1"/>
  <c r="AY128" i="1"/>
  <c r="CR127" i="1"/>
  <c r="CQ127" i="1"/>
  <c r="CP127" i="1"/>
  <c r="CO127" i="1"/>
  <c r="CN127" i="1"/>
  <c r="CM127" i="1"/>
  <c r="CL127" i="1"/>
  <c r="CK127" i="1"/>
  <c r="CJ127" i="1"/>
  <c r="CI127" i="1"/>
  <c r="CH127" i="1"/>
  <c r="CG127" i="1"/>
  <c r="CF127" i="1"/>
  <c r="CE127" i="1"/>
  <c r="CD127" i="1"/>
  <c r="CC127" i="1"/>
  <c r="CB127" i="1"/>
  <c r="CA127" i="1"/>
  <c r="BZ127" i="1"/>
  <c r="BY127" i="1"/>
  <c r="BX127" i="1"/>
  <c r="BW127" i="1"/>
  <c r="BV127" i="1"/>
  <c r="BT127" i="1"/>
  <c r="BS127" i="1"/>
  <c r="BR127" i="1"/>
  <c r="BQ127" i="1"/>
  <c r="BP127" i="1"/>
  <c r="BO127" i="1"/>
  <c r="BN127" i="1"/>
  <c r="BM127" i="1"/>
  <c r="BL127" i="1"/>
  <c r="BK127" i="1"/>
  <c r="BJ127" i="1"/>
  <c r="BI127" i="1"/>
  <c r="BH127" i="1"/>
  <c r="BG127" i="1"/>
  <c r="BF127" i="1"/>
  <c r="BE127" i="1"/>
  <c r="BD127" i="1"/>
  <c r="BC127" i="1"/>
  <c r="BB127" i="1"/>
  <c r="BA127" i="1"/>
  <c r="AZ127" i="1"/>
  <c r="AY127" i="1"/>
  <c r="CR126" i="1"/>
  <c r="CQ126" i="1"/>
  <c r="CP126" i="1"/>
  <c r="CO126" i="1"/>
  <c r="CN126" i="1"/>
  <c r="CM126" i="1"/>
  <c r="CL126" i="1"/>
  <c r="CK126" i="1"/>
  <c r="CJ126" i="1"/>
  <c r="CI126" i="1"/>
  <c r="CH126" i="1"/>
  <c r="CG126" i="1"/>
  <c r="CF126" i="1"/>
  <c r="CE126" i="1"/>
  <c r="CD126" i="1"/>
  <c r="CC126" i="1"/>
  <c r="CB126" i="1"/>
  <c r="CA126" i="1"/>
  <c r="BZ126" i="1"/>
  <c r="BY126" i="1"/>
  <c r="BX126" i="1"/>
  <c r="BW126" i="1"/>
  <c r="BV126" i="1"/>
  <c r="BT126" i="1"/>
  <c r="BS126" i="1"/>
  <c r="BR126" i="1"/>
  <c r="BQ126" i="1"/>
  <c r="BP126" i="1"/>
  <c r="BO126" i="1"/>
  <c r="BN126" i="1"/>
  <c r="BM126" i="1"/>
  <c r="BL126" i="1"/>
  <c r="BK126" i="1"/>
  <c r="BJ126" i="1"/>
  <c r="BI126" i="1"/>
  <c r="BH126" i="1"/>
  <c r="BG126" i="1"/>
  <c r="BF126" i="1"/>
  <c r="BE126" i="1"/>
  <c r="BD126" i="1"/>
  <c r="BC126" i="1"/>
  <c r="BB126" i="1"/>
  <c r="BA126" i="1"/>
  <c r="AZ126" i="1"/>
  <c r="AY126" i="1"/>
  <c r="CR125" i="1"/>
  <c r="CQ125" i="1"/>
  <c r="CP125" i="1"/>
  <c r="CO125" i="1"/>
  <c r="CN125" i="1"/>
  <c r="CM125" i="1"/>
  <c r="CL125" i="1"/>
  <c r="CK125" i="1"/>
  <c r="CJ125" i="1"/>
  <c r="CI125" i="1"/>
  <c r="CH125" i="1"/>
  <c r="CG125" i="1"/>
  <c r="CF125" i="1"/>
  <c r="CE125" i="1"/>
  <c r="CD125" i="1"/>
  <c r="CC125" i="1"/>
  <c r="CB125" i="1"/>
  <c r="CA125" i="1"/>
  <c r="BZ125" i="1"/>
  <c r="BY125" i="1"/>
  <c r="BX125" i="1"/>
  <c r="BW125" i="1"/>
  <c r="BV125" i="1"/>
  <c r="BT125" i="1"/>
  <c r="BS125" i="1"/>
  <c r="BR125" i="1"/>
  <c r="BQ125" i="1"/>
  <c r="BP125" i="1"/>
  <c r="BO125" i="1"/>
  <c r="BN125" i="1"/>
  <c r="BM125" i="1"/>
  <c r="BL125" i="1"/>
  <c r="BK125" i="1"/>
  <c r="BJ125" i="1"/>
  <c r="BI125" i="1"/>
  <c r="BH125" i="1"/>
  <c r="BG125" i="1"/>
  <c r="BF125" i="1"/>
  <c r="BE125" i="1"/>
  <c r="BD125" i="1"/>
  <c r="BC125" i="1"/>
  <c r="BB125" i="1"/>
  <c r="BA125" i="1"/>
  <c r="AZ125" i="1"/>
  <c r="AY125" i="1"/>
  <c r="CR124" i="1"/>
  <c r="CQ124" i="1"/>
  <c r="CP124" i="1"/>
  <c r="CO124" i="1"/>
  <c r="CN124" i="1"/>
  <c r="CM124" i="1"/>
  <c r="CL124" i="1"/>
  <c r="CK124" i="1"/>
  <c r="CJ124" i="1"/>
  <c r="CI124" i="1"/>
  <c r="CH124" i="1"/>
  <c r="CG124" i="1"/>
  <c r="CF124" i="1"/>
  <c r="CE124" i="1"/>
  <c r="CD124" i="1"/>
  <c r="CC124" i="1"/>
  <c r="CB124" i="1"/>
  <c r="CA124" i="1"/>
  <c r="BZ124" i="1"/>
  <c r="BY124" i="1"/>
  <c r="BX124" i="1"/>
  <c r="BW124" i="1"/>
  <c r="BV124" i="1"/>
  <c r="BT124" i="1"/>
  <c r="BS124" i="1"/>
  <c r="BR124" i="1"/>
  <c r="BQ124" i="1"/>
  <c r="BP124" i="1"/>
  <c r="BO124" i="1"/>
  <c r="BN124" i="1"/>
  <c r="BM124" i="1"/>
  <c r="BL124" i="1"/>
  <c r="BK124" i="1"/>
  <c r="BJ124" i="1"/>
  <c r="BI124" i="1"/>
  <c r="BH124" i="1"/>
  <c r="BG124" i="1"/>
  <c r="BF124" i="1"/>
  <c r="BE124" i="1"/>
  <c r="BD124" i="1"/>
  <c r="BC124" i="1"/>
  <c r="BB124" i="1"/>
  <c r="BA124" i="1"/>
  <c r="AZ124" i="1"/>
  <c r="AY124" i="1"/>
  <c r="CR123" i="1"/>
  <c r="CQ123" i="1"/>
  <c r="CP123" i="1"/>
  <c r="CO123" i="1"/>
  <c r="CN123" i="1"/>
  <c r="CM123" i="1"/>
  <c r="CL123" i="1"/>
  <c r="CK123" i="1"/>
  <c r="CJ123" i="1"/>
  <c r="CI123" i="1"/>
  <c r="CH123" i="1"/>
  <c r="CG123" i="1"/>
  <c r="CF123" i="1"/>
  <c r="CE123" i="1"/>
  <c r="CD123" i="1"/>
  <c r="CC123" i="1"/>
  <c r="CB123" i="1"/>
  <c r="CA123" i="1"/>
  <c r="BZ123" i="1"/>
  <c r="BY123" i="1"/>
  <c r="BX123" i="1"/>
  <c r="BW123" i="1"/>
  <c r="BV123" i="1"/>
  <c r="BT123" i="1"/>
  <c r="BS123" i="1"/>
  <c r="BR123" i="1"/>
  <c r="BQ123" i="1"/>
  <c r="BP123" i="1"/>
  <c r="BO123" i="1"/>
  <c r="BN123" i="1"/>
  <c r="BM123" i="1"/>
  <c r="BL123" i="1"/>
  <c r="BK123" i="1"/>
  <c r="BJ123" i="1"/>
  <c r="BI123" i="1"/>
  <c r="BH123" i="1"/>
  <c r="BG123" i="1"/>
  <c r="BF123" i="1"/>
  <c r="BE123" i="1"/>
  <c r="BD123" i="1"/>
  <c r="BC123" i="1"/>
  <c r="BB123" i="1"/>
  <c r="BA123" i="1"/>
  <c r="AZ123" i="1"/>
  <c r="AY123" i="1"/>
  <c r="CR122" i="1"/>
  <c r="CQ122" i="1"/>
  <c r="CP122" i="1"/>
  <c r="CO122" i="1"/>
  <c r="CN122" i="1"/>
  <c r="CM122" i="1"/>
  <c r="CL122" i="1"/>
  <c r="CK122" i="1"/>
  <c r="CJ122" i="1"/>
  <c r="CI122" i="1"/>
  <c r="CH122" i="1"/>
  <c r="CG122" i="1"/>
  <c r="CF122" i="1"/>
  <c r="CE122" i="1"/>
  <c r="CD122" i="1"/>
  <c r="CC122" i="1"/>
  <c r="CB122" i="1"/>
  <c r="CA122" i="1"/>
  <c r="BZ122" i="1"/>
  <c r="BY122" i="1"/>
  <c r="BX122" i="1"/>
  <c r="BW122" i="1"/>
  <c r="BV122" i="1"/>
  <c r="BT122" i="1"/>
  <c r="BS122" i="1"/>
  <c r="BR122" i="1"/>
  <c r="BQ122" i="1"/>
  <c r="BP122" i="1"/>
  <c r="BO122" i="1"/>
  <c r="BN122" i="1"/>
  <c r="BM122" i="1"/>
  <c r="BL122" i="1"/>
  <c r="BK122" i="1"/>
  <c r="BJ122" i="1"/>
  <c r="BI122" i="1"/>
  <c r="BH122" i="1"/>
  <c r="BG122" i="1"/>
  <c r="BF122" i="1"/>
  <c r="BE122" i="1"/>
  <c r="BD122" i="1"/>
  <c r="BC122" i="1"/>
  <c r="BB122" i="1"/>
  <c r="BA122" i="1"/>
  <c r="AZ122" i="1"/>
  <c r="AY122" i="1"/>
  <c r="CR121" i="1"/>
  <c r="CQ121" i="1"/>
  <c r="CP121" i="1"/>
  <c r="CO121" i="1"/>
  <c r="CN121" i="1"/>
  <c r="CM121" i="1"/>
  <c r="CL121" i="1"/>
  <c r="CK121" i="1"/>
  <c r="CJ121" i="1"/>
  <c r="CI121" i="1"/>
  <c r="CH121" i="1"/>
  <c r="CG121" i="1"/>
  <c r="CF121" i="1"/>
  <c r="CE121" i="1"/>
  <c r="CD121" i="1"/>
  <c r="CC121" i="1"/>
  <c r="CB121" i="1"/>
  <c r="CA121" i="1"/>
  <c r="BZ121" i="1"/>
  <c r="BY121" i="1"/>
  <c r="BX121" i="1"/>
  <c r="BW121" i="1"/>
  <c r="BV121" i="1"/>
  <c r="BT121" i="1"/>
  <c r="BS121" i="1"/>
  <c r="BR121" i="1"/>
  <c r="BQ121" i="1"/>
  <c r="BP121" i="1"/>
  <c r="BO121" i="1"/>
  <c r="BN121" i="1"/>
  <c r="BM121" i="1"/>
  <c r="BL121" i="1"/>
  <c r="BK121" i="1"/>
  <c r="BJ121" i="1"/>
  <c r="BI121" i="1"/>
  <c r="BH121" i="1"/>
  <c r="BG121" i="1"/>
  <c r="BF121" i="1"/>
  <c r="BE121" i="1"/>
  <c r="BD121" i="1"/>
  <c r="BC121" i="1"/>
  <c r="BB121" i="1"/>
  <c r="BA121" i="1"/>
  <c r="AZ121" i="1"/>
  <c r="AY121" i="1"/>
  <c r="CR120" i="1"/>
  <c r="CQ120" i="1"/>
  <c r="CP120" i="1"/>
  <c r="CO120" i="1"/>
  <c r="CN120" i="1"/>
  <c r="CM120" i="1"/>
  <c r="CL120" i="1"/>
  <c r="CK120" i="1"/>
  <c r="CJ120" i="1"/>
  <c r="CI120" i="1"/>
  <c r="CH120" i="1"/>
  <c r="CG120" i="1"/>
  <c r="CF120" i="1"/>
  <c r="CE120" i="1"/>
  <c r="CD120" i="1"/>
  <c r="CC120" i="1"/>
  <c r="CB120" i="1"/>
  <c r="CA120" i="1"/>
  <c r="BZ120" i="1"/>
  <c r="BY120" i="1"/>
  <c r="BX120" i="1"/>
  <c r="BW120" i="1"/>
  <c r="BV120" i="1"/>
  <c r="BT120" i="1"/>
  <c r="BS120" i="1"/>
  <c r="BR120" i="1"/>
  <c r="BQ120" i="1"/>
  <c r="BP120" i="1"/>
  <c r="BO120" i="1"/>
  <c r="BN120" i="1"/>
  <c r="BM120" i="1"/>
  <c r="BL120" i="1"/>
  <c r="BK120" i="1"/>
  <c r="BJ120" i="1"/>
  <c r="BI120" i="1"/>
  <c r="BH120" i="1"/>
  <c r="BG120" i="1"/>
  <c r="BF120" i="1"/>
  <c r="BE120" i="1"/>
  <c r="BD120" i="1"/>
  <c r="BC120" i="1"/>
  <c r="BB120" i="1"/>
  <c r="BA120" i="1"/>
  <c r="AZ120" i="1"/>
  <c r="AY120" i="1"/>
  <c r="CR119" i="1"/>
  <c r="CQ119" i="1"/>
  <c r="CP119" i="1"/>
  <c r="CO119" i="1"/>
  <c r="CN119" i="1"/>
  <c r="CM119" i="1"/>
  <c r="CL119" i="1"/>
  <c r="CK119" i="1"/>
  <c r="CJ119" i="1"/>
  <c r="CI119" i="1"/>
  <c r="CH119" i="1"/>
  <c r="CG119" i="1"/>
  <c r="CF119" i="1"/>
  <c r="CE119" i="1"/>
  <c r="CD119" i="1"/>
  <c r="CC119" i="1"/>
  <c r="CB119" i="1"/>
  <c r="CA119" i="1"/>
  <c r="BZ119" i="1"/>
  <c r="BY119" i="1"/>
  <c r="BX119" i="1"/>
  <c r="BW119" i="1"/>
  <c r="BV119" i="1"/>
  <c r="BT119" i="1"/>
  <c r="BS119" i="1"/>
  <c r="BR119" i="1"/>
  <c r="BQ119" i="1"/>
  <c r="BP119" i="1"/>
  <c r="BO119" i="1"/>
  <c r="BN119" i="1"/>
  <c r="BM119" i="1"/>
  <c r="BL119" i="1"/>
  <c r="BK119" i="1"/>
  <c r="BJ119" i="1"/>
  <c r="BI119" i="1"/>
  <c r="BH119" i="1"/>
  <c r="BG119" i="1"/>
  <c r="BF119" i="1"/>
  <c r="BE119" i="1"/>
  <c r="BD119" i="1"/>
  <c r="BC119" i="1"/>
  <c r="BB119" i="1"/>
  <c r="BA119" i="1"/>
  <c r="AZ119" i="1"/>
  <c r="AY119" i="1"/>
  <c r="CR118" i="1"/>
  <c r="CQ118" i="1"/>
  <c r="CP118" i="1"/>
  <c r="CO118" i="1"/>
  <c r="CN118" i="1"/>
  <c r="CM118" i="1"/>
  <c r="CL118" i="1"/>
  <c r="CK118" i="1"/>
  <c r="CJ118" i="1"/>
  <c r="CI118" i="1"/>
  <c r="CH118" i="1"/>
  <c r="CG118" i="1"/>
  <c r="CF118" i="1"/>
  <c r="CE118" i="1"/>
  <c r="CD118" i="1"/>
  <c r="CC118" i="1"/>
  <c r="CB118" i="1"/>
  <c r="CA118" i="1"/>
  <c r="BZ118" i="1"/>
  <c r="BY118" i="1"/>
  <c r="BX118" i="1"/>
  <c r="BW118" i="1"/>
  <c r="BV118" i="1"/>
  <c r="BT118" i="1"/>
  <c r="BS118" i="1"/>
  <c r="BR118" i="1"/>
  <c r="BQ118" i="1"/>
  <c r="BP118" i="1"/>
  <c r="BO118" i="1"/>
  <c r="BN118" i="1"/>
  <c r="BM118" i="1"/>
  <c r="BL118" i="1"/>
  <c r="BK118" i="1"/>
  <c r="BJ118" i="1"/>
  <c r="BI118" i="1"/>
  <c r="BH118" i="1"/>
  <c r="BG118" i="1"/>
  <c r="BF118" i="1"/>
  <c r="BE118" i="1"/>
  <c r="BD118" i="1"/>
  <c r="BC118" i="1"/>
  <c r="BB118" i="1"/>
  <c r="BA118" i="1"/>
  <c r="AZ118" i="1"/>
  <c r="AY118" i="1"/>
  <c r="CR117" i="1"/>
  <c r="CQ117" i="1"/>
  <c r="CP117" i="1"/>
  <c r="CO117" i="1"/>
  <c r="CN117" i="1"/>
  <c r="CM117" i="1"/>
  <c r="CL117" i="1"/>
  <c r="CK117" i="1"/>
  <c r="CJ117" i="1"/>
  <c r="CI117" i="1"/>
  <c r="CH117" i="1"/>
  <c r="CG117" i="1"/>
  <c r="CF117" i="1"/>
  <c r="CE117" i="1"/>
  <c r="CD117" i="1"/>
  <c r="CC117" i="1"/>
  <c r="CB117" i="1"/>
  <c r="CA117" i="1"/>
  <c r="BZ117" i="1"/>
  <c r="BY117" i="1"/>
  <c r="BX117" i="1"/>
  <c r="BW117" i="1"/>
  <c r="BV117" i="1"/>
  <c r="BT117" i="1"/>
  <c r="BS117" i="1"/>
  <c r="BR117" i="1"/>
  <c r="BQ117" i="1"/>
  <c r="BP117" i="1"/>
  <c r="BO117" i="1"/>
  <c r="BN117" i="1"/>
  <c r="BM117" i="1"/>
  <c r="BL117" i="1"/>
  <c r="BK117" i="1"/>
  <c r="BJ117" i="1"/>
  <c r="BI117" i="1"/>
  <c r="BH117" i="1"/>
  <c r="BG117" i="1"/>
  <c r="BF117" i="1"/>
  <c r="BE117" i="1"/>
  <c r="BD117" i="1"/>
  <c r="BC117" i="1"/>
  <c r="BB117" i="1"/>
  <c r="BA117" i="1"/>
  <c r="AZ117" i="1"/>
  <c r="AY117" i="1"/>
  <c r="CR116" i="1"/>
  <c r="CQ116" i="1"/>
  <c r="CP116" i="1"/>
  <c r="CO116" i="1"/>
  <c r="CN116" i="1"/>
  <c r="CM116" i="1"/>
  <c r="CL116" i="1"/>
  <c r="CK116" i="1"/>
  <c r="CJ116" i="1"/>
  <c r="CI116" i="1"/>
  <c r="CH116" i="1"/>
  <c r="CG116" i="1"/>
  <c r="CF116" i="1"/>
  <c r="CE116" i="1"/>
  <c r="CD116" i="1"/>
  <c r="CC116" i="1"/>
  <c r="CB116" i="1"/>
  <c r="CA116" i="1"/>
  <c r="BZ116" i="1"/>
  <c r="BY116" i="1"/>
  <c r="BX116" i="1"/>
  <c r="BW116" i="1"/>
  <c r="BV116" i="1"/>
  <c r="BT116" i="1"/>
  <c r="BS116" i="1"/>
  <c r="BR116" i="1"/>
  <c r="BQ116" i="1"/>
  <c r="BP116" i="1"/>
  <c r="BO116" i="1"/>
  <c r="BN116" i="1"/>
  <c r="BM116" i="1"/>
  <c r="BL116" i="1"/>
  <c r="BK116" i="1"/>
  <c r="BJ116" i="1"/>
  <c r="BI116" i="1"/>
  <c r="BH116" i="1"/>
  <c r="BG116" i="1"/>
  <c r="BF116" i="1"/>
  <c r="BE116" i="1"/>
  <c r="BD116" i="1"/>
  <c r="BC116" i="1"/>
  <c r="BB116" i="1"/>
  <c r="BA116" i="1"/>
  <c r="AZ116" i="1"/>
  <c r="AY116" i="1"/>
  <c r="CR115" i="1"/>
  <c r="CQ115" i="1"/>
  <c r="CP115" i="1"/>
  <c r="CO115" i="1"/>
  <c r="CN115" i="1"/>
  <c r="CM115" i="1"/>
  <c r="CL115" i="1"/>
  <c r="CK115" i="1"/>
  <c r="CJ115" i="1"/>
  <c r="CI115" i="1"/>
  <c r="CH115" i="1"/>
  <c r="CG115" i="1"/>
  <c r="CF115" i="1"/>
  <c r="CE115" i="1"/>
  <c r="CD115" i="1"/>
  <c r="CC115" i="1"/>
  <c r="CB115" i="1"/>
  <c r="CA115" i="1"/>
  <c r="BZ115" i="1"/>
  <c r="BY115" i="1"/>
  <c r="BX115" i="1"/>
  <c r="BW115" i="1"/>
  <c r="BV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BG115" i="1"/>
  <c r="BF115" i="1"/>
  <c r="BE115" i="1"/>
  <c r="BD115" i="1"/>
  <c r="BC115" i="1"/>
  <c r="BB115" i="1"/>
  <c r="BA115" i="1"/>
  <c r="AZ115" i="1"/>
  <c r="AY115" i="1"/>
  <c r="CR114" i="1"/>
  <c r="CQ114" i="1"/>
  <c r="CP114" i="1"/>
  <c r="CO114" i="1"/>
  <c r="CN114" i="1"/>
  <c r="CM114" i="1"/>
  <c r="CL114" i="1"/>
  <c r="CK114" i="1"/>
  <c r="CJ114" i="1"/>
  <c r="CI114" i="1"/>
  <c r="CH114" i="1"/>
  <c r="CG114" i="1"/>
  <c r="CF114" i="1"/>
  <c r="CE114" i="1"/>
  <c r="CD114" i="1"/>
  <c r="CC114" i="1"/>
  <c r="CB114" i="1"/>
  <c r="CA114" i="1"/>
  <c r="BZ114" i="1"/>
  <c r="BY114" i="1"/>
  <c r="BX114" i="1"/>
  <c r="BW114" i="1"/>
  <c r="BV114" i="1"/>
  <c r="BT114" i="1"/>
  <c r="BS114" i="1"/>
  <c r="BR114" i="1"/>
  <c r="BQ114" i="1"/>
  <c r="BP114" i="1"/>
  <c r="BO114" i="1"/>
  <c r="BN114" i="1"/>
  <c r="BM114" i="1"/>
  <c r="BL114" i="1"/>
  <c r="BK114" i="1"/>
  <c r="BJ114" i="1"/>
  <c r="BI114" i="1"/>
  <c r="BH114" i="1"/>
  <c r="BG114" i="1"/>
  <c r="BF114" i="1"/>
  <c r="BE114" i="1"/>
  <c r="BD114" i="1"/>
  <c r="BC114" i="1"/>
  <c r="BB114" i="1"/>
  <c r="BA114" i="1"/>
  <c r="AZ114" i="1"/>
  <c r="AY114" i="1"/>
  <c r="CR113" i="1"/>
  <c r="CQ113" i="1"/>
  <c r="CP113" i="1"/>
  <c r="CO113" i="1"/>
  <c r="CN113" i="1"/>
  <c r="CM113" i="1"/>
  <c r="CL113" i="1"/>
  <c r="CK113" i="1"/>
  <c r="CJ113" i="1"/>
  <c r="CI113" i="1"/>
  <c r="CH113" i="1"/>
  <c r="CG113" i="1"/>
  <c r="CF113" i="1"/>
  <c r="CE113" i="1"/>
  <c r="CD113" i="1"/>
  <c r="CC113" i="1"/>
  <c r="CB113" i="1"/>
  <c r="CA113" i="1"/>
  <c r="BZ113" i="1"/>
  <c r="BY113" i="1"/>
  <c r="BX113" i="1"/>
  <c r="BW113" i="1"/>
  <c r="BV113" i="1"/>
  <c r="BT113" i="1"/>
  <c r="BS113" i="1"/>
  <c r="BR113" i="1"/>
  <c r="BQ113" i="1"/>
  <c r="BP113" i="1"/>
  <c r="BO113" i="1"/>
  <c r="BN113" i="1"/>
  <c r="BM113" i="1"/>
  <c r="BL113" i="1"/>
  <c r="BK113" i="1"/>
  <c r="BJ113" i="1"/>
  <c r="BI113" i="1"/>
  <c r="BH113" i="1"/>
  <c r="BG113" i="1"/>
  <c r="BF113" i="1"/>
  <c r="BE113" i="1"/>
  <c r="BD113" i="1"/>
  <c r="BC113" i="1"/>
  <c r="BB113" i="1"/>
  <c r="BA113" i="1"/>
  <c r="AZ113" i="1"/>
  <c r="AY113" i="1"/>
  <c r="CR112" i="1"/>
  <c r="CQ112" i="1"/>
  <c r="CP112" i="1"/>
  <c r="CO112" i="1"/>
  <c r="CN112" i="1"/>
  <c r="CM112" i="1"/>
  <c r="CL112" i="1"/>
  <c r="CK112" i="1"/>
  <c r="CJ112" i="1"/>
  <c r="CI112" i="1"/>
  <c r="CH112" i="1"/>
  <c r="CG112" i="1"/>
  <c r="CF112" i="1"/>
  <c r="CE112" i="1"/>
  <c r="CD112" i="1"/>
  <c r="CC112" i="1"/>
  <c r="CB112" i="1"/>
  <c r="CA112" i="1"/>
  <c r="BZ112" i="1"/>
  <c r="BY112" i="1"/>
  <c r="BX112" i="1"/>
  <c r="BW112" i="1"/>
  <c r="BV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G112" i="1"/>
  <c r="BF112" i="1"/>
  <c r="BE112" i="1"/>
  <c r="BD112" i="1"/>
  <c r="BC112" i="1"/>
  <c r="BB112" i="1"/>
  <c r="BA112" i="1"/>
  <c r="AZ112" i="1"/>
  <c r="AY112" i="1"/>
  <c r="CR111" i="1"/>
  <c r="CQ111" i="1"/>
  <c r="CP111" i="1"/>
  <c r="CO111" i="1"/>
  <c r="CN111" i="1"/>
  <c r="CM111" i="1"/>
  <c r="CL111" i="1"/>
  <c r="CK111" i="1"/>
  <c r="CJ111" i="1"/>
  <c r="CI111" i="1"/>
  <c r="CH111" i="1"/>
  <c r="CG111" i="1"/>
  <c r="CF111" i="1"/>
  <c r="CE111" i="1"/>
  <c r="CD111" i="1"/>
  <c r="CC111" i="1"/>
  <c r="CB111" i="1"/>
  <c r="CA111" i="1"/>
  <c r="BZ111" i="1"/>
  <c r="BY111" i="1"/>
  <c r="BX111" i="1"/>
  <c r="BW111" i="1"/>
  <c r="BV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G111" i="1"/>
  <c r="BF111" i="1"/>
  <c r="BE111" i="1"/>
  <c r="BD111" i="1"/>
  <c r="BC111" i="1"/>
  <c r="BB111" i="1"/>
  <c r="BA111" i="1"/>
  <c r="AZ111" i="1"/>
  <c r="AY111" i="1"/>
  <c r="CR110" i="1"/>
  <c r="CQ110" i="1"/>
  <c r="CP110" i="1"/>
  <c r="CO110" i="1"/>
  <c r="CN110" i="1"/>
  <c r="CM110" i="1"/>
  <c r="CL110" i="1"/>
  <c r="CK110" i="1"/>
  <c r="CJ110" i="1"/>
  <c r="CI110" i="1"/>
  <c r="CH110" i="1"/>
  <c r="CG110" i="1"/>
  <c r="CF110" i="1"/>
  <c r="CE110" i="1"/>
  <c r="CD110" i="1"/>
  <c r="CC110" i="1"/>
  <c r="CB110" i="1"/>
  <c r="CA110" i="1"/>
  <c r="BZ110" i="1"/>
  <c r="BY110" i="1"/>
  <c r="BX110" i="1"/>
  <c r="BW110" i="1"/>
  <c r="BV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/>
  <c r="BF110" i="1"/>
  <c r="BE110" i="1"/>
  <c r="BD110" i="1"/>
  <c r="BC110" i="1"/>
  <c r="BB110" i="1"/>
  <c r="BA110" i="1"/>
  <c r="AZ110" i="1"/>
  <c r="AY110" i="1"/>
  <c r="CR109" i="1"/>
  <c r="CQ109" i="1"/>
  <c r="CP109" i="1"/>
  <c r="CO109" i="1"/>
  <c r="CN109" i="1"/>
  <c r="CM109" i="1"/>
  <c r="CL109" i="1"/>
  <c r="CK109" i="1"/>
  <c r="CJ109" i="1"/>
  <c r="CI109" i="1"/>
  <c r="CH109" i="1"/>
  <c r="CG109" i="1"/>
  <c r="CF109" i="1"/>
  <c r="CE109" i="1"/>
  <c r="CD109" i="1"/>
  <c r="CC109" i="1"/>
  <c r="CB109" i="1"/>
  <c r="CA109" i="1"/>
  <c r="BZ109" i="1"/>
  <c r="BY109" i="1"/>
  <c r="BX109" i="1"/>
  <c r="BW109" i="1"/>
  <c r="BV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G109" i="1"/>
  <c r="BF109" i="1"/>
  <c r="BE109" i="1"/>
  <c r="BD109" i="1"/>
  <c r="BC109" i="1"/>
  <c r="BB109" i="1"/>
  <c r="BA109" i="1"/>
  <c r="AZ109" i="1"/>
  <c r="AY109" i="1"/>
  <c r="CR108" i="1"/>
  <c r="CQ108" i="1"/>
  <c r="CP108" i="1"/>
  <c r="CO108" i="1"/>
  <c r="CN108" i="1"/>
  <c r="CM108" i="1"/>
  <c r="CL108" i="1"/>
  <c r="CK108" i="1"/>
  <c r="CJ108" i="1"/>
  <c r="CI108" i="1"/>
  <c r="CH108" i="1"/>
  <c r="CG108" i="1"/>
  <c r="CF108" i="1"/>
  <c r="CE108" i="1"/>
  <c r="CD108" i="1"/>
  <c r="CC108" i="1"/>
  <c r="CB108" i="1"/>
  <c r="CA108" i="1"/>
  <c r="BZ108" i="1"/>
  <c r="BY108" i="1"/>
  <c r="BX108" i="1"/>
  <c r="BW108" i="1"/>
  <c r="BV108" i="1"/>
  <c r="BT108" i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BG108" i="1"/>
  <c r="BF108" i="1"/>
  <c r="BE108" i="1"/>
  <c r="BD108" i="1"/>
  <c r="BC108" i="1"/>
  <c r="BB108" i="1"/>
  <c r="BA108" i="1"/>
  <c r="AZ108" i="1"/>
  <c r="AY108" i="1"/>
  <c r="CR107" i="1"/>
  <c r="CQ107" i="1"/>
  <c r="CP107" i="1"/>
  <c r="CO107" i="1"/>
  <c r="CN107" i="1"/>
  <c r="CM107" i="1"/>
  <c r="CL107" i="1"/>
  <c r="CK107" i="1"/>
  <c r="CJ107" i="1"/>
  <c r="CI107" i="1"/>
  <c r="CH107" i="1"/>
  <c r="CG107" i="1"/>
  <c r="CF107" i="1"/>
  <c r="CE107" i="1"/>
  <c r="CD107" i="1"/>
  <c r="CC107" i="1"/>
  <c r="CB107" i="1"/>
  <c r="CA107" i="1"/>
  <c r="BZ107" i="1"/>
  <c r="BY107" i="1"/>
  <c r="BX107" i="1"/>
  <c r="BW107" i="1"/>
  <c r="BV107" i="1"/>
  <c r="BT107" i="1"/>
  <c r="BS107" i="1"/>
  <c r="BR107" i="1"/>
  <c r="BQ107" i="1"/>
  <c r="BP107" i="1"/>
  <c r="BO107" i="1"/>
  <c r="BN107" i="1"/>
  <c r="BM107" i="1"/>
  <c r="BL107" i="1"/>
  <c r="BK107" i="1"/>
  <c r="BJ107" i="1"/>
  <c r="BI107" i="1"/>
  <c r="BH107" i="1"/>
  <c r="BG107" i="1"/>
  <c r="BF107" i="1"/>
  <c r="BE107" i="1"/>
  <c r="BD107" i="1"/>
  <c r="BC107" i="1"/>
  <c r="BB107" i="1"/>
  <c r="BA107" i="1"/>
  <c r="AZ107" i="1"/>
  <c r="AY107" i="1"/>
  <c r="CR106" i="1"/>
  <c r="CQ106" i="1"/>
  <c r="CP106" i="1"/>
  <c r="CO106" i="1"/>
  <c r="CN106" i="1"/>
  <c r="CM106" i="1"/>
  <c r="CL106" i="1"/>
  <c r="CK106" i="1"/>
  <c r="CJ106" i="1"/>
  <c r="CI106" i="1"/>
  <c r="CH106" i="1"/>
  <c r="CG106" i="1"/>
  <c r="CF106" i="1"/>
  <c r="CE106" i="1"/>
  <c r="CD106" i="1"/>
  <c r="CC106" i="1"/>
  <c r="CB106" i="1"/>
  <c r="CA106" i="1"/>
  <c r="BZ106" i="1"/>
  <c r="BY106" i="1"/>
  <c r="BX106" i="1"/>
  <c r="BW106" i="1"/>
  <c r="BV106" i="1"/>
  <c r="BT106" i="1"/>
  <c r="BS106" i="1"/>
  <c r="BR106" i="1"/>
  <c r="BQ106" i="1"/>
  <c r="BP106" i="1"/>
  <c r="BO106" i="1"/>
  <c r="BN106" i="1"/>
  <c r="BM106" i="1"/>
  <c r="BL106" i="1"/>
  <c r="BK106" i="1"/>
  <c r="BJ106" i="1"/>
  <c r="BI106" i="1"/>
  <c r="BH106" i="1"/>
  <c r="BG106" i="1"/>
  <c r="BF106" i="1"/>
  <c r="BE106" i="1"/>
  <c r="BD106" i="1"/>
  <c r="BC106" i="1"/>
  <c r="BB106" i="1"/>
  <c r="BA106" i="1"/>
  <c r="AZ106" i="1"/>
  <c r="AY106" i="1"/>
  <c r="CR105" i="1"/>
  <c r="CQ105" i="1"/>
  <c r="CP105" i="1"/>
  <c r="CO105" i="1"/>
  <c r="CN105" i="1"/>
  <c r="CM105" i="1"/>
  <c r="CL105" i="1"/>
  <c r="CK105" i="1"/>
  <c r="CJ105" i="1"/>
  <c r="CI105" i="1"/>
  <c r="CH105" i="1"/>
  <c r="CG105" i="1"/>
  <c r="CF105" i="1"/>
  <c r="CE105" i="1"/>
  <c r="CD105" i="1"/>
  <c r="CC105" i="1"/>
  <c r="CB105" i="1"/>
  <c r="CA105" i="1"/>
  <c r="BZ105" i="1"/>
  <c r="BY105" i="1"/>
  <c r="BX105" i="1"/>
  <c r="BW105" i="1"/>
  <c r="BV105" i="1"/>
  <c r="BT105" i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BG105" i="1"/>
  <c r="BF105" i="1"/>
  <c r="BE105" i="1"/>
  <c r="BD105" i="1"/>
  <c r="BC105" i="1"/>
  <c r="BB105" i="1"/>
  <c r="BA105" i="1"/>
  <c r="AZ105" i="1"/>
  <c r="AY105" i="1"/>
  <c r="CR104" i="1"/>
  <c r="CQ104" i="1"/>
  <c r="CP104" i="1"/>
  <c r="CO104" i="1"/>
  <c r="CN104" i="1"/>
  <c r="CM104" i="1"/>
  <c r="CL104" i="1"/>
  <c r="CK104" i="1"/>
  <c r="CJ104" i="1"/>
  <c r="CI104" i="1"/>
  <c r="CH104" i="1"/>
  <c r="CG104" i="1"/>
  <c r="CF104" i="1"/>
  <c r="CE104" i="1"/>
  <c r="CD104" i="1"/>
  <c r="CC104" i="1"/>
  <c r="CB104" i="1"/>
  <c r="CA104" i="1"/>
  <c r="BZ104" i="1"/>
  <c r="BY104" i="1"/>
  <c r="BX104" i="1"/>
  <c r="BW104" i="1"/>
  <c r="BV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BG104" i="1"/>
  <c r="BF104" i="1"/>
  <c r="BE104" i="1"/>
  <c r="BD104" i="1"/>
  <c r="BC104" i="1"/>
  <c r="BB104" i="1"/>
  <c r="BA104" i="1"/>
  <c r="AZ104" i="1"/>
  <c r="AY104" i="1"/>
  <c r="CR103" i="1"/>
  <c r="CQ103" i="1"/>
  <c r="CP103" i="1"/>
  <c r="CO103" i="1"/>
  <c r="CN103" i="1"/>
  <c r="CM103" i="1"/>
  <c r="CL103" i="1"/>
  <c r="CK103" i="1"/>
  <c r="CJ103" i="1"/>
  <c r="CI103" i="1"/>
  <c r="CH103" i="1"/>
  <c r="CG103" i="1"/>
  <c r="CF103" i="1"/>
  <c r="CE103" i="1"/>
  <c r="CD103" i="1"/>
  <c r="CC103" i="1"/>
  <c r="CB103" i="1"/>
  <c r="CA103" i="1"/>
  <c r="BZ103" i="1"/>
  <c r="BY103" i="1"/>
  <c r="BX103" i="1"/>
  <c r="BW103" i="1"/>
  <c r="BV103" i="1"/>
  <c r="BT103" i="1"/>
  <c r="BS103" i="1"/>
  <c r="BR103" i="1"/>
  <c r="BQ103" i="1"/>
  <c r="BP103" i="1"/>
  <c r="BO103" i="1"/>
  <c r="BN103" i="1"/>
  <c r="BM103" i="1"/>
  <c r="BL103" i="1"/>
  <c r="BK103" i="1"/>
  <c r="BJ103" i="1"/>
  <c r="BI103" i="1"/>
  <c r="BH103" i="1"/>
  <c r="BG103" i="1"/>
  <c r="BF103" i="1"/>
  <c r="BE103" i="1"/>
  <c r="BD103" i="1"/>
  <c r="BC103" i="1"/>
  <c r="BB103" i="1"/>
  <c r="BA103" i="1"/>
  <c r="AZ103" i="1"/>
  <c r="AY103" i="1"/>
  <c r="CR102" i="1"/>
  <c r="CQ102" i="1"/>
  <c r="CP102" i="1"/>
  <c r="CO102" i="1"/>
  <c r="CN102" i="1"/>
  <c r="CM102" i="1"/>
  <c r="CL102" i="1"/>
  <c r="CK102" i="1"/>
  <c r="CJ102" i="1"/>
  <c r="CI102" i="1"/>
  <c r="CH102" i="1"/>
  <c r="CG102" i="1"/>
  <c r="CF102" i="1"/>
  <c r="CE102" i="1"/>
  <c r="CD102" i="1"/>
  <c r="CC102" i="1"/>
  <c r="CB102" i="1"/>
  <c r="CA102" i="1"/>
  <c r="BZ102" i="1"/>
  <c r="BY102" i="1"/>
  <c r="BX102" i="1"/>
  <c r="BW102" i="1"/>
  <c r="BV102" i="1"/>
  <c r="BT102" i="1"/>
  <c r="BS102" i="1"/>
  <c r="BR102" i="1"/>
  <c r="BQ102" i="1"/>
  <c r="BP102" i="1"/>
  <c r="BO102" i="1"/>
  <c r="BN102" i="1"/>
  <c r="BM102" i="1"/>
  <c r="BL102" i="1"/>
  <c r="BK102" i="1"/>
  <c r="BJ102" i="1"/>
  <c r="BI102" i="1"/>
  <c r="BH102" i="1"/>
  <c r="BG102" i="1"/>
  <c r="BF102" i="1"/>
  <c r="BE102" i="1"/>
  <c r="BD102" i="1"/>
  <c r="BC102" i="1"/>
  <c r="BB102" i="1"/>
  <c r="BA102" i="1"/>
  <c r="AZ102" i="1"/>
  <c r="AY102" i="1"/>
  <c r="CR101" i="1"/>
  <c r="CQ101" i="1"/>
  <c r="CP101" i="1"/>
  <c r="CO101" i="1"/>
  <c r="CN101" i="1"/>
  <c r="CM101" i="1"/>
  <c r="CL101" i="1"/>
  <c r="CK101" i="1"/>
  <c r="CJ101" i="1"/>
  <c r="CI101" i="1"/>
  <c r="CH101" i="1"/>
  <c r="CG101" i="1"/>
  <c r="CF101" i="1"/>
  <c r="CE101" i="1"/>
  <c r="CD101" i="1"/>
  <c r="CC101" i="1"/>
  <c r="CB101" i="1"/>
  <c r="CA101" i="1"/>
  <c r="BZ101" i="1"/>
  <c r="BY101" i="1"/>
  <c r="BX101" i="1"/>
  <c r="BW101" i="1"/>
  <c r="BV101" i="1"/>
  <c r="BT101" i="1"/>
  <c r="BS101" i="1"/>
  <c r="BR101" i="1"/>
  <c r="BQ101" i="1"/>
  <c r="BP101" i="1"/>
  <c r="BO101" i="1"/>
  <c r="BN101" i="1"/>
  <c r="BM101" i="1"/>
  <c r="BL101" i="1"/>
  <c r="BK101" i="1"/>
  <c r="BJ101" i="1"/>
  <c r="BI101" i="1"/>
  <c r="BH101" i="1"/>
  <c r="BG101" i="1"/>
  <c r="BF101" i="1"/>
  <c r="BE101" i="1"/>
  <c r="BD101" i="1"/>
  <c r="BC101" i="1"/>
  <c r="BB101" i="1"/>
  <c r="BA101" i="1"/>
  <c r="AZ101" i="1"/>
  <c r="AY101" i="1"/>
  <c r="CR100" i="1"/>
  <c r="CQ100" i="1"/>
  <c r="CP100" i="1"/>
  <c r="CO100" i="1"/>
  <c r="CN100" i="1"/>
  <c r="CM100" i="1"/>
  <c r="CL100" i="1"/>
  <c r="CK100" i="1"/>
  <c r="CJ100" i="1"/>
  <c r="CI100" i="1"/>
  <c r="CH100" i="1"/>
  <c r="CG100" i="1"/>
  <c r="CF100" i="1"/>
  <c r="CE100" i="1"/>
  <c r="CD100" i="1"/>
  <c r="CC100" i="1"/>
  <c r="CB100" i="1"/>
  <c r="CA100" i="1"/>
  <c r="BZ100" i="1"/>
  <c r="BY100" i="1"/>
  <c r="BX100" i="1"/>
  <c r="BW100" i="1"/>
  <c r="BV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BG100" i="1"/>
  <c r="BF100" i="1"/>
  <c r="BE100" i="1"/>
  <c r="BD100" i="1"/>
  <c r="BC100" i="1"/>
  <c r="BB100" i="1"/>
  <c r="BA100" i="1"/>
  <c r="AZ100" i="1"/>
  <c r="AY100" i="1"/>
  <c r="CR99" i="1"/>
  <c r="CQ99" i="1"/>
  <c r="CP99" i="1"/>
  <c r="CO99" i="1"/>
  <c r="CN99" i="1"/>
  <c r="CM99" i="1"/>
  <c r="CL99" i="1"/>
  <c r="CK99" i="1"/>
  <c r="CJ99" i="1"/>
  <c r="CI99" i="1"/>
  <c r="CH99" i="1"/>
  <c r="CG99" i="1"/>
  <c r="CF99" i="1"/>
  <c r="CE99" i="1"/>
  <c r="CD99" i="1"/>
  <c r="CC99" i="1"/>
  <c r="CB99" i="1"/>
  <c r="CA99" i="1"/>
  <c r="BZ99" i="1"/>
  <c r="BY99" i="1"/>
  <c r="BX99" i="1"/>
  <c r="BW99" i="1"/>
  <c r="BV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BG99" i="1"/>
  <c r="BF99" i="1"/>
  <c r="BE99" i="1"/>
  <c r="BD99" i="1"/>
  <c r="BC99" i="1"/>
  <c r="BB99" i="1"/>
  <c r="BA99" i="1"/>
  <c r="AZ99" i="1"/>
  <c r="AY99" i="1"/>
  <c r="CR98" i="1"/>
  <c r="CQ98" i="1"/>
  <c r="CP98" i="1"/>
  <c r="CO98" i="1"/>
  <c r="CN98" i="1"/>
  <c r="CM98" i="1"/>
  <c r="CL98" i="1"/>
  <c r="CK98" i="1"/>
  <c r="CJ98" i="1"/>
  <c r="CI98" i="1"/>
  <c r="CH98" i="1"/>
  <c r="CG98" i="1"/>
  <c r="CF98" i="1"/>
  <c r="CE98" i="1"/>
  <c r="CD98" i="1"/>
  <c r="CC98" i="1"/>
  <c r="CB98" i="1"/>
  <c r="CA98" i="1"/>
  <c r="BZ98" i="1"/>
  <c r="BY98" i="1"/>
  <c r="BX98" i="1"/>
  <c r="BW98" i="1"/>
  <c r="BV98" i="1"/>
  <c r="BT98" i="1"/>
  <c r="BS98" i="1"/>
  <c r="BR98" i="1"/>
  <c r="BQ98" i="1"/>
  <c r="BP98" i="1"/>
  <c r="BO98" i="1"/>
  <c r="BN98" i="1"/>
  <c r="BM98" i="1"/>
  <c r="BL98" i="1"/>
  <c r="BK98" i="1"/>
  <c r="BJ98" i="1"/>
  <c r="BI98" i="1"/>
  <c r="BH98" i="1"/>
  <c r="BG98" i="1"/>
  <c r="BF98" i="1"/>
  <c r="BE98" i="1"/>
  <c r="BD98" i="1"/>
  <c r="BC98" i="1"/>
  <c r="BB98" i="1"/>
  <c r="BA98" i="1"/>
  <c r="AZ98" i="1"/>
  <c r="AY98" i="1"/>
  <c r="CR97" i="1"/>
  <c r="CQ97" i="1"/>
  <c r="CP97" i="1"/>
  <c r="CO97" i="1"/>
  <c r="CN97" i="1"/>
  <c r="CM97" i="1"/>
  <c r="CL97" i="1"/>
  <c r="CK97" i="1"/>
  <c r="CJ97" i="1"/>
  <c r="CI97" i="1"/>
  <c r="CH97" i="1"/>
  <c r="CG97" i="1"/>
  <c r="CF97" i="1"/>
  <c r="CE97" i="1"/>
  <c r="CD97" i="1"/>
  <c r="CC97" i="1"/>
  <c r="CB97" i="1"/>
  <c r="CA97" i="1"/>
  <c r="BZ97" i="1"/>
  <c r="BY97" i="1"/>
  <c r="BX97" i="1"/>
  <c r="BW97" i="1"/>
  <c r="BV97" i="1"/>
  <c r="BT97" i="1"/>
  <c r="BS97" i="1"/>
  <c r="BR97" i="1"/>
  <c r="BQ97" i="1"/>
  <c r="BP97" i="1"/>
  <c r="BO97" i="1"/>
  <c r="BN97" i="1"/>
  <c r="BM97" i="1"/>
  <c r="BL97" i="1"/>
  <c r="BK97" i="1"/>
  <c r="BJ97" i="1"/>
  <c r="BI97" i="1"/>
  <c r="BH97" i="1"/>
  <c r="BG97" i="1"/>
  <c r="BF97" i="1"/>
  <c r="BE97" i="1"/>
  <c r="BD97" i="1"/>
  <c r="BC97" i="1"/>
  <c r="BB97" i="1"/>
  <c r="BA97" i="1"/>
  <c r="AZ97" i="1"/>
  <c r="AY97" i="1"/>
  <c r="CR96" i="1"/>
  <c r="CQ96" i="1"/>
  <c r="CP96" i="1"/>
  <c r="CO96" i="1"/>
  <c r="CN96" i="1"/>
  <c r="CM96" i="1"/>
  <c r="CL96" i="1"/>
  <c r="CK96" i="1"/>
  <c r="CJ96" i="1"/>
  <c r="CI96" i="1"/>
  <c r="CH96" i="1"/>
  <c r="CG96" i="1"/>
  <c r="CF96" i="1"/>
  <c r="CE96" i="1"/>
  <c r="CD96" i="1"/>
  <c r="CC96" i="1"/>
  <c r="CB96" i="1"/>
  <c r="CA96" i="1"/>
  <c r="BZ96" i="1"/>
  <c r="BY96" i="1"/>
  <c r="BX96" i="1"/>
  <c r="BW96" i="1"/>
  <c r="BV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BG96" i="1"/>
  <c r="BF96" i="1"/>
  <c r="BE96" i="1"/>
  <c r="BD96" i="1"/>
  <c r="BC96" i="1"/>
  <c r="BB96" i="1"/>
  <c r="BA96" i="1"/>
  <c r="AZ96" i="1"/>
  <c r="AY96" i="1"/>
  <c r="CR95" i="1"/>
  <c r="CQ95" i="1"/>
  <c r="CP95" i="1"/>
  <c r="CO95" i="1"/>
  <c r="CN95" i="1"/>
  <c r="CM95" i="1"/>
  <c r="CL95" i="1"/>
  <c r="CK95" i="1"/>
  <c r="CJ95" i="1"/>
  <c r="CI95" i="1"/>
  <c r="CH95" i="1"/>
  <c r="CG95" i="1"/>
  <c r="CF95" i="1"/>
  <c r="CE95" i="1"/>
  <c r="CD95" i="1"/>
  <c r="CC95" i="1"/>
  <c r="CB95" i="1"/>
  <c r="CA95" i="1"/>
  <c r="BZ95" i="1"/>
  <c r="BY95" i="1"/>
  <c r="BX95" i="1"/>
  <c r="BW95" i="1"/>
  <c r="BV95" i="1"/>
  <c r="BT95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G95" i="1"/>
  <c r="BF95" i="1"/>
  <c r="BE95" i="1"/>
  <c r="BD95" i="1"/>
  <c r="BC95" i="1"/>
  <c r="BB95" i="1"/>
  <c r="BA95" i="1"/>
  <c r="AZ95" i="1"/>
  <c r="AY95" i="1"/>
  <c r="CR94" i="1"/>
  <c r="CQ94" i="1"/>
  <c r="CP94" i="1"/>
  <c r="CO94" i="1"/>
  <c r="CN94" i="1"/>
  <c r="CM94" i="1"/>
  <c r="CL94" i="1"/>
  <c r="CK94" i="1"/>
  <c r="CJ94" i="1"/>
  <c r="CI94" i="1"/>
  <c r="CH94" i="1"/>
  <c r="CG94" i="1"/>
  <c r="CF94" i="1"/>
  <c r="CE94" i="1"/>
  <c r="CD94" i="1"/>
  <c r="CC94" i="1"/>
  <c r="CB94" i="1"/>
  <c r="CA94" i="1"/>
  <c r="BZ94" i="1"/>
  <c r="BY94" i="1"/>
  <c r="BX94" i="1"/>
  <c r="BW94" i="1"/>
  <c r="BV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H94" i="1"/>
  <c r="BG94" i="1"/>
  <c r="BF94" i="1"/>
  <c r="BE94" i="1"/>
  <c r="BD94" i="1"/>
  <c r="BC94" i="1"/>
  <c r="BB94" i="1"/>
  <c r="BA94" i="1"/>
  <c r="AZ94" i="1"/>
  <c r="AY94" i="1"/>
  <c r="CR93" i="1"/>
  <c r="CQ93" i="1"/>
  <c r="CP93" i="1"/>
  <c r="CO93" i="1"/>
  <c r="CN93" i="1"/>
  <c r="CM93" i="1"/>
  <c r="CL93" i="1"/>
  <c r="CK93" i="1"/>
  <c r="CJ93" i="1"/>
  <c r="CI93" i="1"/>
  <c r="CH93" i="1"/>
  <c r="CG93" i="1"/>
  <c r="CF93" i="1"/>
  <c r="CE93" i="1"/>
  <c r="CD93" i="1"/>
  <c r="CC93" i="1"/>
  <c r="CB93" i="1"/>
  <c r="CA93" i="1"/>
  <c r="BZ93" i="1"/>
  <c r="BY93" i="1"/>
  <c r="BX93" i="1"/>
  <c r="BW93" i="1"/>
  <c r="BV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BG93" i="1"/>
  <c r="BF93" i="1"/>
  <c r="BE93" i="1"/>
  <c r="BD93" i="1"/>
  <c r="BC93" i="1"/>
  <c r="BB93" i="1"/>
  <c r="BA93" i="1"/>
  <c r="AZ93" i="1"/>
  <c r="AY93" i="1"/>
  <c r="CR92" i="1"/>
  <c r="CQ92" i="1"/>
  <c r="CP92" i="1"/>
  <c r="CO92" i="1"/>
  <c r="CN92" i="1"/>
  <c r="CM92" i="1"/>
  <c r="CL92" i="1"/>
  <c r="CK92" i="1"/>
  <c r="CJ92" i="1"/>
  <c r="CI92" i="1"/>
  <c r="CH92" i="1"/>
  <c r="CG92" i="1"/>
  <c r="CF92" i="1"/>
  <c r="CE92" i="1"/>
  <c r="CD92" i="1"/>
  <c r="CC92" i="1"/>
  <c r="CB92" i="1"/>
  <c r="CA92" i="1"/>
  <c r="BZ92" i="1"/>
  <c r="BY92" i="1"/>
  <c r="BX92" i="1"/>
  <c r="BW92" i="1"/>
  <c r="BV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BG92" i="1"/>
  <c r="BF92" i="1"/>
  <c r="BE92" i="1"/>
  <c r="BD92" i="1"/>
  <c r="BC92" i="1"/>
  <c r="BB92" i="1"/>
  <c r="BA92" i="1"/>
  <c r="AZ92" i="1"/>
  <c r="AY92" i="1"/>
  <c r="CR91" i="1"/>
  <c r="CQ91" i="1"/>
  <c r="CP91" i="1"/>
  <c r="CO91" i="1"/>
  <c r="CN91" i="1"/>
  <c r="CM91" i="1"/>
  <c r="CL91" i="1"/>
  <c r="CK91" i="1"/>
  <c r="CJ91" i="1"/>
  <c r="CI91" i="1"/>
  <c r="CH91" i="1"/>
  <c r="CG91" i="1"/>
  <c r="CF91" i="1"/>
  <c r="CE91" i="1"/>
  <c r="CD91" i="1"/>
  <c r="CC91" i="1"/>
  <c r="CB91" i="1"/>
  <c r="CA91" i="1"/>
  <c r="BZ91" i="1"/>
  <c r="BY91" i="1"/>
  <c r="BX91" i="1"/>
  <c r="BW91" i="1"/>
  <c r="BV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BG91" i="1"/>
  <c r="BF91" i="1"/>
  <c r="BE91" i="1"/>
  <c r="BD91" i="1"/>
  <c r="BC91" i="1"/>
  <c r="BB91" i="1"/>
  <c r="BA91" i="1"/>
  <c r="AZ91" i="1"/>
  <c r="AY91" i="1"/>
  <c r="CR90" i="1"/>
  <c r="CQ90" i="1"/>
  <c r="CP90" i="1"/>
  <c r="CO90" i="1"/>
  <c r="CN90" i="1"/>
  <c r="CM90" i="1"/>
  <c r="CL90" i="1"/>
  <c r="CK90" i="1"/>
  <c r="CJ90" i="1"/>
  <c r="CI90" i="1"/>
  <c r="CH90" i="1"/>
  <c r="CG90" i="1"/>
  <c r="CF90" i="1"/>
  <c r="CE90" i="1"/>
  <c r="CD90" i="1"/>
  <c r="CC90" i="1"/>
  <c r="CB90" i="1"/>
  <c r="CA90" i="1"/>
  <c r="BZ90" i="1"/>
  <c r="BY90" i="1"/>
  <c r="BX90" i="1"/>
  <c r="BW90" i="1"/>
  <c r="BV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G90" i="1"/>
  <c r="BF90" i="1"/>
  <c r="BE90" i="1"/>
  <c r="BD90" i="1"/>
  <c r="BC90" i="1"/>
  <c r="BB90" i="1"/>
  <c r="BA90" i="1"/>
  <c r="AZ90" i="1"/>
  <c r="AY90" i="1"/>
  <c r="CR89" i="1"/>
  <c r="CQ89" i="1"/>
  <c r="CP89" i="1"/>
  <c r="CO89" i="1"/>
  <c r="CN89" i="1"/>
  <c r="CM89" i="1"/>
  <c r="CL89" i="1"/>
  <c r="CK89" i="1"/>
  <c r="CJ89" i="1"/>
  <c r="CI89" i="1"/>
  <c r="CH89" i="1"/>
  <c r="CG89" i="1"/>
  <c r="CF89" i="1"/>
  <c r="CE89" i="1"/>
  <c r="CD89" i="1"/>
  <c r="CC89" i="1"/>
  <c r="CB89" i="1"/>
  <c r="CA89" i="1"/>
  <c r="BZ89" i="1"/>
  <c r="BY89" i="1"/>
  <c r="BX89" i="1"/>
  <c r="BW89" i="1"/>
  <c r="BV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BG89" i="1"/>
  <c r="BF89" i="1"/>
  <c r="BE89" i="1"/>
  <c r="BD89" i="1"/>
  <c r="BC89" i="1"/>
  <c r="BB89" i="1"/>
  <c r="BA89" i="1"/>
  <c r="AZ89" i="1"/>
  <c r="AY89" i="1"/>
  <c r="CR88" i="1"/>
  <c r="CQ88" i="1"/>
  <c r="CP88" i="1"/>
  <c r="CO88" i="1"/>
  <c r="CN88" i="1"/>
  <c r="CM88" i="1"/>
  <c r="CL88" i="1"/>
  <c r="CK88" i="1"/>
  <c r="CJ88" i="1"/>
  <c r="CI88" i="1"/>
  <c r="CH88" i="1"/>
  <c r="CG88" i="1"/>
  <c r="CF88" i="1"/>
  <c r="CE88" i="1"/>
  <c r="CD88" i="1"/>
  <c r="CC88" i="1"/>
  <c r="CB88" i="1"/>
  <c r="CA88" i="1"/>
  <c r="BZ88" i="1"/>
  <c r="BY88" i="1"/>
  <c r="BX88" i="1"/>
  <c r="BW88" i="1"/>
  <c r="BV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G88" i="1"/>
  <c r="BF88" i="1"/>
  <c r="BE88" i="1"/>
  <c r="BD88" i="1"/>
  <c r="BC88" i="1"/>
  <c r="BB88" i="1"/>
  <c r="BA88" i="1"/>
  <c r="AZ88" i="1"/>
  <c r="AY88" i="1"/>
  <c r="CR87" i="1"/>
  <c r="CQ87" i="1"/>
  <c r="CP87" i="1"/>
  <c r="CO87" i="1"/>
  <c r="CN87" i="1"/>
  <c r="CM87" i="1"/>
  <c r="CL87" i="1"/>
  <c r="CK87" i="1"/>
  <c r="CJ87" i="1"/>
  <c r="CI87" i="1"/>
  <c r="CH87" i="1"/>
  <c r="CG87" i="1"/>
  <c r="CF87" i="1"/>
  <c r="CE87" i="1"/>
  <c r="CD87" i="1"/>
  <c r="CC87" i="1"/>
  <c r="CB87" i="1"/>
  <c r="CA87" i="1"/>
  <c r="BZ87" i="1"/>
  <c r="BY87" i="1"/>
  <c r="BX87" i="1"/>
  <c r="BW87" i="1"/>
  <c r="BV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H87" i="1"/>
  <c r="BG87" i="1"/>
  <c r="BF87" i="1"/>
  <c r="BE87" i="1"/>
  <c r="BD87" i="1"/>
  <c r="BC87" i="1"/>
  <c r="BB87" i="1"/>
  <c r="BA87" i="1"/>
  <c r="AZ87" i="1"/>
  <c r="AY87" i="1"/>
  <c r="CR86" i="1"/>
  <c r="CQ86" i="1"/>
  <c r="CP86" i="1"/>
  <c r="CO86" i="1"/>
  <c r="CN86" i="1"/>
  <c r="CM86" i="1"/>
  <c r="CL86" i="1"/>
  <c r="CK86" i="1"/>
  <c r="CJ86" i="1"/>
  <c r="CI86" i="1"/>
  <c r="CH86" i="1"/>
  <c r="CG86" i="1"/>
  <c r="CF86" i="1"/>
  <c r="CE86" i="1"/>
  <c r="CD86" i="1"/>
  <c r="CC86" i="1"/>
  <c r="CB86" i="1"/>
  <c r="CA86" i="1"/>
  <c r="BZ86" i="1"/>
  <c r="BY86" i="1"/>
  <c r="BX86" i="1"/>
  <c r="BW86" i="1"/>
  <c r="BV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G86" i="1"/>
  <c r="BF86" i="1"/>
  <c r="BE86" i="1"/>
  <c r="BD86" i="1"/>
  <c r="BC86" i="1"/>
  <c r="BB86" i="1"/>
  <c r="BA86" i="1"/>
  <c r="AZ86" i="1"/>
  <c r="AY86" i="1"/>
  <c r="CR85" i="1"/>
  <c r="CQ85" i="1"/>
  <c r="CP85" i="1"/>
  <c r="CO85" i="1"/>
  <c r="CN85" i="1"/>
  <c r="CM85" i="1"/>
  <c r="CL85" i="1"/>
  <c r="CK85" i="1"/>
  <c r="CJ85" i="1"/>
  <c r="CI85" i="1"/>
  <c r="CH85" i="1"/>
  <c r="CG85" i="1"/>
  <c r="CF85" i="1"/>
  <c r="CE85" i="1"/>
  <c r="CD85" i="1"/>
  <c r="CC85" i="1"/>
  <c r="CB85" i="1"/>
  <c r="CA85" i="1"/>
  <c r="BZ85" i="1"/>
  <c r="BY85" i="1"/>
  <c r="BX85" i="1"/>
  <c r="BW85" i="1"/>
  <c r="BV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G85" i="1"/>
  <c r="BF85" i="1"/>
  <c r="BE85" i="1"/>
  <c r="BD85" i="1"/>
  <c r="BC85" i="1"/>
  <c r="BB85" i="1"/>
  <c r="BA85" i="1"/>
  <c r="AZ85" i="1"/>
  <c r="AY85" i="1"/>
  <c r="CR84" i="1"/>
  <c r="CQ84" i="1"/>
  <c r="CP84" i="1"/>
  <c r="CO84" i="1"/>
  <c r="CN84" i="1"/>
  <c r="CM84" i="1"/>
  <c r="CL84" i="1"/>
  <c r="CK84" i="1"/>
  <c r="CJ84" i="1"/>
  <c r="CI84" i="1"/>
  <c r="CH84" i="1"/>
  <c r="CG84" i="1"/>
  <c r="CF84" i="1"/>
  <c r="CE84" i="1"/>
  <c r="CD84" i="1"/>
  <c r="CC84" i="1"/>
  <c r="CB84" i="1"/>
  <c r="CA84" i="1"/>
  <c r="BZ84" i="1"/>
  <c r="BY84" i="1"/>
  <c r="BX84" i="1"/>
  <c r="BW84" i="1"/>
  <c r="BV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BG84" i="1"/>
  <c r="BF84" i="1"/>
  <c r="BE84" i="1"/>
  <c r="BD84" i="1"/>
  <c r="BC84" i="1"/>
  <c r="BB84" i="1"/>
  <c r="BA84" i="1"/>
  <c r="AZ84" i="1"/>
  <c r="AY84" i="1"/>
  <c r="CR83" i="1"/>
  <c r="CQ83" i="1"/>
  <c r="CP83" i="1"/>
  <c r="CO83" i="1"/>
  <c r="CN83" i="1"/>
  <c r="CM83" i="1"/>
  <c r="CL83" i="1"/>
  <c r="CK83" i="1"/>
  <c r="CJ83" i="1"/>
  <c r="CI83" i="1"/>
  <c r="CH83" i="1"/>
  <c r="CG83" i="1"/>
  <c r="CF83" i="1"/>
  <c r="CE83" i="1"/>
  <c r="CD83" i="1"/>
  <c r="CC83" i="1"/>
  <c r="CB83" i="1"/>
  <c r="CA83" i="1"/>
  <c r="BZ83" i="1"/>
  <c r="BY83" i="1"/>
  <c r="BX83" i="1"/>
  <c r="BW83" i="1"/>
  <c r="BV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BG83" i="1"/>
  <c r="BF83" i="1"/>
  <c r="BE83" i="1"/>
  <c r="BD83" i="1"/>
  <c r="BC83" i="1"/>
  <c r="BB83" i="1"/>
  <c r="BA83" i="1"/>
  <c r="AZ83" i="1"/>
  <c r="AY83" i="1"/>
  <c r="CR82" i="1"/>
  <c r="CQ82" i="1"/>
  <c r="CP82" i="1"/>
  <c r="CO82" i="1"/>
  <c r="CN82" i="1"/>
  <c r="CM82" i="1"/>
  <c r="CL82" i="1"/>
  <c r="CK82" i="1"/>
  <c r="CJ82" i="1"/>
  <c r="CI82" i="1"/>
  <c r="CH82" i="1"/>
  <c r="CG82" i="1"/>
  <c r="CF82" i="1"/>
  <c r="CE82" i="1"/>
  <c r="CD82" i="1"/>
  <c r="CC82" i="1"/>
  <c r="CB82" i="1"/>
  <c r="CA82" i="1"/>
  <c r="BZ82" i="1"/>
  <c r="BY82" i="1"/>
  <c r="BX82" i="1"/>
  <c r="BW82" i="1"/>
  <c r="BV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G82" i="1"/>
  <c r="BF82" i="1"/>
  <c r="BE82" i="1"/>
  <c r="BD82" i="1"/>
  <c r="BC82" i="1"/>
  <c r="BB82" i="1"/>
  <c r="BA82" i="1"/>
  <c r="AZ82" i="1"/>
  <c r="AY82" i="1"/>
  <c r="CR81" i="1"/>
  <c r="CQ81" i="1"/>
  <c r="CP81" i="1"/>
  <c r="CO81" i="1"/>
  <c r="CN81" i="1"/>
  <c r="CM81" i="1"/>
  <c r="CL81" i="1"/>
  <c r="CK81" i="1"/>
  <c r="CJ81" i="1"/>
  <c r="CI81" i="1"/>
  <c r="CH81" i="1"/>
  <c r="CG81" i="1"/>
  <c r="CF81" i="1"/>
  <c r="CE81" i="1"/>
  <c r="CD81" i="1"/>
  <c r="CC81" i="1"/>
  <c r="CB81" i="1"/>
  <c r="CA81" i="1"/>
  <c r="BZ81" i="1"/>
  <c r="BY81" i="1"/>
  <c r="BX81" i="1"/>
  <c r="BW81" i="1"/>
  <c r="BV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BF81" i="1"/>
  <c r="BE81" i="1"/>
  <c r="BD81" i="1"/>
  <c r="BC81" i="1"/>
  <c r="BB81" i="1"/>
  <c r="BA81" i="1"/>
  <c r="AZ81" i="1"/>
  <c r="AY81" i="1"/>
  <c r="CR80" i="1"/>
  <c r="CQ80" i="1"/>
  <c r="CP80" i="1"/>
  <c r="CO80" i="1"/>
  <c r="CN80" i="1"/>
  <c r="CM80" i="1"/>
  <c r="CL80" i="1"/>
  <c r="CK80" i="1"/>
  <c r="CJ80" i="1"/>
  <c r="CI80" i="1"/>
  <c r="CH80" i="1"/>
  <c r="CG80" i="1"/>
  <c r="CF80" i="1"/>
  <c r="CE80" i="1"/>
  <c r="CD80" i="1"/>
  <c r="CC80" i="1"/>
  <c r="CB80" i="1"/>
  <c r="CA80" i="1"/>
  <c r="BZ80" i="1"/>
  <c r="BY80" i="1"/>
  <c r="BX80" i="1"/>
  <c r="BW80" i="1"/>
  <c r="BV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G80" i="1"/>
  <c r="BF80" i="1"/>
  <c r="BE80" i="1"/>
  <c r="BD80" i="1"/>
  <c r="BC80" i="1"/>
  <c r="BB80" i="1"/>
  <c r="BA80" i="1"/>
  <c r="AZ80" i="1"/>
  <c r="AY80" i="1"/>
  <c r="CR79" i="1"/>
  <c r="CQ79" i="1"/>
  <c r="CP79" i="1"/>
  <c r="CO79" i="1"/>
  <c r="CN79" i="1"/>
  <c r="CM79" i="1"/>
  <c r="CL79" i="1"/>
  <c r="CK79" i="1"/>
  <c r="CJ79" i="1"/>
  <c r="CI79" i="1"/>
  <c r="CH79" i="1"/>
  <c r="CG79" i="1"/>
  <c r="CF79" i="1"/>
  <c r="CE79" i="1"/>
  <c r="CD79" i="1"/>
  <c r="CC79" i="1"/>
  <c r="CB79" i="1"/>
  <c r="CA79" i="1"/>
  <c r="BZ79" i="1"/>
  <c r="BY79" i="1"/>
  <c r="BX79" i="1"/>
  <c r="BW79" i="1"/>
  <c r="BV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BG79" i="1"/>
  <c r="BF79" i="1"/>
  <c r="BE79" i="1"/>
  <c r="BD79" i="1"/>
  <c r="BC79" i="1"/>
  <c r="BB79" i="1"/>
  <c r="BA79" i="1"/>
  <c r="AZ79" i="1"/>
  <c r="AY79" i="1"/>
  <c r="CR78" i="1"/>
  <c r="CQ78" i="1"/>
  <c r="CP78" i="1"/>
  <c r="CO78" i="1"/>
  <c r="CN78" i="1"/>
  <c r="CM78" i="1"/>
  <c r="CL78" i="1"/>
  <c r="CK78" i="1"/>
  <c r="CJ78" i="1"/>
  <c r="CI78" i="1"/>
  <c r="CH78" i="1"/>
  <c r="CG78" i="1"/>
  <c r="CF78" i="1"/>
  <c r="CE78" i="1"/>
  <c r="CD78" i="1"/>
  <c r="CC78" i="1"/>
  <c r="CB78" i="1"/>
  <c r="CA78" i="1"/>
  <c r="BZ78" i="1"/>
  <c r="BY78" i="1"/>
  <c r="BX78" i="1"/>
  <c r="BW78" i="1"/>
  <c r="BV78" i="1"/>
  <c r="BT78" i="1"/>
  <c r="BS78" i="1"/>
  <c r="BR78" i="1"/>
  <c r="BQ78" i="1"/>
  <c r="BP78" i="1"/>
  <c r="BO78" i="1"/>
  <c r="BN78" i="1"/>
  <c r="BM78" i="1"/>
  <c r="BL78" i="1"/>
  <c r="BK78" i="1"/>
  <c r="BJ78" i="1"/>
  <c r="BI78" i="1"/>
  <c r="BH78" i="1"/>
  <c r="BG78" i="1"/>
  <c r="BF78" i="1"/>
  <c r="BE78" i="1"/>
  <c r="BD78" i="1"/>
  <c r="BC78" i="1"/>
  <c r="BB78" i="1"/>
  <c r="BA78" i="1"/>
  <c r="AZ78" i="1"/>
  <c r="AY78" i="1"/>
  <c r="CR77" i="1"/>
  <c r="CQ77" i="1"/>
  <c r="CP77" i="1"/>
  <c r="CO77" i="1"/>
  <c r="CN77" i="1"/>
  <c r="CM77" i="1"/>
  <c r="CL77" i="1"/>
  <c r="CK77" i="1"/>
  <c r="CJ77" i="1"/>
  <c r="CI77" i="1"/>
  <c r="CH77" i="1"/>
  <c r="CG77" i="1"/>
  <c r="CF77" i="1"/>
  <c r="CE77" i="1"/>
  <c r="CD77" i="1"/>
  <c r="CC77" i="1"/>
  <c r="CB77" i="1"/>
  <c r="CA77" i="1"/>
  <c r="BZ77" i="1"/>
  <c r="BY77" i="1"/>
  <c r="BX77" i="1"/>
  <c r="BW77" i="1"/>
  <c r="BV77" i="1"/>
  <c r="BT77" i="1"/>
  <c r="BS77" i="1"/>
  <c r="BR77" i="1"/>
  <c r="BQ77" i="1"/>
  <c r="BP77" i="1"/>
  <c r="BO77" i="1"/>
  <c r="BN77" i="1"/>
  <c r="BM77" i="1"/>
  <c r="BL77" i="1"/>
  <c r="BK77" i="1"/>
  <c r="BJ77" i="1"/>
  <c r="BI77" i="1"/>
  <c r="BH77" i="1"/>
  <c r="BG77" i="1"/>
  <c r="BF77" i="1"/>
  <c r="BE77" i="1"/>
  <c r="BD77" i="1"/>
  <c r="BC77" i="1"/>
  <c r="BB77" i="1"/>
  <c r="BA77" i="1"/>
  <c r="AZ77" i="1"/>
  <c r="AY77" i="1"/>
  <c r="CR76" i="1"/>
  <c r="CQ76" i="1"/>
  <c r="CP76" i="1"/>
  <c r="CO76" i="1"/>
  <c r="CN76" i="1"/>
  <c r="CM76" i="1"/>
  <c r="CL76" i="1"/>
  <c r="CK76" i="1"/>
  <c r="CJ76" i="1"/>
  <c r="CI76" i="1"/>
  <c r="CH76" i="1"/>
  <c r="CG76" i="1"/>
  <c r="CF76" i="1"/>
  <c r="CE76" i="1"/>
  <c r="CD76" i="1"/>
  <c r="CC76" i="1"/>
  <c r="CB76" i="1"/>
  <c r="CA76" i="1"/>
  <c r="BZ76" i="1"/>
  <c r="BY76" i="1"/>
  <c r="BX76" i="1"/>
  <c r="BW76" i="1"/>
  <c r="BV76" i="1"/>
  <c r="BT76" i="1"/>
  <c r="BS76" i="1"/>
  <c r="BR76" i="1"/>
  <c r="BQ76" i="1"/>
  <c r="BP76" i="1"/>
  <c r="BO76" i="1"/>
  <c r="BN76" i="1"/>
  <c r="BM76" i="1"/>
  <c r="BL76" i="1"/>
  <c r="BK76" i="1"/>
  <c r="BJ76" i="1"/>
  <c r="BI76" i="1"/>
  <c r="BH76" i="1"/>
  <c r="BG76" i="1"/>
  <c r="BF76" i="1"/>
  <c r="BE76" i="1"/>
  <c r="BD76" i="1"/>
  <c r="BC76" i="1"/>
  <c r="BB76" i="1"/>
  <c r="BA76" i="1"/>
  <c r="AZ76" i="1"/>
  <c r="AY76" i="1"/>
  <c r="CR75" i="1"/>
  <c r="CQ75" i="1"/>
  <c r="CP75" i="1"/>
  <c r="CO75" i="1"/>
  <c r="CN75" i="1"/>
  <c r="CM75" i="1"/>
  <c r="CL75" i="1"/>
  <c r="CK75" i="1"/>
  <c r="CJ75" i="1"/>
  <c r="CI75" i="1"/>
  <c r="CH75" i="1"/>
  <c r="CG75" i="1"/>
  <c r="CF75" i="1"/>
  <c r="CE75" i="1"/>
  <c r="CD75" i="1"/>
  <c r="CC75" i="1"/>
  <c r="CB75" i="1"/>
  <c r="CA75" i="1"/>
  <c r="BZ75" i="1"/>
  <c r="BY75" i="1"/>
  <c r="BX75" i="1"/>
  <c r="BW75" i="1"/>
  <c r="BV75" i="1"/>
  <c r="BT75" i="1"/>
  <c r="BS75" i="1"/>
  <c r="BR75" i="1"/>
  <c r="BQ75" i="1"/>
  <c r="BP75" i="1"/>
  <c r="BO75" i="1"/>
  <c r="BN75" i="1"/>
  <c r="BM75" i="1"/>
  <c r="BL75" i="1"/>
  <c r="BK75" i="1"/>
  <c r="BJ75" i="1"/>
  <c r="BI75" i="1"/>
  <c r="BH75" i="1"/>
  <c r="BG75" i="1"/>
  <c r="BF75" i="1"/>
  <c r="BE75" i="1"/>
  <c r="BD75" i="1"/>
  <c r="BC75" i="1"/>
  <c r="BB75" i="1"/>
  <c r="BA75" i="1"/>
  <c r="AZ75" i="1"/>
  <c r="AY75" i="1"/>
  <c r="CR74" i="1"/>
  <c r="CQ74" i="1"/>
  <c r="CP74" i="1"/>
  <c r="CO74" i="1"/>
  <c r="CN74" i="1"/>
  <c r="CM74" i="1"/>
  <c r="CL74" i="1"/>
  <c r="CK74" i="1"/>
  <c r="CJ74" i="1"/>
  <c r="CI74" i="1"/>
  <c r="CH74" i="1"/>
  <c r="CG74" i="1"/>
  <c r="CF74" i="1"/>
  <c r="CE74" i="1"/>
  <c r="CD74" i="1"/>
  <c r="CC74" i="1"/>
  <c r="CB74" i="1"/>
  <c r="CA74" i="1"/>
  <c r="BZ74" i="1"/>
  <c r="BY74" i="1"/>
  <c r="BX74" i="1"/>
  <c r="BW74" i="1"/>
  <c r="BV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BG74" i="1"/>
  <c r="BF74" i="1"/>
  <c r="BE74" i="1"/>
  <c r="BD74" i="1"/>
  <c r="BC74" i="1"/>
  <c r="BB74" i="1"/>
  <c r="BA74" i="1"/>
  <c r="AZ74" i="1"/>
  <c r="AY74" i="1"/>
  <c r="CR73" i="1"/>
  <c r="CQ73" i="1"/>
  <c r="CP73" i="1"/>
  <c r="CO73" i="1"/>
  <c r="CN73" i="1"/>
  <c r="CM73" i="1"/>
  <c r="CL73" i="1"/>
  <c r="CK73" i="1"/>
  <c r="CJ73" i="1"/>
  <c r="CI73" i="1"/>
  <c r="CH73" i="1"/>
  <c r="CG73" i="1"/>
  <c r="CF73" i="1"/>
  <c r="CE73" i="1"/>
  <c r="CD73" i="1"/>
  <c r="CC73" i="1"/>
  <c r="CB73" i="1"/>
  <c r="CA73" i="1"/>
  <c r="BZ73" i="1"/>
  <c r="BY73" i="1"/>
  <c r="BX73" i="1"/>
  <c r="BW73" i="1"/>
  <c r="BV73" i="1"/>
  <c r="BT73" i="1"/>
  <c r="BS73" i="1"/>
  <c r="BR73" i="1"/>
  <c r="BQ73" i="1"/>
  <c r="BP73" i="1"/>
  <c r="BO73" i="1"/>
  <c r="BN73" i="1"/>
  <c r="BM73" i="1"/>
  <c r="BL73" i="1"/>
  <c r="BK73" i="1"/>
  <c r="BJ73" i="1"/>
  <c r="BI73" i="1"/>
  <c r="BH73" i="1"/>
  <c r="BG73" i="1"/>
  <c r="BF73" i="1"/>
  <c r="BE73" i="1"/>
  <c r="BD73" i="1"/>
  <c r="BC73" i="1"/>
  <c r="BB73" i="1"/>
  <c r="BA73" i="1"/>
  <c r="AZ73" i="1"/>
  <c r="AY73" i="1"/>
  <c r="CR72" i="1"/>
  <c r="CQ72" i="1"/>
  <c r="CP72" i="1"/>
  <c r="CO72" i="1"/>
  <c r="CN72" i="1"/>
  <c r="CM72" i="1"/>
  <c r="CL72" i="1"/>
  <c r="CK72" i="1"/>
  <c r="CJ72" i="1"/>
  <c r="CI72" i="1"/>
  <c r="CH72" i="1"/>
  <c r="CG72" i="1"/>
  <c r="CF72" i="1"/>
  <c r="CE72" i="1"/>
  <c r="CD72" i="1"/>
  <c r="CC72" i="1"/>
  <c r="CB72" i="1"/>
  <c r="CA72" i="1"/>
  <c r="BZ72" i="1"/>
  <c r="BY72" i="1"/>
  <c r="BX72" i="1"/>
  <c r="BW72" i="1"/>
  <c r="BV72" i="1"/>
  <c r="BT72" i="1"/>
  <c r="BS72" i="1"/>
  <c r="BR72" i="1"/>
  <c r="BQ72" i="1"/>
  <c r="BP72" i="1"/>
  <c r="BO72" i="1"/>
  <c r="BN72" i="1"/>
  <c r="BM72" i="1"/>
  <c r="BL72" i="1"/>
  <c r="BK72" i="1"/>
  <c r="BJ72" i="1"/>
  <c r="BI72" i="1"/>
  <c r="BH72" i="1"/>
  <c r="BG72" i="1"/>
  <c r="BF72" i="1"/>
  <c r="BE72" i="1"/>
  <c r="BD72" i="1"/>
  <c r="BC72" i="1"/>
  <c r="BB72" i="1"/>
  <c r="BA72" i="1"/>
  <c r="AZ72" i="1"/>
  <c r="AY72" i="1"/>
  <c r="CR71" i="1"/>
  <c r="CQ71" i="1"/>
  <c r="CP71" i="1"/>
  <c r="CO71" i="1"/>
  <c r="CN71" i="1"/>
  <c r="CM71" i="1"/>
  <c r="CL71" i="1"/>
  <c r="CK71" i="1"/>
  <c r="CJ71" i="1"/>
  <c r="CI71" i="1"/>
  <c r="CH71" i="1"/>
  <c r="CG71" i="1"/>
  <c r="CF71" i="1"/>
  <c r="CE71" i="1"/>
  <c r="CD71" i="1"/>
  <c r="CC71" i="1"/>
  <c r="CB71" i="1"/>
  <c r="CA71" i="1"/>
  <c r="BZ71" i="1"/>
  <c r="BY71" i="1"/>
  <c r="BX71" i="1"/>
  <c r="BW71" i="1"/>
  <c r="BV71" i="1"/>
  <c r="BT71" i="1"/>
  <c r="BS71" i="1"/>
  <c r="BR71" i="1"/>
  <c r="BQ71" i="1"/>
  <c r="BP71" i="1"/>
  <c r="BO71" i="1"/>
  <c r="BN71" i="1"/>
  <c r="BM71" i="1"/>
  <c r="BL71" i="1"/>
  <c r="BK71" i="1"/>
  <c r="BJ71" i="1"/>
  <c r="BI71" i="1"/>
  <c r="BH71" i="1"/>
  <c r="BG71" i="1"/>
  <c r="BF71" i="1"/>
  <c r="BE71" i="1"/>
  <c r="BD71" i="1"/>
  <c r="BC71" i="1"/>
  <c r="BB71" i="1"/>
  <c r="BA71" i="1"/>
  <c r="AZ71" i="1"/>
  <c r="AY71" i="1"/>
  <c r="CR70" i="1"/>
  <c r="CQ70" i="1"/>
  <c r="CP70" i="1"/>
  <c r="CO70" i="1"/>
  <c r="CN70" i="1"/>
  <c r="CM70" i="1"/>
  <c r="CL70" i="1"/>
  <c r="CK70" i="1"/>
  <c r="CJ70" i="1"/>
  <c r="CI70" i="1"/>
  <c r="CH70" i="1"/>
  <c r="CG70" i="1"/>
  <c r="CF70" i="1"/>
  <c r="CE70" i="1"/>
  <c r="CD70" i="1"/>
  <c r="CC70" i="1"/>
  <c r="CB70" i="1"/>
  <c r="CA70" i="1"/>
  <c r="BZ70" i="1"/>
  <c r="BY70" i="1"/>
  <c r="BX70" i="1"/>
  <c r="BW70" i="1"/>
  <c r="BV70" i="1"/>
  <c r="BT70" i="1"/>
  <c r="BS70" i="1"/>
  <c r="BR70" i="1"/>
  <c r="BQ70" i="1"/>
  <c r="BP70" i="1"/>
  <c r="BO70" i="1"/>
  <c r="BN70" i="1"/>
  <c r="BM70" i="1"/>
  <c r="BL70" i="1"/>
  <c r="BK70" i="1"/>
  <c r="BJ70" i="1"/>
  <c r="BI70" i="1"/>
  <c r="BH70" i="1"/>
  <c r="BG70" i="1"/>
  <c r="BF70" i="1"/>
  <c r="BE70" i="1"/>
  <c r="BD70" i="1"/>
  <c r="BC70" i="1"/>
  <c r="BB70" i="1"/>
  <c r="BA70" i="1"/>
  <c r="AZ70" i="1"/>
  <c r="AY70" i="1"/>
  <c r="CR69" i="1"/>
  <c r="CQ69" i="1"/>
  <c r="CP69" i="1"/>
  <c r="CO69" i="1"/>
  <c r="CN69" i="1"/>
  <c r="CM69" i="1"/>
  <c r="CL69" i="1"/>
  <c r="CK69" i="1"/>
  <c r="CJ69" i="1"/>
  <c r="CI69" i="1"/>
  <c r="CH69" i="1"/>
  <c r="CG69" i="1"/>
  <c r="CF69" i="1"/>
  <c r="CE69" i="1"/>
  <c r="CD69" i="1"/>
  <c r="CC69" i="1"/>
  <c r="CB69" i="1"/>
  <c r="CA69" i="1"/>
  <c r="BZ69" i="1"/>
  <c r="BY69" i="1"/>
  <c r="BX69" i="1"/>
  <c r="BW69" i="1"/>
  <c r="BV69" i="1"/>
  <c r="BT69" i="1"/>
  <c r="BS69" i="1"/>
  <c r="BR69" i="1"/>
  <c r="BQ69" i="1"/>
  <c r="BP69" i="1"/>
  <c r="BO69" i="1"/>
  <c r="BN69" i="1"/>
  <c r="BM69" i="1"/>
  <c r="BL69" i="1"/>
  <c r="BK69" i="1"/>
  <c r="BJ69" i="1"/>
  <c r="BI69" i="1"/>
  <c r="BH69" i="1"/>
  <c r="BG69" i="1"/>
  <c r="BF69" i="1"/>
  <c r="BE69" i="1"/>
  <c r="BD69" i="1"/>
  <c r="BC69" i="1"/>
  <c r="BB69" i="1"/>
  <c r="BA69" i="1"/>
  <c r="AZ69" i="1"/>
  <c r="AY69" i="1"/>
  <c r="CR68" i="1"/>
  <c r="CQ68" i="1"/>
  <c r="CP68" i="1"/>
  <c r="CO68" i="1"/>
  <c r="CN68" i="1"/>
  <c r="CM68" i="1"/>
  <c r="CL68" i="1"/>
  <c r="CK68" i="1"/>
  <c r="CJ68" i="1"/>
  <c r="CI68" i="1"/>
  <c r="CH68" i="1"/>
  <c r="CG68" i="1"/>
  <c r="CF68" i="1"/>
  <c r="CE68" i="1"/>
  <c r="CD68" i="1"/>
  <c r="CC68" i="1"/>
  <c r="CB68" i="1"/>
  <c r="CA68" i="1"/>
  <c r="BZ68" i="1"/>
  <c r="BY68" i="1"/>
  <c r="BX68" i="1"/>
  <c r="BW68" i="1"/>
  <c r="BV68" i="1"/>
  <c r="BT68" i="1"/>
  <c r="BS68" i="1"/>
  <c r="BR68" i="1"/>
  <c r="BQ68" i="1"/>
  <c r="BP68" i="1"/>
  <c r="BO68" i="1"/>
  <c r="BN68" i="1"/>
  <c r="BM68" i="1"/>
  <c r="BL68" i="1"/>
  <c r="BK68" i="1"/>
  <c r="BJ68" i="1"/>
  <c r="BI68" i="1"/>
  <c r="BH68" i="1"/>
  <c r="BG68" i="1"/>
  <c r="BF68" i="1"/>
  <c r="BE68" i="1"/>
  <c r="BD68" i="1"/>
  <c r="BC68" i="1"/>
  <c r="BB68" i="1"/>
  <c r="BA68" i="1"/>
  <c r="AZ68" i="1"/>
  <c r="AY68" i="1"/>
  <c r="CR67" i="1"/>
  <c r="CQ67" i="1"/>
  <c r="CP67" i="1"/>
  <c r="CO67" i="1"/>
  <c r="CN67" i="1"/>
  <c r="CM67" i="1"/>
  <c r="CL67" i="1"/>
  <c r="CK67" i="1"/>
  <c r="CJ67" i="1"/>
  <c r="CI67" i="1"/>
  <c r="CH67" i="1"/>
  <c r="CG67" i="1"/>
  <c r="CF67" i="1"/>
  <c r="CE67" i="1"/>
  <c r="CD67" i="1"/>
  <c r="CC67" i="1"/>
  <c r="CB67" i="1"/>
  <c r="CA67" i="1"/>
  <c r="BZ67" i="1"/>
  <c r="BY67" i="1"/>
  <c r="BX67" i="1"/>
  <c r="BW67" i="1"/>
  <c r="BV67" i="1"/>
  <c r="BT67" i="1"/>
  <c r="BS67" i="1"/>
  <c r="BR67" i="1"/>
  <c r="BQ67" i="1"/>
  <c r="BP67" i="1"/>
  <c r="BO67" i="1"/>
  <c r="BN67" i="1"/>
  <c r="BM67" i="1"/>
  <c r="BL67" i="1"/>
  <c r="BK67" i="1"/>
  <c r="BJ67" i="1"/>
  <c r="BI67" i="1"/>
  <c r="BH67" i="1"/>
  <c r="BG67" i="1"/>
  <c r="BF67" i="1"/>
  <c r="BE67" i="1"/>
  <c r="BD67" i="1"/>
  <c r="BC67" i="1"/>
  <c r="BB67" i="1"/>
  <c r="BA67" i="1"/>
  <c r="AZ67" i="1"/>
  <c r="AY67" i="1"/>
  <c r="CR66" i="1"/>
  <c r="CQ66" i="1"/>
  <c r="CP66" i="1"/>
  <c r="CO66" i="1"/>
  <c r="CN66" i="1"/>
  <c r="CM66" i="1"/>
  <c r="CL66" i="1"/>
  <c r="CK66" i="1"/>
  <c r="CJ66" i="1"/>
  <c r="CI66" i="1"/>
  <c r="CH66" i="1"/>
  <c r="CG66" i="1"/>
  <c r="CF66" i="1"/>
  <c r="CE66" i="1"/>
  <c r="CD66" i="1"/>
  <c r="CC66" i="1"/>
  <c r="CB66" i="1"/>
  <c r="CA66" i="1"/>
  <c r="BZ66" i="1"/>
  <c r="BY66" i="1"/>
  <c r="BX66" i="1"/>
  <c r="BW66" i="1"/>
  <c r="BV66" i="1"/>
  <c r="BT66" i="1"/>
  <c r="BS66" i="1"/>
  <c r="BR66" i="1"/>
  <c r="BQ66" i="1"/>
  <c r="BP66" i="1"/>
  <c r="BO66" i="1"/>
  <c r="BN66" i="1"/>
  <c r="BM66" i="1"/>
  <c r="BL66" i="1"/>
  <c r="BK66" i="1"/>
  <c r="BJ66" i="1"/>
  <c r="BI66" i="1"/>
  <c r="BH66" i="1"/>
  <c r="BG66" i="1"/>
  <c r="BF66" i="1"/>
  <c r="BE66" i="1"/>
  <c r="BD66" i="1"/>
  <c r="BC66" i="1"/>
  <c r="BB66" i="1"/>
  <c r="BA66" i="1"/>
  <c r="AZ66" i="1"/>
  <c r="AY66" i="1"/>
  <c r="CR65" i="1"/>
  <c r="CQ65" i="1"/>
  <c r="CP65" i="1"/>
  <c r="CO65" i="1"/>
  <c r="CN65" i="1"/>
  <c r="CM65" i="1"/>
  <c r="CL65" i="1"/>
  <c r="CK65" i="1"/>
  <c r="CJ65" i="1"/>
  <c r="CI65" i="1"/>
  <c r="CH65" i="1"/>
  <c r="CG65" i="1"/>
  <c r="CF65" i="1"/>
  <c r="CE65" i="1"/>
  <c r="CD65" i="1"/>
  <c r="CC65" i="1"/>
  <c r="CB65" i="1"/>
  <c r="CA65" i="1"/>
  <c r="BZ65" i="1"/>
  <c r="BY65" i="1"/>
  <c r="BX65" i="1"/>
  <c r="BW65" i="1"/>
  <c r="BV65" i="1"/>
  <c r="BT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G65" i="1"/>
  <c r="BF65" i="1"/>
  <c r="BE65" i="1"/>
  <c r="BD65" i="1"/>
  <c r="BC65" i="1"/>
  <c r="BB65" i="1"/>
  <c r="BA65" i="1"/>
  <c r="AZ65" i="1"/>
  <c r="AY65" i="1"/>
  <c r="CR64" i="1"/>
  <c r="CQ64" i="1"/>
  <c r="CP64" i="1"/>
  <c r="CO64" i="1"/>
  <c r="CN64" i="1"/>
  <c r="CM64" i="1"/>
  <c r="CL64" i="1"/>
  <c r="CK64" i="1"/>
  <c r="CJ64" i="1"/>
  <c r="CI64" i="1"/>
  <c r="CH64" i="1"/>
  <c r="CG64" i="1"/>
  <c r="CF64" i="1"/>
  <c r="CE64" i="1"/>
  <c r="CD64" i="1"/>
  <c r="CC64" i="1"/>
  <c r="CB64" i="1"/>
  <c r="CA64" i="1"/>
  <c r="BZ64" i="1"/>
  <c r="BY64" i="1"/>
  <c r="BX64" i="1"/>
  <c r="BW64" i="1"/>
  <c r="BV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BG64" i="1"/>
  <c r="BF64" i="1"/>
  <c r="BE64" i="1"/>
  <c r="BD64" i="1"/>
  <c r="BC64" i="1"/>
  <c r="BB64" i="1"/>
  <c r="BA64" i="1"/>
  <c r="AZ64" i="1"/>
  <c r="AY64" i="1"/>
  <c r="CR63" i="1"/>
  <c r="CQ63" i="1"/>
  <c r="CP63" i="1"/>
  <c r="CO63" i="1"/>
  <c r="CN63" i="1"/>
  <c r="CM63" i="1"/>
  <c r="CL63" i="1"/>
  <c r="CK63" i="1"/>
  <c r="CJ63" i="1"/>
  <c r="CI63" i="1"/>
  <c r="CH63" i="1"/>
  <c r="CG63" i="1"/>
  <c r="CF63" i="1"/>
  <c r="CE63" i="1"/>
  <c r="CD63" i="1"/>
  <c r="CC63" i="1"/>
  <c r="CB63" i="1"/>
  <c r="CA63" i="1"/>
  <c r="BZ63" i="1"/>
  <c r="BY63" i="1"/>
  <c r="BX63" i="1"/>
  <c r="BW63" i="1"/>
  <c r="BV63" i="1"/>
  <c r="BT63" i="1"/>
  <c r="BS63" i="1"/>
  <c r="BR63" i="1"/>
  <c r="BQ63" i="1"/>
  <c r="BP63" i="1"/>
  <c r="BO63" i="1"/>
  <c r="BN63" i="1"/>
  <c r="BM63" i="1"/>
  <c r="BL63" i="1"/>
  <c r="BK63" i="1"/>
  <c r="BJ63" i="1"/>
  <c r="BI63" i="1"/>
  <c r="BH63" i="1"/>
  <c r="BG63" i="1"/>
  <c r="BF63" i="1"/>
  <c r="BE63" i="1"/>
  <c r="BD63" i="1"/>
  <c r="BC63" i="1"/>
  <c r="BB63" i="1"/>
  <c r="BA63" i="1"/>
  <c r="AZ63" i="1"/>
  <c r="AY63" i="1"/>
  <c r="CR62" i="1"/>
  <c r="CQ62" i="1"/>
  <c r="CP62" i="1"/>
  <c r="CO62" i="1"/>
  <c r="CN62" i="1"/>
  <c r="CM62" i="1"/>
  <c r="CL62" i="1"/>
  <c r="CK62" i="1"/>
  <c r="CJ62" i="1"/>
  <c r="CI62" i="1"/>
  <c r="CH62" i="1"/>
  <c r="CG62" i="1"/>
  <c r="CF62" i="1"/>
  <c r="CE62" i="1"/>
  <c r="CD62" i="1"/>
  <c r="CC62" i="1"/>
  <c r="CB62" i="1"/>
  <c r="CA62" i="1"/>
  <c r="BZ62" i="1"/>
  <c r="BY62" i="1"/>
  <c r="BX62" i="1"/>
  <c r="BW62" i="1"/>
  <c r="BV62" i="1"/>
  <c r="BT62" i="1"/>
  <c r="BS62" i="1"/>
  <c r="BR62" i="1"/>
  <c r="BQ62" i="1"/>
  <c r="BP62" i="1"/>
  <c r="BO62" i="1"/>
  <c r="BN62" i="1"/>
  <c r="BM62" i="1"/>
  <c r="BL62" i="1"/>
  <c r="BK62" i="1"/>
  <c r="BJ62" i="1"/>
  <c r="BI62" i="1"/>
  <c r="BH62" i="1"/>
  <c r="BG62" i="1"/>
  <c r="BF62" i="1"/>
  <c r="BE62" i="1"/>
  <c r="BD62" i="1"/>
  <c r="BC62" i="1"/>
  <c r="BB62" i="1"/>
  <c r="BA62" i="1"/>
  <c r="AZ62" i="1"/>
  <c r="AY62" i="1"/>
  <c r="CR61" i="1"/>
  <c r="CQ61" i="1"/>
  <c r="CP61" i="1"/>
  <c r="CO61" i="1"/>
  <c r="CN61" i="1"/>
  <c r="CM61" i="1"/>
  <c r="CL61" i="1"/>
  <c r="CK61" i="1"/>
  <c r="CJ61" i="1"/>
  <c r="CI61" i="1"/>
  <c r="CH61" i="1"/>
  <c r="CG61" i="1"/>
  <c r="CF61" i="1"/>
  <c r="CE61" i="1"/>
  <c r="CD61" i="1"/>
  <c r="CC61" i="1"/>
  <c r="CB61" i="1"/>
  <c r="CA61" i="1"/>
  <c r="BZ61" i="1"/>
  <c r="BY61" i="1"/>
  <c r="BX61" i="1"/>
  <c r="BW61" i="1"/>
  <c r="BV61" i="1"/>
  <c r="BT61" i="1"/>
  <c r="BS61" i="1"/>
  <c r="BR61" i="1"/>
  <c r="BQ61" i="1"/>
  <c r="BP61" i="1"/>
  <c r="BO61" i="1"/>
  <c r="BN61" i="1"/>
  <c r="BM61" i="1"/>
  <c r="BL61" i="1"/>
  <c r="BK61" i="1"/>
  <c r="BJ61" i="1"/>
  <c r="BI61" i="1"/>
  <c r="BH61" i="1"/>
  <c r="BG61" i="1"/>
  <c r="BF61" i="1"/>
  <c r="BE61" i="1"/>
  <c r="BD61" i="1"/>
  <c r="BC61" i="1"/>
  <c r="BB61" i="1"/>
  <c r="BA61" i="1"/>
  <c r="AZ61" i="1"/>
  <c r="AY61" i="1"/>
  <c r="CR60" i="1"/>
  <c r="CQ60" i="1"/>
  <c r="CP60" i="1"/>
  <c r="CO60" i="1"/>
  <c r="CN60" i="1"/>
  <c r="CM60" i="1"/>
  <c r="CL60" i="1"/>
  <c r="CK60" i="1"/>
  <c r="CJ60" i="1"/>
  <c r="CI60" i="1"/>
  <c r="CH60" i="1"/>
  <c r="CG60" i="1"/>
  <c r="CF60" i="1"/>
  <c r="CE60" i="1"/>
  <c r="CD60" i="1"/>
  <c r="CC60" i="1"/>
  <c r="CB60" i="1"/>
  <c r="CA60" i="1"/>
  <c r="BZ60" i="1"/>
  <c r="BY60" i="1"/>
  <c r="BX60" i="1"/>
  <c r="BW60" i="1"/>
  <c r="BV60" i="1"/>
  <c r="BT60" i="1"/>
  <c r="BS60" i="1"/>
  <c r="BR60" i="1"/>
  <c r="BQ60" i="1"/>
  <c r="BP60" i="1"/>
  <c r="BO60" i="1"/>
  <c r="BN60" i="1"/>
  <c r="BM60" i="1"/>
  <c r="BL60" i="1"/>
  <c r="BK60" i="1"/>
  <c r="BJ60" i="1"/>
  <c r="BI60" i="1"/>
  <c r="BH60" i="1"/>
  <c r="BG60" i="1"/>
  <c r="BF60" i="1"/>
  <c r="BE60" i="1"/>
  <c r="BD60" i="1"/>
  <c r="BC60" i="1"/>
  <c r="BB60" i="1"/>
  <c r="BA60" i="1"/>
  <c r="AZ60" i="1"/>
  <c r="AY60" i="1"/>
  <c r="CR59" i="1"/>
  <c r="CQ59" i="1"/>
  <c r="CP59" i="1"/>
  <c r="CO59" i="1"/>
  <c r="CN59" i="1"/>
  <c r="CM59" i="1"/>
  <c r="CL59" i="1"/>
  <c r="CK59" i="1"/>
  <c r="CJ59" i="1"/>
  <c r="CI59" i="1"/>
  <c r="CH59" i="1"/>
  <c r="CG59" i="1"/>
  <c r="CF59" i="1"/>
  <c r="CE59" i="1"/>
  <c r="CD59" i="1"/>
  <c r="CC59" i="1"/>
  <c r="CB59" i="1"/>
  <c r="CA59" i="1"/>
  <c r="BZ59" i="1"/>
  <c r="BY59" i="1"/>
  <c r="BX59" i="1"/>
  <c r="BW59" i="1"/>
  <c r="BV59" i="1"/>
  <c r="BT59" i="1"/>
  <c r="BS59" i="1"/>
  <c r="BR59" i="1"/>
  <c r="BQ59" i="1"/>
  <c r="BP59" i="1"/>
  <c r="BO59" i="1"/>
  <c r="BN59" i="1"/>
  <c r="BM59" i="1"/>
  <c r="BL59" i="1"/>
  <c r="BK59" i="1"/>
  <c r="BJ59" i="1"/>
  <c r="BI59" i="1"/>
  <c r="BH59" i="1"/>
  <c r="BG59" i="1"/>
  <c r="BF59" i="1"/>
  <c r="BE59" i="1"/>
  <c r="BD59" i="1"/>
  <c r="BC59" i="1"/>
  <c r="BB59" i="1"/>
  <c r="BA59" i="1"/>
  <c r="AZ59" i="1"/>
  <c r="AY59" i="1"/>
  <c r="CR58" i="1"/>
  <c r="CQ58" i="1"/>
  <c r="CP58" i="1"/>
  <c r="CO58" i="1"/>
  <c r="CN58" i="1"/>
  <c r="CM58" i="1"/>
  <c r="CL58" i="1"/>
  <c r="CK58" i="1"/>
  <c r="CJ58" i="1"/>
  <c r="CI58" i="1"/>
  <c r="CH58" i="1"/>
  <c r="CG58" i="1"/>
  <c r="CF58" i="1"/>
  <c r="CE58" i="1"/>
  <c r="CD58" i="1"/>
  <c r="CC58" i="1"/>
  <c r="CB58" i="1"/>
  <c r="CA58" i="1"/>
  <c r="BZ58" i="1"/>
  <c r="BY58" i="1"/>
  <c r="BX58" i="1"/>
  <c r="BW58" i="1"/>
  <c r="BV58" i="1"/>
  <c r="BT58" i="1"/>
  <c r="BS58" i="1"/>
  <c r="BR58" i="1"/>
  <c r="BQ58" i="1"/>
  <c r="BP58" i="1"/>
  <c r="BO58" i="1"/>
  <c r="BN58" i="1"/>
  <c r="BM58" i="1"/>
  <c r="BL58" i="1"/>
  <c r="BK58" i="1"/>
  <c r="BJ58" i="1"/>
  <c r="BI58" i="1"/>
  <c r="BH58" i="1"/>
  <c r="BG58" i="1"/>
  <c r="BF58" i="1"/>
  <c r="BE58" i="1"/>
  <c r="BD58" i="1"/>
  <c r="BC58" i="1"/>
  <c r="BB58" i="1"/>
  <c r="BA58" i="1"/>
  <c r="AZ58" i="1"/>
  <c r="AY58" i="1"/>
  <c r="CR57" i="1"/>
  <c r="CQ57" i="1"/>
  <c r="CP57" i="1"/>
  <c r="CO57" i="1"/>
  <c r="CN57" i="1"/>
  <c r="CM57" i="1"/>
  <c r="CL57" i="1"/>
  <c r="CK57" i="1"/>
  <c r="CJ57" i="1"/>
  <c r="CI57" i="1"/>
  <c r="CH57" i="1"/>
  <c r="CG57" i="1"/>
  <c r="CF57" i="1"/>
  <c r="CE57" i="1"/>
  <c r="CD57" i="1"/>
  <c r="CC57" i="1"/>
  <c r="CB57" i="1"/>
  <c r="CA57" i="1"/>
  <c r="BZ57" i="1"/>
  <c r="BY57" i="1"/>
  <c r="BX57" i="1"/>
  <c r="BW57" i="1"/>
  <c r="BV57" i="1"/>
  <c r="BT57" i="1"/>
  <c r="BS57" i="1"/>
  <c r="BR57" i="1"/>
  <c r="BQ57" i="1"/>
  <c r="BP57" i="1"/>
  <c r="BO57" i="1"/>
  <c r="BN57" i="1"/>
  <c r="BM57" i="1"/>
  <c r="BL57" i="1"/>
  <c r="BK57" i="1"/>
  <c r="BJ57" i="1"/>
  <c r="BI57" i="1"/>
  <c r="BH57" i="1"/>
  <c r="BG57" i="1"/>
  <c r="BF57" i="1"/>
  <c r="BE57" i="1"/>
  <c r="BD57" i="1"/>
  <c r="BC57" i="1"/>
  <c r="BB57" i="1"/>
  <c r="BA57" i="1"/>
  <c r="AZ57" i="1"/>
  <c r="AY57" i="1"/>
  <c r="CR56" i="1"/>
  <c r="CQ56" i="1"/>
  <c r="CP56" i="1"/>
  <c r="CO56" i="1"/>
  <c r="CN56" i="1"/>
  <c r="CM56" i="1"/>
  <c r="CL56" i="1"/>
  <c r="CK56" i="1"/>
  <c r="CJ56" i="1"/>
  <c r="CI56" i="1"/>
  <c r="CH56" i="1"/>
  <c r="CG56" i="1"/>
  <c r="CF56" i="1"/>
  <c r="CE56" i="1"/>
  <c r="CD56" i="1"/>
  <c r="CC56" i="1"/>
  <c r="CB56" i="1"/>
  <c r="CA56" i="1"/>
  <c r="BZ56" i="1"/>
  <c r="BY56" i="1"/>
  <c r="BX56" i="1"/>
  <c r="BW56" i="1"/>
  <c r="BV56" i="1"/>
  <c r="BT56" i="1"/>
  <c r="BS56" i="1"/>
  <c r="BR56" i="1"/>
  <c r="BQ56" i="1"/>
  <c r="BP56" i="1"/>
  <c r="BO56" i="1"/>
  <c r="BN56" i="1"/>
  <c r="BM56" i="1"/>
  <c r="BL56" i="1"/>
  <c r="BK56" i="1"/>
  <c r="BJ56" i="1"/>
  <c r="BI56" i="1"/>
  <c r="BH56" i="1"/>
  <c r="BG56" i="1"/>
  <c r="BF56" i="1"/>
  <c r="BE56" i="1"/>
  <c r="BD56" i="1"/>
  <c r="BC56" i="1"/>
  <c r="BB56" i="1"/>
  <c r="BA56" i="1"/>
  <c r="AZ56" i="1"/>
  <c r="AY56" i="1"/>
  <c r="CR55" i="1"/>
  <c r="CQ55" i="1"/>
  <c r="CP55" i="1"/>
  <c r="CO55" i="1"/>
  <c r="CN55" i="1"/>
  <c r="CM55" i="1"/>
  <c r="CL55" i="1"/>
  <c r="CK55" i="1"/>
  <c r="CJ55" i="1"/>
  <c r="CI55" i="1"/>
  <c r="CH55" i="1"/>
  <c r="CG55" i="1"/>
  <c r="CF55" i="1"/>
  <c r="CE55" i="1"/>
  <c r="CD55" i="1"/>
  <c r="CC55" i="1"/>
  <c r="CB55" i="1"/>
  <c r="CA55" i="1"/>
  <c r="BZ55" i="1"/>
  <c r="BY55" i="1"/>
  <c r="BX55" i="1"/>
  <c r="BW55" i="1"/>
  <c r="BV55" i="1"/>
  <c r="BT55" i="1"/>
  <c r="BS55" i="1"/>
  <c r="BR55" i="1"/>
  <c r="BQ55" i="1"/>
  <c r="BP55" i="1"/>
  <c r="BO55" i="1"/>
  <c r="BN55" i="1"/>
  <c r="BM55" i="1"/>
  <c r="BL55" i="1"/>
  <c r="BK55" i="1"/>
  <c r="BJ55" i="1"/>
  <c r="BI55" i="1"/>
  <c r="BH55" i="1"/>
  <c r="BG55" i="1"/>
  <c r="BF55" i="1"/>
  <c r="BE55" i="1"/>
  <c r="BD55" i="1"/>
  <c r="BC55" i="1"/>
  <c r="BB55" i="1"/>
  <c r="BA55" i="1"/>
  <c r="AZ55" i="1"/>
  <c r="AY55" i="1"/>
  <c r="CR54" i="1"/>
  <c r="CQ54" i="1"/>
  <c r="CP54" i="1"/>
  <c r="CO54" i="1"/>
  <c r="CN54" i="1"/>
  <c r="CM54" i="1"/>
  <c r="CL54" i="1"/>
  <c r="CK54" i="1"/>
  <c r="CJ54" i="1"/>
  <c r="CI54" i="1"/>
  <c r="CH54" i="1"/>
  <c r="CG54" i="1"/>
  <c r="CF54" i="1"/>
  <c r="CE54" i="1"/>
  <c r="CD54" i="1"/>
  <c r="CC54" i="1"/>
  <c r="CB54" i="1"/>
  <c r="CA54" i="1"/>
  <c r="BZ54" i="1"/>
  <c r="BY54" i="1"/>
  <c r="BX54" i="1"/>
  <c r="BW54" i="1"/>
  <c r="BV54" i="1"/>
  <c r="BT54" i="1"/>
  <c r="BS54" i="1"/>
  <c r="BR54" i="1"/>
  <c r="BQ54" i="1"/>
  <c r="BP54" i="1"/>
  <c r="BO54" i="1"/>
  <c r="BN54" i="1"/>
  <c r="BM54" i="1"/>
  <c r="BL54" i="1"/>
  <c r="BK54" i="1"/>
  <c r="BJ54" i="1"/>
  <c r="BI54" i="1"/>
  <c r="BH54" i="1"/>
  <c r="BG54" i="1"/>
  <c r="BF54" i="1"/>
  <c r="BE54" i="1"/>
  <c r="BD54" i="1"/>
  <c r="BC54" i="1"/>
  <c r="BB54" i="1"/>
  <c r="BA54" i="1"/>
  <c r="AZ54" i="1"/>
  <c r="AY54" i="1"/>
  <c r="CR53" i="1"/>
  <c r="CQ53" i="1"/>
  <c r="CP53" i="1"/>
  <c r="CO53" i="1"/>
  <c r="CN53" i="1"/>
  <c r="CM53" i="1"/>
  <c r="CL53" i="1"/>
  <c r="CK53" i="1"/>
  <c r="CJ53" i="1"/>
  <c r="CI53" i="1"/>
  <c r="CH53" i="1"/>
  <c r="CG53" i="1"/>
  <c r="CF53" i="1"/>
  <c r="CE53" i="1"/>
  <c r="CD53" i="1"/>
  <c r="CC53" i="1"/>
  <c r="CB53" i="1"/>
  <c r="CA53" i="1"/>
  <c r="BZ53" i="1"/>
  <c r="BY53" i="1"/>
  <c r="BX53" i="1"/>
  <c r="BW53" i="1"/>
  <c r="BV53" i="1"/>
  <c r="BT53" i="1"/>
  <c r="BS53" i="1"/>
  <c r="BR53" i="1"/>
  <c r="BQ53" i="1"/>
  <c r="BP53" i="1"/>
  <c r="BO53" i="1"/>
  <c r="BN53" i="1"/>
  <c r="BM53" i="1"/>
  <c r="BL53" i="1"/>
  <c r="BK53" i="1"/>
  <c r="BJ53" i="1"/>
  <c r="BI53" i="1"/>
  <c r="BH53" i="1"/>
  <c r="BG53" i="1"/>
  <c r="BF53" i="1"/>
  <c r="BE53" i="1"/>
  <c r="BD53" i="1"/>
  <c r="BC53" i="1"/>
  <c r="BB53" i="1"/>
  <c r="BA53" i="1"/>
  <c r="AZ53" i="1"/>
  <c r="AY53" i="1"/>
  <c r="CR52" i="1"/>
  <c r="CQ52" i="1"/>
  <c r="CP52" i="1"/>
  <c r="CO52" i="1"/>
  <c r="CN52" i="1"/>
  <c r="CM52" i="1"/>
  <c r="CL52" i="1"/>
  <c r="CK52" i="1"/>
  <c r="CJ52" i="1"/>
  <c r="CI52" i="1"/>
  <c r="CH52" i="1"/>
  <c r="CG52" i="1"/>
  <c r="CF52" i="1"/>
  <c r="CE52" i="1"/>
  <c r="CD52" i="1"/>
  <c r="CC52" i="1"/>
  <c r="CB52" i="1"/>
  <c r="CA52" i="1"/>
  <c r="BZ52" i="1"/>
  <c r="BY52" i="1"/>
  <c r="BX52" i="1"/>
  <c r="BW52" i="1"/>
  <c r="BV52" i="1"/>
  <c r="BT52" i="1"/>
  <c r="BS52" i="1"/>
  <c r="BR52" i="1"/>
  <c r="BQ52" i="1"/>
  <c r="BP52" i="1"/>
  <c r="BO52" i="1"/>
  <c r="BN52" i="1"/>
  <c r="BM52" i="1"/>
  <c r="BL52" i="1"/>
  <c r="BK52" i="1"/>
  <c r="BJ52" i="1"/>
  <c r="BI52" i="1"/>
  <c r="BH52" i="1"/>
  <c r="BG52" i="1"/>
  <c r="BF52" i="1"/>
  <c r="BE52" i="1"/>
  <c r="BD52" i="1"/>
  <c r="BC52" i="1"/>
  <c r="BB52" i="1"/>
  <c r="BA52" i="1"/>
  <c r="AZ52" i="1"/>
  <c r="AY52" i="1"/>
  <c r="CR51" i="1"/>
  <c r="CQ51" i="1"/>
  <c r="CP51" i="1"/>
  <c r="CO51" i="1"/>
  <c r="CN51" i="1"/>
  <c r="CM51" i="1"/>
  <c r="CL51" i="1"/>
  <c r="CK51" i="1"/>
  <c r="CJ51" i="1"/>
  <c r="CI51" i="1"/>
  <c r="CH51" i="1"/>
  <c r="CG51" i="1"/>
  <c r="CF51" i="1"/>
  <c r="CE51" i="1"/>
  <c r="CD51" i="1"/>
  <c r="CC51" i="1"/>
  <c r="CB51" i="1"/>
  <c r="CA51" i="1"/>
  <c r="BZ51" i="1"/>
  <c r="BY51" i="1"/>
  <c r="BX51" i="1"/>
  <c r="BW51" i="1"/>
  <c r="BV51" i="1"/>
  <c r="BT51" i="1"/>
  <c r="BS51" i="1"/>
  <c r="BR51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BC51" i="1"/>
  <c r="BB51" i="1"/>
  <c r="BA51" i="1"/>
  <c r="AZ51" i="1"/>
  <c r="AY51" i="1"/>
  <c r="CR50" i="1"/>
  <c r="CQ50" i="1"/>
  <c r="CP50" i="1"/>
  <c r="CO50" i="1"/>
  <c r="CN50" i="1"/>
  <c r="CM50" i="1"/>
  <c r="CL50" i="1"/>
  <c r="CK50" i="1"/>
  <c r="CJ50" i="1"/>
  <c r="CI50" i="1"/>
  <c r="CH50" i="1"/>
  <c r="CG50" i="1"/>
  <c r="CF50" i="1"/>
  <c r="CE50" i="1"/>
  <c r="CD50" i="1"/>
  <c r="CC50" i="1"/>
  <c r="CB50" i="1"/>
  <c r="CA50" i="1"/>
  <c r="BZ50" i="1"/>
  <c r="BY50" i="1"/>
  <c r="BX50" i="1"/>
  <c r="BW50" i="1"/>
  <c r="BV50" i="1"/>
  <c r="BT50" i="1"/>
  <c r="BS50" i="1"/>
  <c r="BR50" i="1"/>
  <c r="BQ50" i="1"/>
  <c r="BP50" i="1"/>
  <c r="BO50" i="1"/>
  <c r="BN50" i="1"/>
  <c r="BM50" i="1"/>
  <c r="BL50" i="1"/>
  <c r="BK50" i="1"/>
  <c r="BJ50" i="1"/>
  <c r="BI50" i="1"/>
  <c r="BH50" i="1"/>
  <c r="BG50" i="1"/>
  <c r="BF50" i="1"/>
  <c r="BE50" i="1"/>
  <c r="BD50" i="1"/>
  <c r="BC50" i="1"/>
  <c r="BB50" i="1"/>
  <c r="BA50" i="1"/>
  <c r="AZ50" i="1"/>
  <c r="AY50" i="1"/>
  <c r="CR49" i="1"/>
  <c r="CQ49" i="1"/>
  <c r="CP49" i="1"/>
  <c r="CO49" i="1"/>
  <c r="CN49" i="1"/>
  <c r="CM49" i="1"/>
  <c r="CL49" i="1"/>
  <c r="CK49" i="1"/>
  <c r="CJ49" i="1"/>
  <c r="CI49" i="1"/>
  <c r="CH49" i="1"/>
  <c r="CG49" i="1"/>
  <c r="CF49" i="1"/>
  <c r="CE49" i="1"/>
  <c r="CD49" i="1"/>
  <c r="CC49" i="1"/>
  <c r="CB49" i="1"/>
  <c r="CA49" i="1"/>
  <c r="BZ49" i="1"/>
  <c r="BY49" i="1"/>
  <c r="BX49" i="1"/>
  <c r="BW49" i="1"/>
  <c r="BV49" i="1"/>
  <c r="BT49" i="1"/>
  <c r="BS49" i="1"/>
  <c r="BR49" i="1"/>
  <c r="BQ49" i="1"/>
  <c r="BP49" i="1"/>
  <c r="BO49" i="1"/>
  <c r="BN49" i="1"/>
  <c r="BM49" i="1"/>
  <c r="BL49" i="1"/>
  <c r="BK49" i="1"/>
  <c r="BJ49" i="1"/>
  <c r="BI49" i="1"/>
  <c r="BH49" i="1"/>
  <c r="BG49" i="1"/>
  <c r="BF49" i="1"/>
  <c r="BE49" i="1"/>
  <c r="BD49" i="1"/>
  <c r="BC49" i="1"/>
  <c r="BB49" i="1"/>
  <c r="BA49" i="1"/>
  <c r="AZ49" i="1"/>
  <c r="AY49" i="1"/>
  <c r="CR48" i="1"/>
  <c r="CQ48" i="1"/>
  <c r="CP48" i="1"/>
  <c r="CO48" i="1"/>
  <c r="CN48" i="1"/>
  <c r="CM48" i="1"/>
  <c r="CL48" i="1"/>
  <c r="CK48" i="1"/>
  <c r="CJ48" i="1"/>
  <c r="CI48" i="1"/>
  <c r="CH48" i="1"/>
  <c r="CG48" i="1"/>
  <c r="CF48" i="1"/>
  <c r="CE48" i="1"/>
  <c r="CD48" i="1"/>
  <c r="CC48" i="1"/>
  <c r="CB48" i="1"/>
  <c r="CA48" i="1"/>
  <c r="BZ48" i="1"/>
  <c r="BY48" i="1"/>
  <c r="BX48" i="1"/>
  <c r="BW48" i="1"/>
  <c r="BV48" i="1"/>
  <c r="BT48" i="1"/>
  <c r="BS48" i="1"/>
  <c r="BR48" i="1"/>
  <c r="BQ48" i="1"/>
  <c r="BP48" i="1"/>
  <c r="BO48" i="1"/>
  <c r="BN48" i="1"/>
  <c r="BM48" i="1"/>
  <c r="BL48" i="1"/>
  <c r="BK48" i="1"/>
  <c r="BJ48" i="1"/>
  <c r="BI48" i="1"/>
  <c r="BH48" i="1"/>
  <c r="BG48" i="1"/>
  <c r="BF48" i="1"/>
  <c r="BE48" i="1"/>
  <c r="BD48" i="1"/>
  <c r="BC48" i="1"/>
  <c r="BB48" i="1"/>
  <c r="BA48" i="1"/>
  <c r="AZ48" i="1"/>
  <c r="AY48" i="1"/>
  <c r="CR47" i="1"/>
  <c r="CQ47" i="1"/>
  <c r="CP47" i="1"/>
  <c r="CO47" i="1"/>
  <c r="CN47" i="1"/>
  <c r="CM47" i="1"/>
  <c r="CL47" i="1"/>
  <c r="CK47" i="1"/>
  <c r="CJ47" i="1"/>
  <c r="CI47" i="1"/>
  <c r="CH47" i="1"/>
  <c r="CG47" i="1"/>
  <c r="CF47" i="1"/>
  <c r="CE47" i="1"/>
  <c r="CD47" i="1"/>
  <c r="CC47" i="1"/>
  <c r="CB47" i="1"/>
  <c r="CA47" i="1"/>
  <c r="BZ47" i="1"/>
  <c r="BY47" i="1"/>
  <c r="BX47" i="1"/>
  <c r="BW47" i="1"/>
  <c r="BV47" i="1"/>
  <c r="BT47" i="1"/>
  <c r="BS47" i="1"/>
  <c r="BR47" i="1"/>
  <c r="BQ47" i="1"/>
  <c r="BP47" i="1"/>
  <c r="BO47" i="1"/>
  <c r="BN47" i="1"/>
  <c r="BM47" i="1"/>
  <c r="BL47" i="1"/>
  <c r="BK47" i="1"/>
  <c r="BJ47" i="1"/>
  <c r="BI47" i="1"/>
  <c r="BH47" i="1"/>
  <c r="BG47" i="1"/>
  <c r="BF47" i="1"/>
  <c r="BE47" i="1"/>
  <c r="BD47" i="1"/>
  <c r="BC47" i="1"/>
  <c r="BB47" i="1"/>
  <c r="BA47" i="1"/>
  <c r="AZ47" i="1"/>
  <c r="AY47" i="1"/>
  <c r="CR46" i="1"/>
  <c r="CQ46" i="1"/>
  <c r="CP46" i="1"/>
  <c r="CO46" i="1"/>
  <c r="CN46" i="1"/>
  <c r="CM46" i="1"/>
  <c r="CL46" i="1"/>
  <c r="CK46" i="1"/>
  <c r="CJ46" i="1"/>
  <c r="CI46" i="1"/>
  <c r="CH46" i="1"/>
  <c r="CG46" i="1"/>
  <c r="CF46" i="1"/>
  <c r="CE46" i="1"/>
  <c r="CD46" i="1"/>
  <c r="CC46" i="1"/>
  <c r="CB46" i="1"/>
  <c r="CA46" i="1"/>
  <c r="BZ46" i="1"/>
  <c r="BY46" i="1"/>
  <c r="BX46" i="1"/>
  <c r="BW46" i="1"/>
  <c r="BV46" i="1"/>
  <c r="BT46" i="1"/>
  <c r="BS46" i="1"/>
  <c r="BR46" i="1"/>
  <c r="BQ46" i="1"/>
  <c r="BP46" i="1"/>
  <c r="BO46" i="1"/>
  <c r="BN46" i="1"/>
  <c r="BM46" i="1"/>
  <c r="BL46" i="1"/>
  <c r="BK46" i="1"/>
  <c r="BJ46" i="1"/>
  <c r="BI46" i="1"/>
  <c r="BH46" i="1"/>
  <c r="BG46" i="1"/>
  <c r="BF46" i="1"/>
  <c r="BE46" i="1"/>
  <c r="BD46" i="1"/>
  <c r="BC46" i="1"/>
  <c r="BB46" i="1"/>
  <c r="BA46" i="1"/>
  <c r="AZ46" i="1"/>
  <c r="AY46" i="1"/>
  <c r="CR45" i="1"/>
  <c r="CQ45" i="1"/>
  <c r="CP45" i="1"/>
  <c r="CO45" i="1"/>
  <c r="CN45" i="1"/>
  <c r="CM45" i="1"/>
  <c r="CL45" i="1"/>
  <c r="CK45" i="1"/>
  <c r="CJ45" i="1"/>
  <c r="CI45" i="1"/>
  <c r="CH45" i="1"/>
  <c r="CG45" i="1"/>
  <c r="CF45" i="1"/>
  <c r="CE45" i="1"/>
  <c r="CD45" i="1"/>
  <c r="CC45" i="1"/>
  <c r="CB45" i="1"/>
  <c r="CA45" i="1"/>
  <c r="BZ45" i="1"/>
  <c r="BY45" i="1"/>
  <c r="BX45" i="1"/>
  <c r="BW45" i="1"/>
  <c r="BV45" i="1"/>
  <c r="BT45" i="1"/>
  <c r="BS45" i="1"/>
  <c r="BR45" i="1"/>
  <c r="BQ45" i="1"/>
  <c r="BP45" i="1"/>
  <c r="BO45" i="1"/>
  <c r="BN45" i="1"/>
  <c r="BM45" i="1"/>
  <c r="BL45" i="1"/>
  <c r="BK45" i="1"/>
  <c r="BJ45" i="1"/>
  <c r="BI45" i="1"/>
  <c r="BH45" i="1"/>
  <c r="BG45" i="1"/>
  <c r="BF45" i="1"/>
  <c r="BE45" i="1"/>
  <c r="BD45" i="1"/>
  <c r="BC45" i="1"/>
  <c r="BB45" i="1"/>
  <c r="BA45" i="1"/>
  <c r="AZ45" i="1"/>
  <c r="AY45" i="1"/>
  <c r="CR44" i="1"/>
  <c r="CQ44" i="1"/>
  <c r="CP44" i="1"/>
  <c r="CO44" i="1"/>
  <c r="CN44" i="1"/>
  <c r="CM44" i="1"/>
  <c r="CL44" i="1"/>
  <c r="CK44" i="1"/>
  <c r="CJ44" i="1"/>
  <c r="CI44" i="1"/>
  <c r="CH44" i="1"/>
  <c r="CG44" i="1"/>
  <c r="CF44" i="1"/>
  <c r="CE44" i="1"/>
  <c r="CD44" i="1"/>
  <c r="CC44" i="1"/>
  <c r="CB44" i="1"/>
  <c r="CA44" i="1"/>
  <c r="BZ44" i="1"/>
  <c r="BY44" i="1"/>
  <c r="BX44" i="1"/>
  <c r="BW44" i="1"/>
  <c r="BV44" i="1"/>
  <c r="BT44" i="1"/>
  <c r="BS44" i="1"/>
  <c r="BR44" i="1"/>
  <c r="BQ44" i="1"/>
  <c r="BP44" i="1"/>
  <c r="BO44" i="1"/>
  <c r="BN44" i="1"/>
  <c r="BM44" i="1"/>
  <c r="BL44" i="1"/>
  <c r="BK44" i="1"/>
  <c r="BJ44" i="1"/>
  <c r="BI44" i="1"/>
  <c r="BH44" i="1"/>
  <c r="BG44" i="1"/>
  <c r="BF44" i="1"/>
  <c r="BE44" i="1"/>
  <c r="BD44" i="1"/>
  <c r="BC44" i="1"/>
  <c r="BB44" i="1"/>
  <c r="BA44" i="1"/>
  <c r="AZ44" i="1"/>
  <c r="AY44" i="1"/>
  <c r="CR43" i="1"/>
  <c r="CQ43" i="1"/>
  <c r="CP43" i="1"/>
  <c r="CO43" i="1"/>
  <c r="CN43" i="1"/>
  <c r="CM43" i="1"/>
  <c r="CL43" i="1"/>
  <c r="CK43" i="1"/>
  <c r="CJ43" i="1"/>
  <c r="CI43" i="1"/>
  <c r="CH43" i="1"/>
  <c r="CG43" i="1"/>
  <c r="CF43" i="1"/>
  <c r="CE43" i="1"/>
  <c r="CD43" i="1"/>
  <c r="CC43" i="1"/>
  <c r="CB43" i="1"/>
  <c r="CA43" i="1"/>
  <c r="BZ43" i="1"/>
  <c r="BY43" i="1"/>
  <c r="BX43" i="1"/>
  <c r="BW43" i="1"/>
  <c r="BV43" i="1"/>
  <c r="BT43" i="1"/>
  <c r="BS43" i="1"/>
  <c r="BR43" i="1"/>
  <c r="BQ43" i="1"/>
  <c r="BP43" i="1"/>
  <c r="BO43" i="1"/>
  <c r="BN43" i="1"/>
  <c r="BM43" i="1"/>
  <c r="BL43" i="1"/>
  <c r="BK43" i="1"/>
  <c r="BJ43" i="1"/>
  <c r="BI43" i="1"/>
  <c r="BH43" i="1"/>
  <c r="BG43" i="1"/>
  <c r="BF43" i="1"/>
  <c r="BE43" i="1"/>
  <c r="BD43" i="1"/>
  <c r="BC43" i="1"/>
  <c r="BB43" i="1"/>
  <c r="BA43" i="1"/>
  <c r="AZ43" i="1"/>
  <c r="AY43" i="1"/>
  <c r="CR42" i="1"/>
  <c r="CQ42" i="1"/>
  <c r="CP42" i="1"/>
  <c r="CO42" i="1"/>
  <c r="CN42" i="1"/>
  <c r="CM42" i="1"/>
  <c r="CL42" i="1"/>
  <c r="CK42" i="1"/>
  <c r="CJ42" i="1"/>
  <c r="CI42" i="1"/>
  <c r="CH42" i="1"/>
  <c r="CG42" i="1"/>
  <c r="CF42" i="1"/>
  <c r="CE42" i="1"/>
  <c r="CD42" i="1"/>
  <c r="CC42" i="1"/>
  <c r="CB42" i="1"/>
  <c r="CA42" i="1"/>
  <c r="BZ42" i="1"/>
  <c r="BY42" i="1"/>
  <c r="BX42" i="1"/>
  <c r="BW42" i="1"/>
  <c r="BV42" i="1"/>
  <c r="BT42" i="1"/>
  <c r="BS42" i="1"/>
  <c r="BR42" i="1"/>
  <c r="BQ42" i="1"/>
  <c r="BP42" i="1"/>
  <c r="BO42" i="1"/>
  <c r="BN42" i="1"/>
  <c r="BM42" i="1"/>
  <c r="BL42" i="1"/>
  <c r="BK42" i="1"/>
  <c r="BJ42" i="1"/>
  <c r="BI42" i="1"/>
  <c r="BH42" i="1"/>
  <c r="BG42" i="1"/>
  <c r="BF42" i="1"/>
  <c r="BE42" i="1"/>
  <c r="BD42" i="1"/>
  <c r="BC42" i="1"/>
  <c r="BB42" i="1"/>
  <c r="BA42" i="1"/>
  <c r="AZ42" i="1"/>
  <c r="AY42" i="1"/>
  <c r="CR41" i="1"/>
  <c r="CQ41" i="1"/>
  <c r="CP41" i="1"/>
  <c r="CO41" i="1"/>
  <c r="CN41" i="1"/>
  <c r="CM41" i="1"/>
  <c r="CL41" i="1"/>
  <c r="CK41" i="1"/>
  <c r="CJ41" i="1"/>
  <c r="CI41" i="1"/>
  <c r="CH41" i="1"/>
  <c r="CG41" i="1"/>
  <c r="CF41" i="1"/>
  <c r="CE41" i="1"/>
  <c r="CD41" i="1"/>
  <c r="CC41" i="1"/>
  <c r="CB41" i="1"/>
  <c r="CA41" i="1"/>
  <c r="BZ41" i="1"/>
  <c r="BY41" i="1"/>
  <c r="BX41" i="1"/>
  <c r="BW41" i="1"/>
  <c r="BV41" i="1"/>
  <c r="BT41" i="1"/>
  <c r="BS41" i="1"/>
  <c r="BR41" i="1"/>
  <c r="BQ41" i="1"/>
  <c r="BP41" i="1"/>
  <c r="BO41" i="1"/>
  <c r="BN41" i="1"/>
  <c r="BM41" i="1"/>
  <c r="BL41" i="1"/>
  <c r="BK41" i="1"/>
  <c r="BJ41" i="1"/>
  <c r="BI41" i="1"/>
  <c r="BH41" i="1"/>
  <c r="BG41" i="1"/>
  <c r="BF41" i="1"/>
  <c r="BE41" i="1"/>
  <c r="BD41" i="1"/>
  <c r="BC41" i="1"/>
  <c r="BB41" i="1"/>
  <c r="BA41" i="1"/>
  <c r="AZ41" i="1"/>
  <c r="AY41" i="1"/>
  <c r="CR40" i="1"/>
  <c r="CQ40" i="1"/>
  <c r="CP40" i="1"/>
  <c r="CO40" i="1"/>
  <c r="CN40" i="1"/>
  <c r="CM40" i="1"/>
  <c r="CL40" i="1"/>
  <c r="CK40" i="1"/>
  <c r="CJ40" i="1"/>
  <c r="CI40" i="1"/>
  <c r="CH40" i="1"/>
  <c r="CG40" i="1"/>
  <c r="CF40" i="1"/>
  <c r="CE40" i="1"/>
  <c r="CD40" i="1"/>
  <c r="CC40" i="1"/>
  <c r="CB40" i="1"/>
  <c r="CA40" i="1"/>
  <c r="BZ40" i="1"/>
  <c r="BY40" i="1"/>
  <c r="BX40" i="1"/>
  <c r="BW40" i="1"/>
  <c r="BV40" i="1"/>
  <c r="BT40" i="1"/>
  <c r="BS40" i="1"/>
  <c r="BR40" i="1"/>
  <c r="BQ40" i="1"/>
  <c r="BP40" i="1"/>
  <c r="BO40" i="1"/>
  <c r="BN40" i="1"/>
  <c r="BM40" i="1"/>
  <c r="BL40" i="1"/>
  <c r="BK40" i="1"/>
  <c r="BJ40" i="1"/>
  <c r="BI40" i="1"/>
  <c r="BH40" i="1"/>
  <c r="BG40" i="1"/>
  <c r="BF40" i="1"/>
  <c r="BE40" i="1"/>
  <c r="BD40" i="1"/>
  <c r="BC40" i="1"/>
  <c r="BB40" i="1"/>
  <c r="BA40" i="1"/>
  <c r="AZ40" i="1"/>
  <c r="AY40" i="1"/>
  <c r="CR39" i="1"/>
  <c r="CQ39" i="1"/>
  <c r="CP39" i="1"/>
  <c r="CO39" i="1"/>
  <c r="CN39" i="1"/>
  <c r="CM39" i="1"/>
  <c r="CL39" i="1"/>
  <c r="CK39" i="1"/>
  <c r="CJ39" i="1"/>
  <c r="CI39" i="1"/>
  <c r="CH39" i="1"/>
  <c r="CG39" i="1"/>
  <c r="CF39" i="1"/>
  <c r="CE39" i="1"/>
  <c r="CD39" i="1"/>
  <c r="CC39" i="1"/>
  <c r="CB39" i="1"/>
  <c r="CA39" i="1"/>
  <c r="BZ39" i="1"/>
  <c r="BY39" i="1"/>
  <c r="BX39" i="1"/>
  <c r="BW39" i="1"/>
  <c r="BV39" i="1"/>
  <c r="BT39" i="1"/>
  <c r="BS39" i="1"/>
  <c r="BR39" i="1"/>
  <c r="BQ39" i="1"/>
  <c r="BP39" i="1"/>
  <c r="BO39" i="1"/>
  <c r="BN39" i="1"/>
  <c r="BM39" i="1"/>
  <c r="BL39" i="1"/>
  <c r="BK39" i="1"/>
  <c r="BJ39" i="1"/>
  <c r="BI39" i="1"/>
  <c r="BH39" i="1"/>
  <c r="BG39" i="1"/>
  <c r="BF39" i="1"/>
  <c r="BE39" i="1"/>
  <c r="BD39" i="1"/>
  <c r="BC39" i="1"/>
  <c r="BB39" i="1"/>
  <c r="BA39" i="1"/>
  <c r="AZ39" i="1"/>
  <c r="AY39" i="1"/>
  <c r="CR38" i="1"/>
  <c r="CQ38" i="1"/>
  <c r="CP38" i="1"/>
  <c r="CO38" i="1"/>
  <c r="CN38" i="1"/>
  <c r="CM38" i="1"/>
  <c r="CL38" i="1"/>
  <c r="CK38" i="1"/>
  <c r="CJ38" i="1"/>
  <c r="CI38" i="1"/>
  <c r="CH38" i="1"/>
  <c r="CG38" i="1"/>
  <c r="CF38" i="1"/>
  <c r="CE38" i="1"/>
  <c r="CD38" i="1"/>
  <c r="CC38" i="1"/>
  <c r="CB38" i="1"/>
  <c r="CA38" i="1"/>
  <c r="BZ38" i="1"/>
  <c r="BY38" i="1"/>
  <c r="BX38" i="1"/>
  <c r="BW38" i="1"/>
  <c r="BV38" i="1"/>
  <c r="BT38" i="1"/>
  <c r="BS38" i="1"/>
  <c r="BR38" i="1"/>
  <c r="BQ38" i="1"/>
  <c r="BP38" i="1"/>
  <c r="BO38" i="1"/>
  <c r="BN38" i="1"/>
  <c r="BM38" i="1"/>
  <c r="BL38" i="1"/>
  <c r="BK38" i="1"/>
  <c r="BJ38" i="1"/>
  <c r="BI38" i="1"/>
  <c r="BH38" i="1"/>
  <c r="BG38" i="1"/>
  <c r="BF38" i="1"/>
  <c r="BE38" i="1"/>
  <c r="BD38" i="1"/>
  <c r="BC38" i="1"/>
  <c r="BB38" i="1"/>
  <c r="BA38" i="1"/>
  <c r="AZ38" i="1"/>
  <c r="AY38" i="1"/>
  <c r="CR37" i="1"/>
  <c r="CQ37" i="1"/>
  <c r="CP37" i="1"/>
  <c r="CO37" i="1"/>
  <c r="CN37" i="1"/>
  <c r="CM37" i="1"/>
  <c r="CL37" i="1"/>
  <c r="CK37" i="1"/>
  <c r="CJ37" i="1"/>
  <c r="CI37" i="1"/>
  <c r="CH37" i="1"/>
  <c r="CG37" i="1"/>
  <c r="CF37" i="1"/>
  <c r="CE37" i="1"/>
  <c r="CD37" i="1"/>
  <c r="CC37" i="1"/>
  <c r="CB37" i="1"/>
  <c r="CA37" i="1"/>
  <c r="BZ37" i="1"/>
  <c r="BY37" i="1"/>
  <c r="BX37" i="1"/>
  <c r="BW37" i="1"/>
  <c r="BV37" i="1"/>
  <c r="BT37" i="1"/>
  <c r="BS37" i="1"/>
  <c r="BR37" i="1"/>
  <c r="BQ37" i="1"/>
  <c r="BP37" i="1"/>
  <c r="BO37" i="1"/>
  <c r="BN37" i="1"/>
  <c r="BM37" i="1"/>
  <c r="BL37" i="1"/>
  <c r="BK37" i="1"/>
  <c r="BJ37" i="1"/>
  <c r="BI37" i="1"/>
  <c r="BH37" i="1"/>
  <c r="BG37" i="1"/>
  <c r="BF37" i="1"/>
  <c r="BE37" i="1"/>
  <c r="BD37" i="1"/>
  <c r="BC37" i="1"/>
  <c r="BB37" i="1"/>
  <c r="BA37" i="1"/>
  <c r="AZ37" i="1"/>
  <c r="AY37" i="1"/>
  <c r="CR36" i="1"/>
  <c r="CQ36" i="1"/>
  <c r="CP36" i="1"/>
  <c r="CO36" i="1"/>
  <c r="CN36" i="1"/>
  <c r="CM36" i="1"/>
  <c r="CL36" i="1"/>
  <c r="CK36" i="1"/>
  <c r="CJ36" i="1"/>
  <c r="CI36" i="1"/>
  <c r="CH36" i="1"/>
  <c r="CG36" i="1"/>
  <c r="CF36" i="1"/>
  <c r="CE36" i="1"/>
  <c r="CD36" i="1"/>
  <c r="CC36" i="1"/>
  <c r="CB36" i="1"/>
  <c r="CA36" i="1"/>
  <c r="BZ36" i="1"/>
  <c r="BY36" i="1"/>
  <c r="BX36" i="1"/>
  <c r="BW36" i="1"/>
  <c r="BV36" i="1"/>
  <c r="BT36" i="1"/>
  <c r="BS36" i="1"/>
  <c r="BR36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B36" i="1"/>
  <c r="BA36" i="1"/>
  <c r="AZ36" i="1"/>
  <c r="AY36" i="1"/>
  <c r="CR35" i="1"/>
  <c r="CQ35" i="1"/>
  <c r="CP35" i="1"/>
  <c r="CO35" i="1"/>
  <c r="CN35" i="1"/>
  <c r="CM35" i="1"/>
  <c r="CL35" i="1"/>
  <c r="CK35" i="1"/>
  <c r="CJ35" i="1"/>
  <c r="CI35" i="1"/>
  <c r="CH35" i="1"/>
  <c r="CG35" i="1"/>
  <c r="CF35" i="1"/>
  <c r="CE35" i="1"/>
  <c r="CD35" i="1"/>
  <c r="CC35" i="1"/>
  <c r="CB35" i="1"/>
  <c r="CA35" i="1"/>
  <c r="BZ35" i="1"/>
  <c r="BY35" i="1"/>
  <c r="BX35" i="1"/>
  <c r="BW35" i="1"/>
  <c r="BV35" i="1"/>
  <c r="BT35" i="1"/>
  <c r="BS35" i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BC35" i="1"/>
  <c r="BB35" i="1"/>
  <c r="BA35" i="1"/>
  <c r="AZ35" i="1"/>
  <c r="AY35" i="1"/>
  <c r="CR34" i="1"/>
  <c r="CQ34" i="1"/>
  <c r="CP34" i="1"/>
  <c r="CO34" i="1"/>
  <c r="CN34" i="1"/>
  <c r="CM34" i="1"/>
  <c r="CL34" i="1"/>
  <c r="CK34" i="1"/>
  <c r="CJ34" i="1"/>
  <c r="CI34" i="1"/>
  <c r="CH34" i="1"/>
  <c r="CG34" i="1"/>
  <c r="CF34" i="1"/>
  <c r="CE34" i="1"/>
  <c r="CD34" i="1"/>
  <c r="CC34" i="1"/>
  <c r="CB34" i="1"/>
  <c r="CA34" i="1"/>
  <c r="BZ34" i="1"/>
  <c r="BY34" i="1"/>
  <c r="BX34" i="1"/>
  <c r="BW34" i="1"/>
  <c r="BV34" i="1"/>
  <c r="BT34" i="1"/>
  <c r="BS34" i="1"/>
  <c r="BR34" i="1"/>
  <c r="BQ34" i="1"/>
  <c r="BP34" i="1"/>
  <c r="BO34" i="1"/>
  <c r="BN34" i="1"/>
  <c r="BM34" i="1"/>
  <c r="BL34" i="1"/>
  <c r="BK34" i="1"/>
  <c r="BJ34" i="1"/>
  <c r="BI34" i="1"/>
  <c r="BH34" i="1"/>
  <c r="BG34" i="1"/>
  <c r="BF34" i="1"/>
  <c r="BE34" i="1"/>
  <c r="BD34" i="1"/>
  <c r="BC34" i="1"/>
  <c r="BB34" i="1"/>
  <c r="BA34" i="1"/>
  <c r="AZ34" i="1"/>
  <c r="AY34" i="1"/>
  <c r="CR33" i="1"/>
  <c r="CQ33" i="1"/>
  <c r="CP33" i="1"/>
  <c r="CO33" i="1"/>
  <c r="CN33" i="1"/>
  <c r="CM33" i="1"/>
  <c r="CL33" i="1"/>
  <c r="CK33" i="1"/>
  <c r="CJ33" i="1"/>
  <c r="CI33" i="1"/>
  <c r="CH33" i="1"/>
  <c r="CG33" i="1"/>
  <c r="CF33" i="1"/>
  <c r="CE33" i="1"/>
  <c r="CD33" i="1"/>
  <c r="CC33" i="1"/>
  <c r="CB33" i="1"/>
  <c r="CA33" i="1"/>
  <c r="BZ33" i="1"/>
  <c r="BY33" i="1"/>
  <c r="BX33" i="1"/>
  <c r="BW33" i="1"/>
  <c r="BV33" i="1"/>
  <c r="BT33" i="1"/>
  <c r="BS33" i="1"/>
  <c r="BR33" i="1"/>
  <c r="BQ33" i="1"/>
  <c r="BP33" i="1"/>
  <c r="BO33" i="1"/>
  <c r="BN33" i="1"/>
  <c r="BM33" i="1"/>
  <c r="BL33" i="1"/>
  <c r="BK33" i="1"/>
  <c r="BJ33" i="1"/>
  <c r="BI33" i="1"/>
  <c r="BH33" i="1"/>
  <c r="BG33" i="1"/>
  <c r="BF33" i="1"/>
  <c r="BE33" i="1"/>
  <c r="BD33" i="1"/>
  <c r="BC33" i="1"/>
  <c r="BB33" i="1"/>
  <c r="BA33" i="1"/>
  <c r="AZ33" i="1"/>
  <c r="AY33" i="1"/>
  <c r="CR32" i="1"/>
  <c r="CQ32" i="1"/>
  <c r="CP32" i="1"/>
  <c r="CO32" i="1"/>
  <c r="CN32" i="1"/>
  <c r="CM32" i="1"/>
  <c r="CL32" i="1"/>
  <c r="CK32" i="1"/>
  <c r="CJ32" i="1"/>
  <c r="CI32" i="1"/>
  <c r="CH32" i="1"/>
  <c r="CG32" i="1"/>
  <c r="CF32" i="1"/>
  <c r="CE32" i="1"/>
  <c r="CD32" i="1"/>
  <c r="CC32" i="1"/>
  <c r="CB32" i="1"/>
  <c r="CA32" i="1"/>
  <c r="BZ32" i="1"/>
  <c r="BY32" i="1"/>
  <c r="BX32" i="1"/>
  <c r="BW32" i="1"/>
  <c r="BV32" i="1"/>
  <c r="BT32" i="1"/>
  <c r="BS32" i="1"/>
  <c r="BR32" i="1"/>
  <c r="BQ32" i="1"/>
  <c r="BP32" i="1"/>
  <c r="BO32" i="1"/>
  <c r="BN32" i="1"/>
  <c r="BM32" i="1"/>
  <c r="BL32" i="1"/>
  <c r="BK32" i="1"/>
  <c r="BJ32" i="1"/>
  <c r="BI32" i="1"/>
  <c r="BH32" i="1"/>
  <c r="BG32" i="1"/>
  <c r="BF32" i="1"/>
  <c r="BE32" i="1"/>
  <c r="BD32" i="1"/>
  <c r="BC32" i="1"/>
  <c r="BB32" i="1"/>
  <c r="BA32" i="1"/>
  <c r="AZ32" i="1"/>
  <c r="AY32" i="1"/>
  <c r="CR31" i="1"/>
  <c r="CQ31" i="1"/>
  <c r="CP31" i="1"/>
  <c r="CO31" i="1"/>
  <c r="CN31" i="1"/>
  <c r="CM31" i="1"/>
  <c r="CL31" i="1"/>
  <c r="CK31" i="1"/>
  <c r="CJ31" i="1"/>
  <c r="CI31" i="1"/>
  <c r="CH31" i="1"/>
  <c r="CG31" i="1"/>
  <c r="CF31" i="1"/>
  <c r="CE31" i="1"/>
  <c r="CD31" i="1"/>
  <c r="CC31" i="1"/>
  <c r="CB31" i="1"/>
  <c r="CA31" i="1"/>
  <c r="BZ31" i="1"/>
  <c r="BY31" i="1"/>
  <c r="BX31" i="1"/>
  <c r="BW31" i="1"/>
  <c r="BV31" i="1"/>
  <c r="BT31" i="1"/>
  <c r="BS31" i="1"/>
  <c r="BR31" i="1"/>
  <c r="BQ31" i="1"/>
  <c r="BP31" i="1"/>
  <c r="BO31" i="1"/>
  <c r="BN31" i="1"/>
  <c r="BM31" i="1"/>
  <c r="BL31" i="1"/>
  <c r="BK31" i="1"/>
  <c r="BJ31" i="1"/>
  <c r="BI31" i="1"/>
  <c r="BH31" i="1"/>
  <c r="BG31" i="1"/>
  <c r="BF31" i="1"/>
  <c r="BE31" i="1"/>
  <c r="BD31" i="1"/>
  <c r="BC31" i="1"/>
  <c r="BB31" i="1"/>
  <c r="BA31" i="1"/>
  <c r="AZ31" i="1"/>
  <c r="AY31" i="1"/>
  <c r="CR30" i="1"/>
  <c r="CQ30" i="1"/>
  <c r="CP30" i="1"/>
  <c r="CO30" i="1"/>
  <c r="CN30" i="1"/>
  <c r="CM30" i="1"/>
  <c r="CL30" i="1"/>
  <c r="CK30" i="1"/>
  <c r="CJ30" i="1"/>
  <c r="CI30" i="1"/>
  <c r="CH30" i="1"/>
  <c r="CG30" i="1"/>
  <c r="CF30" i="1"/>
  <c r="CE30" i="1"/>
  <c r="CD30" i="1"/>
  <c r="CC30" i="1"/>
  <c r="CB30" i="1"/>
  <c r="CA30" i="1"/>
  <c r="BZ30" i="1"/>
  <c r="BY30" i="1"/>
  <c r="BX30" i="1"/>
  <c r="BW30" i="1"/>
  <c r="BV30" i="1"/>
  <c r="BT30" i="1"/>
  <c r="BS30" i="1"/>
  <c r="BR30" i="1"/>
  <c r="BQ30" i="1"/>
  <c r="BP30" i="1"/>
  <c r="BO30" i="1"/>
  <c r="BN30" i="1"/>
  <c r="BM30" i="1"/>
  <c r="BL30" i="1"/>
  <c r="BK30" i="1"/>
  <c r="BJ30" i="1"/>
  <c r="BI30" i="1"/>
  <c r="BH30" i="1"/>
  <c r="BG30" i="1"/>
  <c r="BF30" i="1"/>
  <c r="BE30" i="1"/>
  <c r="BD30" i="1"/>
  <c r="BC30" i="1"/>
  <c r="BB30" i="1"/>
  <c r="BA30" i="1"/>
  <c r="AZ30" i="1"/>
  <c r="AY30" i="1"/>
  <c r="CR29" i="1"/>
  <c r="CQ29" i="1"/>
  <c r="CP29" i="1"/>
  <c r="CO29" i="1"/>
  <c r="CN29" i="1"/>
  <c r="CM29" i="1"/>
  <c r="CL29" i="1"/>
  <c r="CK29" i="1"/>
  <c r="CJ29" i="1"/>
  <c r="CI29" i="1"/>
  <c r="CH29" i="1"/>
  <c r="CG29" i="1"/>
  <c r="CF29" i="1"/>
  <c r="CE29" i="1"/>
  <c r="CD29" i="1"/>
  <c r="CC29" i="1"/>
  <c r="CB29" i="1"/>
  <c r="CA29" i="1"/>
  <c r="BZ29" i="1"/>
  <c r="BY29" i="1"/>
  <c r="BX29" i="1"/>
  <c r="BW29" i="1"/>
  <c r="BV29" i="1"/>
  <c r="BT29" i="1"/>
  <c r="BS29" i="1"/>
  <c r="BR29" i="1"/>
  <c r="BQ29" i="1"/>
  <c r="BP29" i="1"/>
  <c r="BO29" i="1"/>
  <c r="BN29" i="1"/>
  <c r="BM29" i="1"/>
  <c r="BL29" i="1"/>
  <c r="BK29" i="1"/>
  <c r="BJ29" i="1"/>
  <c r="BI29" i="1"/>
  <c r="BH29" i="1"/>
  <c r="BG29" i="1"/>
  <c r="BF29" i="1"/>
  <c r="BE29" i="1"/>
  <c r="BD29" i="1"/>
  <c r="BC29" i="1"/>
  <c r="BB29" i="1"/>
  <c r="BA29" i="1"/>
  <c r="AZ29" i="1"/>
  <c r="AY29" i="1"/>
  <c r="CR28" i="1"/>
  <c r="CQ28" i="1"/>
  <c r="CP28" i="1"/>
  <c r="CO28" i="1"/>
  <c r="CN28" i="1"/>
  <c r="CM28" i="1"/>
  <c r="CL28" i="1"/>
  <c r="CK28" i="1"/>
  <c r="CJ28" i="1"/>
  <c r="CI28" i="1"/>
  <c r="CH28" i="1"/>
  <c r="CG28" i="1"/>
  <c r="CF28" i="1"/>
  <c r="CE28" i="1"/>
  <c r="CD28" i="1"/>
  <c r="CC28" i="1"/>
  <c r="CB28" i="1"/>
  <c r="CA28" i="1"/>
  <c r="BZ28" i="1"/>
  <c r="BY28" i="1"/>
  <c r="BX28" i="1"/>
  <c r="BW28" i="1"/>
  <c r="BV28" i="1"/>
  <c r="BT28" i="1"/>
  <c r="BS28" i="1"/>
  <c r="BR28" i="1"/>
  <c r="BQ28" i="1"/>
  <c r="BP28" i="1"/>
  <c r="BO28" i="1"/>
  <c r="BN28" i="1"/>
  <c r="BM28" i="1"/>
  <c r="BL28" i="1"/>
  <c r="BK28" i="1"/>
  <c r="BJ28" i="1"/>
  <c r="BI28" i="1"/>
  <c r="BH28" i="1"/>
  <c r="BG28" i="1"/>
  <c r="BF28" i="1"/>
  <c r="BE28" i="1"/>
  <c r="BD28" i="1"/>
  <c r="BC28" i="1"/>
  <c r="BB28" i="1"/>
  <c r="BA28" i="1"/>
  <c r="AZ28" i="1"/>
  <c r="AY28" i="1"/>
  <c r="CR27" i="1"/>
  <c r="CQ27" i="1"/>
  <c r="CP27" i="1"/>
  <c r="CO27" i="1"/>
  <c r="CN27" i="1"/>
  <c r="CM27" i="1"/>
  <c r="CL27" i="1"/>
  <c r="CK27" i="1"/>
  <c r="CJ27" i="1"/>
  <c r="CI27" i="1"/>
  <c r="CH27" i="1"/>
  <c r="CG27" i="1"/>
  <c r="CF27" i="1"/>
  <c r="CE27" i="1"/>
  <c r="CD27" i="1"/>
  <c r="CC27" i="1"/>
  <c r="CB27" i="1"/>
  <c r="CA27" i="1"/>
  <c r="BZ27" i="1"/>
  <c r="BY27" i="1"/>
  <c r="BX27" i="1"/>
  <c r="BW27" i="1"/>
  <c r="BV27" i="1"/>
  <c r="BT27" i="1"/>
  <c r="BS27" i="1"/>
  <c r="BR27" i="1"/>
  <c r="BQ27" i="1"/>
  <c r="BP27" i="1"/>
  <c r="BO27" i="1"/>
  <c r="BN27" i="1"/>
  <c r="BM27" i="1"/>
  <c r="BL27" i="1"/>
  <c r="BK27" i="1"/>
  <c r="BJ27" i="1"/>
  <c r="BI27" i="1"/>
  <c r="BH27" i="1"/>
  <c r="BG27" i="1"/>
  <c r="BF27" i="1"/>
  <c r="BE27" i="1"/>
  <c r="BD27" i="1"/>
  <c r="BC27" i="1"/>
  <c r="BB27" i="1"/>
  <c r="BA27" i="1"/>
  <c r="AZ27" i="1"/>
  <c r="AY27" i="1"/>
  <c r="CR26" i="1"/>
  <c r="CQ26" i="1"/>
  <c r="CP26" i="1"/>
  <c r="CO26" i="1"/>
  <c r="CN26" i="1"/>
  <c r="CM26" i="1"/>
  <c r="CL26" i="1"/>
  <c r="CK26" i="1"/>
  <c r="CJ26" i="1"/>
  <c r="CI26" i="1"/>
  <c r="CH26" i="1"/>
  <c r="CG26" i="1"/>
  <c r="CF26" i="1"/>
  <c r="CE26" i="1"/>
  <c r="CD26" i="1"/>
  <c r="CC26" i="1"/>
  <c r="CB26" i="1"/>
  <c r="CA26" i="1"/>
  <c r="BZ26" i="1"/>
  <c r="BY26" i="1"/>
  <c r="BX26" i="1"/>
  <c r="BW26" i="1"/>
  <c r="BV26" i="1"/>
  <c r="BT26" i="1"/>
  <c r="BS26" i="1"/>
  <c r="BR26" i="1"/>
  <c r="BQ26" i="1"/>
  <c r="BP26" i="1"/>
  <c r="BO26" i="1"/>
  <c r="BN26" i="1"/>
  <c r="BM26" i="1"/>
  <c r="BL26" i="1"/>
  <c r="BK26" i="1"/>
  <c r="BJ26" i="1"/>
  <c r="BI26" i="1"/>
  <c r="BH26" i="1"/>
  <c r="BG26" i="1"/>
  <c r="BF26" i="1"/>
  <c r="BE26" i="1"/>
  <c r="BD26" i="1"/>
  <c r="BC26" i="1"/>
  <c r="BB26" i="1"/>
  <c r="BA26" i="1"/>
  <c r="AZ26" i="1"/>
  <c r="AY26" i="1"/>
  <c r="CR25" i="1"/>
  <c r="CQ25" i="1"/>
  <c r="CP25" i="1"/>
  <c r="CO25" i="1"/>
  <c r="CN25" i="1"/>
  <c r="CM25" i="1"/>
  <c r="CL25" i="1"/>
  <c r="CK25" i="1"/>
  <c r="CJ25" i="1"/>
  <c r="CI25" i="1"/>
  <c r="CH25" i="1"/>
  <c r="CG25" i="1"/>
  <c r="CF25" i="1"/>
  <c r="CE25" i="1"/>
  <c r="CD25" i="1"/>
  <c r="CC25" i="1"/>
  <c r="CB25" i="1"/>
  <c r="CA25" i="1"/>
  <c r="BZ25" i="1"/>
  <c r="BY25" i="1"/>
  <c r="BX25" i="1"/>
  <c r="BW25" i="1"/>
  <c r="BV25" i="1"/>
  <c r="BT25" i="1"/>
  <c r="BS25" i="1"/>
  <c r="BR25" i="1"/>
  <c r="BQ25" i="1"/>
  <c r="BP25" i="1"/>
  <c r="BO25" i="1"/>
  <c r="BN25" i="1"/>
  <c r="BM25" i="1"/>
  <c r="BL25" i="1"/>
  <c r="BK25" i="1"/>
  <c r="BJ25" i="1"/>
  <c r="BI25" i="1"/>
  <c r="BH25" i="1"/>
  <c r="BG25" i="1"/>
  <c r="BF25" i="1"/>
  <c r="BE25" i="1"/>
  <c r="BD25" i="1"/>
  <c r="BC25" i="1"/>
  <c r="BB25" i="1"/>
  <c r="BA25" i="1"/>
  <c r="AZ25" i="1"/>
  <c r="AY25" i="1"/>
  <c r="CR24" i="1"/>
  <c r="CQ24" i="1"/>
  <c r="CP24" i="1"/>
  <c r="CO24" i="1"/>
  <c r="CN24" i="1"/>
  <c r="CM24" i="1"/>
  <c r="CL24" i="1"/>
  <c r="CK24" i="1"/>
  <c r="CJ24" i="1"/>
  <c r="CI24" i="1"/>
  <c r="CH24" i="1"/>
  <c r="CG24" i="1"/>
  <c r="CF24" i="1"/>
  <c r="CE24" i="1"/>
  <c r="CD24" i="1"/>
  <c r="CC24" i="1"/>
  <c r="CB24" i="1"/>
  <c r="CA24" i="1"/>
  <c r="BZ24" i="1"/>
  <c r="BY24" i="1"/>
  <c r="BX24" i="1"/>
  <c r="BW24" i="1"/>
  <c r="BV24" i="1"/>
  <c r="BT24" i="1"/>
  <c r="BS24" i="1"/>
  <c r="BR24" i="1"/>
  <c r="BQ24" i="1"/>
  <c r="BP24" i="1"/>
  <c r="BO24" i="1"/>
  <c r="BN24" i="1"/>
  <c r="BM24" i="1"/>
  <c r="BL24" i="1"/>
  <c r="BK24" i="1"/>
  <c r="BJ24" i="1"/>
  <c r="BI24" i="1"/>
  <c r="BH24" i="1"/>
  <c r="BG24" i="1"/>
  <c r="BF24" i="1"/>
  <c r="BE24" i="1"/>
  <c r="BD24" i="1"/>
  <c r="BC24" i="1"/>
  <c r="BB24" i="1"/>
  <c r="BA24" i="1"/>
  <c r="AZ24" i="1"/>
  <c r="AY24" i="1"/>
  <c r="CR23" i="1"/>
  <c r="CQ23" i="1"/>
  <c r="CP23" i="1"/>
  <c r="CO23" i="1"/>
  <c r="CN23" i="1"/>
  <c r="CM23" i="1"/>
  <c r="CL23" i="1"/>
  <c r="CK23" i="1"/>
  <c r="CJ23" i="1"/>
  <c r="CI23" i="1"/>
  <c r="CH23" i="1"/>
  <c r="CG23" i="1"/>
  <c r="CF23" i="1"/>
  <c r="CE23" i="1"/>
  <c r="CD23" i="1"/>
  <c r="CC23" i="1"/>
  <c r="CB23" i="1"/>
  <c r="CA23" i="1"/>
  <c r="BZ23" i="1"/>
  <c r="BY23" i="1"/>
  <c r="BX23" i="1"/>
  <c r="BW23" i="1"/>
  <c r="BV23" i="1"/>
  <c r="BT23" i="1"/>
  <c r="BS23" i="1"/>
  <c r="BR23" i="1"/>
  <c r="BQ23" i="1"/>
  <c r="BP23" i="1"/>
  <c r="BO23" i="1"/>
  <c r="BN23" i="1"/>
  <c r="BM23" i="1"/>
  <c r="BL23" i="1"/>
  <c r="BK23" i="1"/>
  <c r="BJ23" i="1"/>
  <c r="BI23" i="1"/>
  <c r="BH23" i="1"/>
  <c r="BG23" i="1"/>
  <c r="BF23" i="1"/>
  <c r="BE23" i="1"/>
  <c r="BD23" i="1"/>
  <c r="BC23" i="1"/>
  <c r="BB23" i="1"/>
  <c r="BA23" i="1"/>
  <c r="AZ23" i="1"/>
  <c r="AY23" i="1"/>
  <c r="CR22" i="1"/>
  <c r="CQ22" i="1"/>
  <c r="CP22" i="1"/>
  <c r="CO22" i="1"/>
  <c r="CN22" i="1"/>
  <c r="CM22" i="1"/>
  <c r="CL22" i="1"/>
  <c r="CK22" i="1"/>
  <c r="CJ22" i="1"/>
  <c r="CI22" i="1"/>
  <c r="CH22" i="1"/>
  <c r="CG22" i="1"/>
  <c r="CF22" i="1"/>
  <c r="CE22" i="1"/>
  <c r="CD22" i="1"/>
  <c r="CC22" i="1"/>
  <c r="CB22" i="1"/>
  <c r="CA22" i="1"/>
  <c r="BZ22" i="1"/>
  <c r="BY22" i="1"/>
  <c r="BX22" i="1"/>
  <c r="BW22" i="1"/>
  <c r="BV22" i="1"/>
  <c r="BT22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G22" i="1"/>
  <c r="BF22" i="1"/>
  <c r="BE22" i="1"/>
  <c r="BD22" i="1"/>
  <c r="BC22" i="1"/>
  <c r="BB22" i="1"/>
  <c r="BA22" i="1"/>
  <c r="AZ22" i="1"/>
  <c r="AY22" i="1"/>
  <c r="CR21" i="1"/>
  <c r="CQ21" i="1"/>
  <c r="CP21" i="1"/>
  <c r="CO21" i="1"/>
  <c r="CN21" i="1"/>
  <c r="CM21" i="1"/>
  <c r="CL21" i="1"/>
  <c r="CK21" i="1"/>
  <c r="CJ21" i="1"/>
  <c r="CI21" i="1"/>
  <c r="CH21" i="1"/>
  <c r="CG21" i="1"/>
  <c r="CF21" i="1"/>
  <c r="CE21" i="1"/>
  <c r="CD21" i="1"/>
  <c r="CC21" i="1"/>
  <c r="CB21" i="1"/>
  <c r="CA21" i="1"/>
  <c r="BZ21" i="1"/>
  <c r="BY21" i="1"/>
  <c r="BX21" i="1"/>
  <c r="BW21" i="1"/>
  <c r="BV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BG21" i="1"/>
  <c r="BF21" i="1"/>
  <c r="BE21" i="1"/>
  <c r="BD21" i="1"/>
  <c r="BC21" i="1"/>
  <c r="BB21" i="1"/>
  <c r="BA21" i="1"/>
  <c r="AZ21" i="1"/>
  <c r="AY21" i="1"/>
  <c r="CR20" i="1"/>
  <c r="CQ20" i="1"/>
  <c r="CP20" i="1"/>
  <c r="CO20" i="1"/>
  <c r="CN20" i="1"/>
  <c r="CM20" i="1"/>
  <c r="CL20" i="1"/>
  <c r="CK20" i="1"/>
  <c r="CJ20" i="1"/>
  <c r="CI20" i="1"/>
  <c r="CH20" i="1"/>
  <c r="CG20" i="1"/>
  <c r="CF20" i="1"/>
  <c r="CE20" i="1"/>
  <c r="CD20" i="1"/>
  <c r="CC20" i="1"/>
  <c r="CB20" i="1"/>
  <c r="CA20" i="1"/>
  <c r="BZ20" i="1"/>
  <c r="BY20" i="1"/>
  <c r="BX20" i="1"/>
  <c r="BW20" i="1"/>
  <c r="BV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/>
  <c r="BF20" i="1"/>
  <c r="BE20" i="1"/>
  <c r="BD20" i="1"/>
  <c r="BC20" i="1"/>
  <c r="BB20" i="1"/>
  <c r="BA20" i="1"/>
  <c r="AZ20" i="1"/>
  <c r="AY20" i="1"/>
  <c r="CR19" i="1"/>
  <c r="CQ19" i="1"/>
  <c r="CP19" i="1"/>
  <c r="CO19" i="1"/>
  <c r="CN19" i="1"/>
  <c r="CM19" i="1"/>
  <c r="CL19" i="1"/>
  <c r="CK19" i="1"/>
  <c r="CJ19" i="1"/>
  <c r="CI19" i="1"/>
  <c r="CH19" i="1"/>
  <c r="CG19" i="1"/>
  <c r="CF19" i="1"/>
  <c r="CE19" i="1"/>
  <c r="CD19" i="1"/>
  <c r="CC19" i="1"/>
  <c r="CB19" i="1"/>
  <c r="CA19" i="1"/>
  <c r="BZ19" i="1"/>
  <c r="BY19" i="1"/>
  <c r="BX19" i="1"/>
  <c r="BW19" i="1"/>
  <c r="BV19" i="1"/>
  <c r="BT19" i="1"/>
  <c r="BS19" i="1"/>
  <c r="BR19" i="1"/>
  <c r="BQ19" i="1"/>
  <c r="BP19" i="1"/>
  <c r="BO19" i="1"/>
  <c r="BN19" i="1"/>
  <c r="BM19" i="1"/>
  <c r="BL19" i="1"/>
  <c r="BK19" i="1"/>
  <c r="BJ19" i="1"/>
  <c r="BI19" i="1"/>
  <c r="BH19" i="1"/>
  <c r="BG19" i="1"/>
  <c r="BF19" i="1"/>
  <c r="BE19" i="1"/>
  <c r="BD19" i="1"/>
  <c r="BC19" i="1"/>
  <c r="BB19" i="1"/>
  <c r="BA19" i="1"/>
  <c r="AZ19" i="1"/>
  <c r="AY19" i="1"/>
  <c r="CR18" i="1"/>
  <c r="CQ18" i="1"/>
  <c r="CP18" i="1"/>
  <c r="CO18" i="1"/>
  <c r="CN18" i="1"/>
  <c r="CM18" i="1"/>
  <c r="CL18" i="1"/>
  <c r="CK18" i="1"/>
  <c r="CJ18" i="1"/>
  <c r="CI18" i="1"/>
  <c r="CH18" i="1"/>
  <c r="CG18" i="1"/>
  <c r="CF18" i="1"/>
  <c r="CE18" i="1"/>
  <c r="CD18" i="1"/>
  <c r="CC18" i="1"/>
  <c r="CB18" i="1"/>
  <c r="CA18" i="1"/>
  <c r="BZ18" i="1"/>
  <c r="BY18" i="1"/>
  <c r="BX18" i="1"/>
  <c r="BW18" i="1"/>
  <c r="BV18" i="1"/>
  <c r="BT18" i="1"/>
  <c r="BS18" i="1"/>
  <c r="BR18" i="1"/>
  <c r="BQ18" i="1"/>
  <c r="BP18" i="1"/>
  <c r="BO18" i="1"/>
  <c r="BN18" i="1"/>
  <c r="BM18" i="1"/>
  <c r="BL18" i="1"/>
  <c r="BK18" i="1"/>
  <c r="BJ18" i="1"/>
  <c r="BI18" i="1"/>
  <c r="BH18" i="1"/>
  <c r="BG18" i="1"/>
  <c r="BF18" i="1"/>
  <c r="BE18" i="1"/>
  <c r="BD18" i="1"/>
  <c r="BC18" i="1"/>
  <c r="BB18" i="1"/>
  <c r="BA18" i="1"/>
  <c r="AZ18" i="1"/>
  <c r="AY18" i="1"/>
  <c r="CR17" i="1"/>
  <c r="CQ17" i="1"/>
  <c r="CP17" i="1"/>
  <c r="CO17" i="1"/>
  <c r="CN17" i="1"/>
  <c r="CM17" i="1"/>
  <c r="CL17" i="1"/>
  <c r="CK17" i="1"/>
  <c r="CJ17" i="1"/>
  <c r="CI17" i="1"/>
  <c r="CH17" i="1"/>
  <c r="CG17" i="1"/>
  <c r="CF17" i="1"/>
  <c r="CE17" i="1"/>
  <c r="CD17" i="1"/>
  <c r="CC17" i="1"/>
  <c r="CB17" i="1"/>
  <c r="CA17" i="1"/>
  <c r="BZ17" i="1"/>
  <c r="BY17" i="1"/>
  <c r="BX17" i="1"/>
  <c r="BW17" i="1"/>
  <c r="BV17" i="1"/>
  <c r="BT17" i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G17" i="1"/>
  <c r="BF17" i="1"/>
  <c r="BE17" i="1"/>
  <c r="BD17" i="1"/>
  <c r="BC17" i="1"/>
  <c r="BB17" i="1"/>
  <c r="BA17" i="1"/>
  <c r="AZ17" i="1"/>
  <c r="AY17" i="1"/>
  <c r="CR16" i="1"/>
  <c r="CQ16" i="1"/>
  <c r="CP16" i="1"/>
  <c r="CO16" i="1"/>
  <c r="CN16" i="1"/>
  <c r="CM16" i="1"/>
  <c r="CL16" i="1"/>
  <c r="CK16" i="1"/>
  <c r="CJ16" i="1"/>
  <c r="CI16" i="1"/>
  <c r="CH16" i="1"/>
  <c r="CG16" i="1"/>
  <c r="CF16" i="1"/>
  <c r="CE16" i="1"/>
  <c r="CD16" i="1"/>
  <c r="CC16" i="1"/>
  <c r="CB16" i="1"/>
  <c r="CA16" i="1"/>
  <c r="BZ16" i="1"/>
  <c r="BY16" i="1"/>
  <c r="BX16" i="1"/>
  <c r="BW16" i="1"/>
  <c r="BV16" i="1"/>
  <c r="BT16" i="1"/>
  <c r="BS16" i="1"/>
  <c r="BR16" i="1"/>
  <c r="BQ16" i="1"/>
  <c r="BP16" i="1"/>
  <c r="BO16" i="1"/>
  <c r="BN16" i="1"/>
  <c r="BM16" i="1"/>
  <c r="BL16" i="1"/>
  <c r="BK16" i="1"/>
  <c r="BJ16" i="1"/>
  <c r="BI16" i="1"/>
  <c r="BH16" i="1"/>
  <c r="BG16" i="1"/>
  <c r="BF16" i="1"/>
  <c r="BE16" i="1"/>
  <c r="BD16" i="1"/>
  <c r="BC16" i="1"/>
  <c r="BB16" i="1"/>
  <c r="BA16" i="1"/>
  <c r="AZ16" i="1"/>
  <c r="AY16" i="1"/>
  <c r="CR15" i="1"/>
  <c r="CQ15" i="1"/>
  <c r="CP15" i="1"/>
  <c r="CO15" i="1"/>
  <c r="CN15" i="1"/>
  <c r="CM15" i="1"/>
  <c r="CL15" i="1"/>
  <c r="CK15" i="1"/>
  <c r="CJ15" i="1"/>
  <c r="CI15" i="1"/>
  <c r="CH15" i="1"/>
  <c r="CG15" i="1"/>
  <c r="CF15" i="1"/>
  <c r="CE15" i="1"/>
  <c r="CD15" i="1"/>
  <c r="CC15" i="1"/>
  <c r="CB15" i="1"/>
  <c r="CA15" i="1"/>
  <c r="BZ15" i="1"/>
  <c r="BY15" i="1"/>
  <c r="BX15" i="1"/>
  <c r="BW15" i="1"/>
  <c r="BV15" i="1"/>
  <c r="BT15" i="1"/>
  <c r="BS15" i="1"/>
  <c r="BR15" i="1"/>
  <c r="BQ15" i="1"/>
  <c r="BP15" i="1"/>
  <c r="BO15" i="1"/>
  <c r="BN15" i="1"/>
  <c r="BM15" i="1"/>
  <c r="BL15" i="1"/>
  <c r="BK15" i="1"/>
  <c r="BJ15" i="1"/>
  <c r="BI15" i="1"/>
  <c r="BH15" i="1"/>
  <c r="BG15" i="1"/>
  <c r="BF15" i="1"/>
  <c r="BE15" i="1"/>
  <c r="BD15" i="1"/>
  <c r="BC15" i="1"/>
  <c r="BB15" i="1"/>
  <c r="BA15" i="1"/>
  <c r="AZ15" i="1"/>
  <c r="AY15" i="1"/>
  <c r="CR14" i="1"/>
  <c r="CQ14" i="1"/>
  <c r="CP14" i="1"/>
  <c r="CO14" i="1"/>
  <c r="CN14" i="1"/>
  <c r="CM14" i="1"/>
  <c r="CL14" i="1"/>
  <c r="CK14" i="1"/>
  <c r="CJ14" i="1"/>
  <c r="CI14" i="1"/>
  <c r="CH14" i="1"/>
  <c r="CG14" i="1"/>
  <c r="CF14" i="1"/>
  <c r="CE14" i="1"/>
  <c r="CD14" i="1"/>
  <c r="CC14" i="1"/>
  <c r="CB14" i="1"/>
  <c r="CA14" i="1"/>
  <c r="BZ14" i="1"/>
  <c r="BY14" i="1"/>
  <c r="BX14" i="1"/>
  <c r="BW14" i="1"/>
  <c r="BV14" i="1"/>
  <c r="BT14" i="1"/>
  <c r="BS14" i="1"/>
  <c r="BR14" i="1"/>
  <c r="BQ14" i="1"/>
  <c r="BP14" i="1"/>
  <c r="BO14" i="1"/>
  <c r="BN14" i="1"/>
  <c r="BM14" i="1"/>
  <c r="BL14" i="1"/>
  <c r="BK14" i="1"/>
  <c r="BJ14" i="1"/>
  <c r="BI14" i="1"/>
  <c r="BH14" i="1"/>
  <c r="BG14" i="1"/>
  <c r="BF14" i="1"/>
  <c r="BE14" i="1"/>
  <c r="BD14" i="1"/>
  <c r="BC14" i="1"/>
  <c r="BB14" i="1"/>
  <c r="BA14" i="1"/>
  <c r="AZ14" i="1"/>
  <c r="AY14" i="1"/>
  <c r="CR13" i="1"/>
  <c r="CQ13" i="1"/>
  <c r="CP13" i="1"/>
  <c r="CO13" i="1"/>
  <c r="CN13" i="1"/>
  <c r="CM13" i="1"/>
  <c r="CL13" i="1"/>
  <c r="CK13" i="1"/>
  <c r="CJ13" i="1"/>
  <c r="CI13" i="1"/>
  <c r="CH13" i="1"/>
  <c r="CG13" i="1"/>
  <c r="CF13" i="1"/>
  <c r="CE13" i="1"/>
  <c r="CD13" i="1"/>
  <c r="CC13" i="1"/>
  <c r="CB13" i="1"/>
  <c r="CA13" i="1"/>
  <c r="BZ13" i="1"/>
  <c r="BY13" i="1"/>
  <c r="BX13" i="1"/>
  <c r="BW13" i="1"/>
  <c r="BV13" i="1"/>
  <c r="BT13" i="1"/>
  <c r="BS13" i="1"/>
  <c r="BR13" i="1"/>
  <c r="BQ13" i="1"/>
  <c r="BP13" i="1"/>
  <c r="BO13" i="1"/>
  <c r="BN13" i="1"/>
  <c r="BM13" i="1"/>
  <c r="BL13" i="1"/>
  <c r="BK13" i="1"/>
  <c r="BJ13" i="1"/>
  <c r="BI13" i="1"/>
  <c r="BH13" i="1"/>
  <c r="BG13" i="1"/>
  <c r="BF13" i="1"/>
  <c r="BE13" i="1"/>
  <c r="BD13" i="1"/>
  <c r="BC13" i="1"/>
  <c r="BB13" i="1"/>
  <c r="BA13" i="1"/>
  <c r="AZ13" i="1"/>
  <c r="AY13" i="1"/>
  <c r="CR12" i="1"/>
  <c r="CQ12" i="1"/>
  <c r="CP12" i="1"/>
  <c r="CO12" i="1"/>
  <c r="CN12" i="1"/>
  <c r="CM12" i="1"/>
  <c r="CL12" i="1"/>
  <c r="CK12" i="1"/>
  <c r="CJ12" i="1"/>
  <c r="CI12" i="1"/>
  <c r="CH12" i="1"/>
  <c r="CG12" i="1"/>
  <c r="CF12" i="1"/>
  <c r="CE12" i="1"/>
  <c r="CD12" i="1"/>
  <c r="CC12" i="1"/>
  <c r="CB12" i="1"/>
  <c r="CA12" i="1"/>
  <c r="BZ12" i="1"/>
  <c r="BY12" i="1"/>
  <c r="BX12" i="1"/>
  <c r="BW12" i="1"/>
  <c r="BV12" i="1"/>
  <c r="BT12" i="1"/>
  <c r="BS12" i="1"/>
  <c r="BR12" i="1"/>
  <c r="BQ12" i="1"/>
  <c r="BP12" i="1"/>
  <c r="BO12" i="1"/>
  <c r="BN12" i="1"/>
  <c r="BM12" i="1"/>
  <c r="BL12" i="1"/>
  <c r="BK12" i="1"/>
  <c r="BJ12" i="1"/>
  <c r="BI12" i="1"/>
  <c r="BH12" i="1"/>
  <c r="BG12" i="1"/>
  <c r="BF12" i="1"/>
  <c r="BE12" i="1"/>
  <c r="BD12" i="1"/>
  <c r="BC12" i="1"/>
  <c r="BB12" i="1"/>
  <c r="BA12" i="1"/>
  <c r="AZ12" i="1"/>
  <c r="AY12" i="1"/>
  <c r="CR11" i="1"/>
  <c r="CQ11" i="1"/>
  <c r="CP11" i="1"/>
  <c r="CO11" i="1"/>
  <c r="CN11" i="1"/>
  <c r="CM11" i="1"/>
  <c r="CL11" i="1"/>
  <c r="CK11" i="1"/>
  <c r="CJ11" i="1"/>
  <c r="CI11" i="1"/>
  <c r="CH11" i="1"/>
  <c r="CG11" i="1"/>
  <c r="CF11" i="1"/>
  <c r="CE11" i="1"/>
  <c r="CD11" i="1"/>
  <c r="CC11" i="1"/>
  <c r="CB11" i="1"/>
  <c r="CA11" i="1"/>
  <c r="BZ11" i="1"/>
  <c r="BY11" i="1"/>
  <c r="BX11" i="1"/>
  <c r="BW11" i="1"/>
  <c r="BV11" i="1"/>
  <c r="BT11" i="1"/>
  <c r="BS11" i="1"/>
  <c r="BR11" i="1"/>
  <c r="BQ11" i="1"/>
  <c r="BP11" i="1"/>
  <c r="BO11" i="1"/>
  <c r="BN11" i="1"/>
  <c r="BM11" i="1"/>
  <c r="BL11" i="1"/>
  <c r="BK11" i="1"/>
  <c r="BJ11" i="1"/>
  <c r="BI11" i="1"/>
  <c r="BH11" i="1"/>
  <c r="BG11" i="1"/>
  <c r="BF11" i="1"/>
  <c r="BE11" i="1"/>
  <c r="BD11" i="1"/>
  <c r="BC11" i="1"/>
  <c r="BB11" i="1"/>
  <c r="BA11" i="1"/>
  <c r="AZ11" i="1"/>
  <c r="AY11" i="1"/>
  <c r="CR10" i="1"/>
  <c r="CQ10" i="1"/>
  <c r="CP10" i="1"/>
  <c r="CO10" i="1"/>
  <c r="CN10" i="1"/>
  <c r="CM10" i="1"/>
  <c r="CL10" i="1"/>
  <c r="CK10" i="1"/>
  <c r="CJ10" i="1"/>
  <c r="CI10" i="1"/>
  <c r="CH10" i="1"/>
  <c r="CG10" i="1"/>
  <c r="CF10" i="1"/>
  <c r="CE10" i="1"/>
  <c r="CD10" i="1"/>
  <c r="CC10" i="1"/>
  <c r="CB10" i="1"/>
  <c r="CA10" i="1"/>
  <c r="BZ10" i="1"/>
  <c r="BY10" i="1"/>
  <c r="BX10" i="1"/>
  <c r="BW10" i="1"/>
  <c r="BV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/>
  <c r="BF10" i="1"/>
  <c r="BE10" i="1"/>
  <c r="BD10" i="1"/>
  <c r="BC10" i="1"/>
  <c r="BB10" i="1"/>
  <c r="BA10" i="1"/>
  <c r="AZ10" i="1"/>
  <c r="AY10" i="1"/>
  <c r="CR9" i="1"/>
  <c r="CQ9" i="1"/>
  <c r="CP9" i="1"/>
  <c r="CO9" i="1"/>
  <c r="CN9" i="1"/>
  <c r="CM9" i="1"/>
  <c r="CL9" i="1"/>
  <c r="CK9" i="1"/>
  <c r="CJ9" i="1"/>
  <c r="CI9" i="1"/>
  <c r="CH9" i="1"/>
  <c r="CG9" i="1"/>
  <c r="CF9" i="1"/>
  <c r="CE9" i="1"/>
  <c r="CD9" i="1"/>
  <c r="CC9" i="1"/>
  <c r="CB9" i="1"/>
  <c r="CA9" i="1"/>
  <c r="BZ9" i="1"/>
  <c r="BY9" i="1"/>
  <c r="BX9" i="1"/>
  <c r="BW9" i="1"/>
  <c r="BV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G9" i="1"/>
  <c r="BF9" i="1"/>
  <c r="BE9" i="1"/>
  <c r="BD9" i="1"/>
  <c r="BC9" i="1"/>
  <c r="BB9" i="1"/>
  <c r="BA9" i="1"/>
  <c r="AZ9" i="1"/>
  <c r="AY9" i="1"/>
  <c r="CR8" i="1"/>
  <c r="CQ8" i="1"/>
  <c r="CP8" i="1"/>
  <c r="CO8" i="1"/>
  <c r="CN8" i="1"/>
  <c r="CM8" i="1"/>
  <c r="CL8" i="1"/>
  <c r="CK8" i="1"/>
  <c r="CJ8" i="1"/>
  <c r="CI8" i="1"/>
  <c r="CH8" i="1"/>
  <c r="CG8" i="1"/>
  <c r="CF8" i="1"/>
  <c r="CE8" i="1"/>
  <c r="CD8" i="1"/>
  <c r="CC8" i="1"/>
  <c r="CB8" i="1"/>
  <c r="CA8" i="1"/>
  <c r="BZ8" i="1"/>
  <c r="BY8" i="1"/>
  <c r="BX8" i="1"/>
  <c r="BW8" i="1"/>
  <c r="BV8" i="1"/>
  <c r="BT8" i="1"/>
  <c r="BS8" i="1"/>
  <c r="BR8" i="1"/>
  <c r="BQ8" i="1"/>
  <c r="BP8" i="1"/>
  <c r="BO8" i="1"/>
  <c r="BN8" i="1"/>
  <c r="BM8" i="1"/>
  <c r="BL8" i="1"/>
  <c r="BK8" i="1"/>
  <c r="BJ8" i="1"/>
  <c r="BI8" i="1"/>
  <c r="BH8" i="1"/>
  <c r="BG8" i="1"/>
  <c r="BF8" i="1"/>
  <c r="BE8" i="1"/>
  <c r="BD8" i="1"/>
  <c r="BC8" i="1"/>
  <c r="BB8" i="1"/>
  <c r="BA8" i="1"/>
  <c r="AZ8" i="1"/>
  <c r="AY8" i="1"/>
  <c r="CR7" i="1"/>
  <c r="CQ7" i="1"/>
  <c r="CP7" i="1"/>
  <c r="CO7" i="1"/>
  <c r="CN7" i="1"/>
  <c r="CM7" i="1"/>
  <c r="CL7" i="1"/>
  <c r="CK7" i="1"/>
  <c r="CJ7" i="1"/>
  <c r="CI7" i="1"/>
  <c r="CH7" i="1"/>
  <c r="CG7" i="1"/>
  <c r="CF7" i="1"/>
  <c r="CE7" i="1"/>
  <c r="CD7" i="1"/>
  <c r="CC7" i="1"/>
  <c r="CB7" i="1"/>
  <c r="CA7" i="1"/>
  <c r="BZ7" i="1"/>
  <c r="BY7" i="1"/>
  <c r="BX7" i="1"/>
  <c r="BW7" i="1"/>
  <c r="BV7" i="1"/>
  <c r="BT7" i="1"/>
  <c r="BS7" i="1"/>
  <c r="BR7" i="1"/>
  <c r="BQ7" i="1"/>
  <c r="BP7" i="1"/>
  <c r="BO7" i="1"/>
  <c r="BN7" i="1"/>
  <c r="BM7" i="1"/>
  <c r="BL7" i="1"/>
  <c r="BK7" i="1"/>
  <c r="BJ7" i="1"/>
  <c r="BI7" i="1"/>
  <c r="BH7" i="1"/>
  <c r="BG7" i="1"/>
  <c r="BF7" i="1"/>
  <c r="BE7" i="1"/>
  <c r="BD7" i="1"/>
  <c r="BC7" i="1"/>
  <c r="BB7" i="1"/>
  <c r="BA7" i="1"/>
  <c r="AZ7" i="1"/>
  <c r="AY7" i="1"/>
  <c r="CR6" i="1"/>
  <c r="CQ6" i="1"/>
  <c r="CP6" i="1"/>
  <c r="CO6" i="1"/>
  <c r="CN6" i="1"/>
  <c r="CM6" i="1"/>
  <c r="CL6" i="1"/>
  <c r="CK6" i="1"/>
  <c r="CJ6" i="1"/>
  <c r="CI6" i="1"/>
  <c r="CH6" i="1"/>
  <c r="CG6" i="1"/>
  <c r="CF6" i="1"/>
  <c r="CE6" i="1"/>
  <c r="CD6" i="1"/>
  <c r="CC6" i="1"/>
  <c r="CB6" i="1"/>
  <c r="CA6" i="1"/>
  <c r="BZ6" i="1"/>
  <c r="BY6" i="1"/>
  <c r="BX6" i="1"/>
  <c r="BW6" i="1"/>
  <c r="BV6" i="1"/>
  <c r="BT6" i="1"/>
  <c r="BS6" i="1"/>
  <c r="BR6" i="1"/>
  <c r="BQ6" i="1"/>
  <c r="BP6" i="1"/>
  <c r="BO6" i="1"/>
  <c r="BN6" i="1"/>
  <c r="BM6" i="1"/>
  <c r="BL6" i="1"/>
  <c r="BK6" i="1"/>
  <c r="BJ6" i="1"/>
  <c r="BI6" i="1"/>
  <c r="BH6" i="1"/>
  <c r="BG6" i="1"/>
  <c r="BF6" i="1"/>
  <c r="BE6" i="1"/>
  <c r="BD6" i="1"/>
  <c r="BC6" i="1"/>
  <c r="BB6" i="1"/>
  <c r="BA6" i="1"/>
  <c r="AZ6" i="1"/>
  <c r="AY6" i="1"/>
  <c r="CR5" i="1"/>
  <c r="CQ5" i="1"/>
  <c r="CP5" i="1"/>
  <c r="CO5" i="1"/>
  <c r="CN5" i="1"/>
  <c r="CM5" i="1"/>
  <c r="CL5" i="1"/>
  <c r="CK5" i="1"/>
  <c r="CJ5" i="1"/>
  <c r="CI5" i="1"/>
  <c r="CH5" i="1"/>
  <c r="CG5" i="1"/>
  <c r="CF5" i="1"/>
  <c r="CE5" i="1"/>
  <c r="CD5" i="1"/>
  <c r="CC5" i="1"/>
  <c r="CB5" i="1"/>
  <c r="CA5" i="1"/>
  <c r="BZ5" i="1"/>
  <c r="BY5" i="1"/>
  <c r="BX5" i="1"/>
  <c r="BW5" i="1"/>
  <c r="BV5" i="1"/>
  <c r="BT5" i="1"/>
  <c r="BS5" i="1"/>
  <c r="BR5" i="1"/>
  <c r="BQ5" i="1"/>
  <c r="BP5" i="1"/>
  <c r="BO5" i="1"/>
  <c r="BN5" i="1"/>
  <c r="BM5" i="1"/>
  <c r="BL5" i="1"/>
  <c r="BK5" i="1"/>
  <c r="BJ5" i="1"/>
  <c r="BI5" i="1"/>
  <c r="BH5" i="1"/>
  <c r="BG5" i="1"/>
  <c r="BF5" i="1"/>
  <c r="BE5" i="1"/>
  <c r="BD5" i="1"/>
  <c r="BC5" i="1"/>
  <c r="BB5" i="1"/>
  <c r="BA5" i="1"/>
  <c r="AZ5" i="1"/>
  <c r="AY5" i="1"/>
  <c r="CR4" i="1"/>
  <c r="CQ4" i="1"/>
  <c r="CP4" i="1"/>
  <c r="CO4" i="1"/>
  <c r="CN4" i="1"/>
  <c r="CM4" i="1"/>
  <c r="CL4" i="1"/>
  <c r="CK4" i="1"/>
  <c r="CJ4" i="1"/>
  <c r="CI4" i="1"/>
  <c r="CH4" i="1"/>
  <c r="CG4" i="1"/>
  <c r="CF4" i="1"/>
  <c r="CE4" i="1"/>
  <c r="CD4" i="1"/>
  <c r="CC4" i="1"/>
  <c r="CB4" i="1"/>
  <c r="CA4" i="1"/>
  <c r="BZ4" i="1"/>
  <c r="BY4" i="1"/>
  <c r="BX4" i="1"/>
  <c r="BW4" i="1"/>
  <c r="BV4" i="1"/>
  <c r="BT4" i="1"/>
  <c r="BS4" i="1"/>
  <c r="BR4" i="1"/>
  <c r="BQ4" i="1"/>
  <c r="BP4" i="1"/>
  <c r="BO4" i="1"/>
  <c r="BN4" i="1"/>
  <c r="BM4" i="1"/>
  <c r="BL4" i="1"/>
  <c r="BK4" i="1"/>
  <c r="BJ4" i="1"/>
  <c r="BI4" i="1"/>
  <c r="BH4" i="1"/>
  <c r="BG4" i="1"/>
  <c r="BF4" i="1"/>
  <c r="BE4" i="1"/>
  <c r="BD4" i="1"/>
  <c r="BC4" i="1"/>
  <c r="BB4" i="1"/>
  <c r="BA4" i="1"/>
  <c r="AZ4" i="1"/>
  <c r="AY4" i="1"/>
  <c r="CR3" i="1"/>
  <c r="CQ3" i="1"/>
  <c r="CP3" i="1"/>
  <c r="CO3" i="1"/>
  <c r="CN3" i="1"/>
  <c r="CM3" i="1"/>
  <c r="CL3" i="1"/>
  <c r="CK3" i="1"/>
  <c r="CJ3" i="1"/>
  <c r="CI3" i="1"/>
  <c r="CH3" i="1"/>
  <c r="CG3" i="1"/>
  <c r="CF3" i="1"/>
  <c r="CE3" i="1"/>
  <c r="CD3" i="1"/>
  <c r="CC3" i="1"/>
  <c r="CB3" i="1"/>
  <c r="CA3" i="1"/>
  <c r="BZ3" i="1"/>
  <c r="BY3" i="1"/>
  <c r="BX3" i="1"/>
  <c r="BW3" i="1"/>
  <c r="BV3" i="1"/>
  <c r="BT3" i="1"/>
  <c r="BS3" i="1"/>
  <c r="BR3" i="1"/>
  <c r="BQ3" i="1"/>
  <c r="BP3" i="1"/>
  <c r="BO3" i="1"/>
  <c r="BN3" i="1"/>
  <c r="BM3" i="1"/>
  <c r="BL3" i="1"/>
  <c r="BK3" i="1"/>
  <c r="BJ3" i="1"/>
  <c r="BI3" i="1"/>
  <c r="BH3" i="1"/>
  <c r="BG3" i="1"/>
  <c r="BF3" i="1"/>
  <c r="BE3" i="1"/>
  <c r="BD3" i="1"/>
  <c r="BC3" i="1"/>
  <c r="BB3" i="1"/>
  <c r="BA3" i="1"/>
  <c r="AZ3" i="1"/>
  <c r="AY3" i="1"/>
  <c r="CR2" i="1"/>
  <c r="CQ2" i="1"/>
  <c r="CP2" i="1"/>
  <c r="CO2" i="1"/>
  <c r="CN2" i="1"/>
  <c r="CM2" i="1"/>
  <c r="CL2" i="1"/>
  <c r="CK2" i="1"/>
  <c r="CJ2" i="1"/>
  <c r="CI2" i="1"/>
  <c r="CH2" i="1"/>
  <c r="CG2" i="1"/>
  <c r="CF2" i="1"/>
  <c r="CE2" i="1"/>
  <c r="CD2" i="1"/>
  <c r="CC2" i="1"/>
  <c r="CB2" i="1"/>
  <c r="CA2" i="1"/>
  <c r="BZ2" i="1"/>
  <c r="BY2" i="1"/>
  <c r="BX2" i="1"/>
  <c r="BW2" i="1"/>
  <c r="BV2" i="1"/>
  <c r="BT2" i="1"/>
  <c r="BS2" i="1"/>
  <c r="BR2" i="1"/>
  <c r="BQ2" i="1"/>
  <c r="BP2" i="1"/>
  <c r="BO2" i="1"/>
  <c r="BN2" i="1"/>
  <c r="BM2" i="1"/>
  <c r="BL2" i="1"/>
  <c r="BK2" i="1"/>
  <c r="BJ2" i="1"/>
  <c r="BI2" i="1"/>
  <c r="BH2" i="1"/>
  <c r="BG2" i="1"/>
  <c r="BF2" i="1"/>
  <c r="BE2" i="1"/>
  <c r="BD2" i="1"/>
  <c r="BC2" i="1"/>
  <c r="BB2" i="1"/>
  <c r="BA2" i="1"/>
  <c r="AZ2" i="1"/>
  <c r="AY2" i="1"/>
  <c r="BU3" i="1" l="1"/>
  <c r="BU7" i="1"/>
  <c r="BU11" i="1"/>
  <c r="BU15" i="1"/>
  <c r="BU19" i="1"/>
  <c r="BU23" i="1"/>
  <c r="BU27" i="1"/>
  <c r="BU31" i="1"/>
  <c r="BU5" i="1"/>
  <c r="BU13" i="1"/>
  <c r="BU17" i="1"/>
  <c r="BU21" i="1"/>
  <c r="BU25" i="1"/>
  <c r="BU29" i="1"/>
  <c r="BU9" i="1"/>
  <c r="BU579" i="1"/>
  <c r="BU581" i="1"/>
  <c r="BU583" i="1"/>
  <c r="BU585" i="1"/>
  <c r="BU587" i="1"/>
  <c r="BU589" i="1"/>
  <c r="BU591" i="1"/>
  <c r="BU593" i="1"/>
  <c r="BU595" i="1"/>
  <c r="BU597" i="1"/>
  <c r="BU599" i="1"/>
  <c r="BU601" i="1"/>
  <c r="BU603" i="1"/>
  <c r="BU605" i="1"/>
  <c r="BU607" i="1"/>
  <c r="BU609" i="1"/>
  <c r="BU611" i="1"/>
  <c r="BU613" i="1"/>
  <c r="BU615" i="1"/>
  <c r="BU617" i="1"/>
  <c r="BU619" i="1"/>
  <c r="BU621" i="1"/>
  <c r="BU623" i="1"/>
  <c r="BU625" i="1"/>
  <c r="BU627" i="1"/>
  <c r="BU629" i="1"/>
  <c r="BU631" i="1"/>
  <c r="BU633" i="1"/>
  <c r="BU635" i="1"/>
  <c r="BU637" i="1"/>
  <c r="BU639" i="1"/>
  <c r="BU641" i="1"/>
  <c r="BU643" i="1"/>
  <c r="BU645" i="1"/>
  <c r="BU647" i="1"/>
  <c r="BU649" i="1"/>
  <c r="BU651" i="1"/>
  <c r="BU653" i="1"/>
  <c r="BU655" i="1"/>
  <c r="BU657" i="1"/>
  <c r="BU659" i="1"/>
  <c r="BU661" i="1"/>
  <c r="BU663" i="1"/>
  <c r="BU665" i="1"/>
  <c r="BU667" i="1"/>
  <c r="BU669" i="1"/>
  <c r="BU671" i="1"/>
  <c r="BU673" i="1"/>
  <c r="BU675" i="1"/>
  <c r="BU677" i="1"/>
  <c r="BU679" i="1"/>
  <c r="BU681" i="1"/>
  <c r="BU683" i="1"/>
  <c r="BU685" i="1"/>
  <c r="BU687" i="1"/>
  <c r="BU689" i="1"/>
  <c r="BU691" i="1"/>
  <c r="BU693" i="1"/>
  <c r="BU695" i="1"/>
  <c r="BU697" i="1"/>
  <c r="BU699" i="1"/>
  <c r="BU701" i="1"/>
  <c r="BU703" i="1"/>
  <c r="BU705" i="1"/>
  <c r="BU707" i="1"/>
  <c r="BU709" i="1"/>
  <c r="BU711" i="1"/>
  <c r="BU713" i="1"/>
  <c r="BU715" i="1"/>
  <c r="BU717" i="1"/>
  <c r="BU719" i="1"/>
  <c r="BU721" i="1"/>
  <c r="BU723" i="1"/>
  <c r="BU725" i="1"/>
  <c r="BU727" i="1"/>
  <c r="BU729" i="1"/>
  <c r="BU731" i="1"/>
  <c r="BU733" i="1"/>
  <c r="BU735" i="1"/>
  <c r="BU737" i="1"/>
  <c r="BU739" i="1"/>
  <c r="BU741" i="1"/>
  <c r="BU743" i="1"/>
  <c r="BU745" i="1"/>
  <c r="BU747" i="1"/>
  <c r="BU749" i="1"/>
  <c r="BU751" i="1"/>
  <c r="BU753" i="1"/>
  <c r="BU755" i="1"/>
  <c r="BU757" i="1"/>
  <c r="BU759" i="1"/>
  <c r="BU761" i="1"/>
  <c r="BU763" i="1"/>
  <c r="BU765" i="1"/>
  <c r="BU767" i="1"/>
  <c r="BU769" i="1"/>
  <c r="BU771" i="1"/>
  <c r="BU773" i="1"/>
  <c r="BU775" i="1"/>
  <c r="BU777" i="1"/>
  <c r="BU779" i="1"/>
  <c r="BU781" i="1"/>
  <c r="BU783" i="1"/>
  <c r="BU785" i="1"/>
  <c r="BU787" i="1"/>
  <c r="BU789" i="1"/>
  <c r="BU795" i="1"/>
  <c r="BU797" i="1"/>
  <c r="BU799" i="1"/>
  <c r="BU801" i="1"/>
  <c r="BU803" i="1"/>
  <c r="BU805" i="1"/>
  <c r="BU807" i="1"/>
  <c r="BU809" i="1"/>
  <c r="BU33" i="1"/>
  <c r="BU35" i="1"/>
  <c r="BU37" i="1"/>
  <c r="BU39" i="1"/>
  <c r="BU41" i="1"/>
  <c r="BU43" i="1"/>
  <c r="BU45" i="1"/>
  <c r="BU47" i="1"/>
  <c r="BU49" i="1"/>
  <c r="BU51" i="1"/>
  <c r="BU53" i="1"/>
  <c r="BU55" i="1"/>
  <c r="BU57" i="1"/>
  <c r="BU59" i="1"/>
  <c r="BU61" i="1"/>
  <c r="BU63" i="1"/>
  <c r="BU65" i="1"/>
  <c r="BU67" i="1"/>
  <c r="BU69" i="1"/>
  <c r="BU71" i="1"/>
  <c r="BU73" i="1"/>
  <c r="BU75" i="1"/>
  <c r="BU77" i="1"/>
  <c r="BU79" i="1"/>
  <c r="BU81" i="1"/>
  <c r="BU83" i="1"/>
  <c r="BU85" i="1"/>
  <c r="BU87" i="1"/>
  <c r="BU89" i="1"/>
  <c r="BU91" i="1"/>
  <c r="BU93" i="1"/>
  <c r="BU95" i="1"/>
  <c r="BU97" i="1"/>
  <c r="BU99" i="1"/>
  <c r="BU101" i="1"/>
  <c r="BU103" i="1"/>
  <c r="BU105" i="1"/>
  <c r="BU107" i="1"/>
  <c r="BU109" i="1"/>
  <c r="BU111" i="1"/>
  <c r="BU113" i="1"/>
  <c r="BU115" i="1"/>
  <c r="BU117" i="1"/>
  <c r="BU119" i="1"/>
  <c r="BU121" i="1"/>
  <c r="BU123" i="1"/>
  <c r="BU125" i="1"/>
  <c r="BU127" i="1"/>
  <c r="BU129" i="1"/>
  <c r="BU131" i="1"/>
  <c r="BU133" i="1"/>
  <c r="BU135" i="1"/>
  <c r="BU137" i="1"/>
  <c r="BU139" i="1"/>
  <c r="BU141" i="1"/>
  <c r="BU143" i="1"/>
  <c r="BU145" i="1"/>
  <c r="BU147" i="1"/>
  <c r="BU149" i="1"/>
  <c r="BU151" i="1"/>
  <c r="BU153" i="1"/>
  <c r="BU155" i="1"/>
  <c r="BU157" i="1"/>
  <c r="BU159" i="1"/>
  <c r="BU161" i="1"/>
  <c r="BU163" i="1"/>
  <c r="BU165" i="1"/>
  <c r="BU167" i="1"/>
  <c r="BU169" i="1"/>
  <c r="BU171" i="1"/>
  <c r="BU173" i="1"/>
  <c r="BU175" i="1"/>
  <c r="BU177" i="1"/>
  <c r="BU179" i="1"/>
  <c r="BU181" i="1"/>
  <c r="BU183" i="1"/>
  <c r="BU185" i="1"/>
  <c r="BU187" i="1"/>
  <c r="BU189" i="1"/>
  <c r="BU191" i="1"/>
  <c r="BU193" i="1"/>
  <c r="BU195" i="1"/>
  <c r="BU197" i="1"/>
  <c r="BU199" i="1"/>
  <c r="BU201" i="1"/>
  <c r="BU203" i="1"/>
  <c r="BU205" i="1"/>
  <c r="BU207" i="1"/>
  <c r="BU209" i="1"/>
  <c r="BU211" i="1"/>
  <c r="BU213" i="1"/>
  <c r="BU215" i="1"/>
  <c r="BU217" i="1"/>
  <c r="BU219" i="1"/>
  <c r="BU221" i="1"/>
  <c r="BU223" i="1"/>
  <c r="BU225" i="1"/>
  <c r="BU227" i="1"/>
  <c r="BU229" i="1"/>
  <c r="BU231" i="1"/>
  <c r="BU233" i="1"/>
  <c r="BU235" i="1"/>
  <c r="BU237" i="1"/>
  <c r="BU239" i="1"/>
  <c r="BU241" i="1"/>
  <c r="BU243" i="1"/>
  <c r="BU245" i="1"/>
  <c r="BU247" i="1"/>
  <c r="BU249" i="1"/>
  <c r="BU251" i="1"/>
  <c r="BU253" i="1"/>
  <c r="BU255" i="1"/>
  <c r="BU257" i="1"/>
  <c r="BU259" i="1"/>
  <c r="BU261" i="1"/>
  <c r="BU263" i="1"/>
  <c r="BU265" i="1"/>
  <c r="BU267" i="1"/>
  <c r="BU269" i="1"/>
  <c r="BU271" i="1"/>
  <c r="BU273" i="1"/>
  <c r="BU275" i="1"/>
  <c r="BU277" i="1"/>
  <c r="BU279" i="1"/>
  <c r="BU281" i="1"/>
  <c r="BU283" i="1"/>
  <c r="BU285" i="1"/>
  <c r="BU287" i="1"/>
  <c r="BU289" i="1"/>
  <c r="BU291" i="1"/>
  <c r="BU293" i="1"/>
  <c r="BU295" i="1"/>
  <c r="BU297" i="1"/>
  <c r="BU299" i="1"/>
  <c r="BU301" i="1"/>
  <c r="BU303" i="1"/>
  <c r="BU305" i="1"/>
  <c r="BU307" i="1"/>
  <c r="BU309" i="1"/>
  <c r="BU311" i="1"/>
  <c r="BU313" i="1"/>
  <c r="BU315" i="1"/>
  <c r="BU317" i="1"/>
  <c r="BU319" i="1"/>
  <c r="BU321" i="1"/>
  <c r="BU323" i="1"/>
  <c r="BU325" i="1"/>
  <c r="BU327" i="1"/>
  <c r="BU329" i="1"/>
  <c r="BU331" i="1"/>
  <c r="BU333" i="1"/>
  <c r="BU335" i="1"/>
  <c r="BU337" i="1"/>
  <c r="BU339" i="1"/>
  <c r="BU341" i="1"/>
  <c r="BU343" i="1"/>
  <c r="BU345" i="1"/>
  <c r="BU347" i="1"/>
  <c r="BU349" i="1"/>
  <c r="BU351" i="1"/>
  <c r="BU353" i="1"/>
  <c r="BU355" i="1"/>
  <c r="BU357" i="1"/>
  <c r="BU359" i="1"/>
  <c r="BU361" i="1"/>
  <c r="BU363" i="1"/>
  <c r="BU365" i="1"/>
  <c r="BU367" i="1"/>
  <c r="BU369" i="1"/>
  <c r="BU371" i="1"/>
  <c r="BU373" i="1"/>
  <c r="BU375" i="1"/>
  <c r="BU377" i="1"/>
  <c r="BU379" i="1"/>
  <c r="BU381" i="1"/>
  <c r="BU383" i="1"/>
  <c r="BU385" i="1"/>
  <c r="BU387" i="1"/>
  <c r="BU389" i="1"/>
  <c r="BU391" i="1"/>
  <c r="BU393" i="1"/>
  <c r="BU395" i="1"/>
  <c r="BU397" i="1"/>
  <c r="BU399" i="1"/>
  <c r="BU401" i="1"/>
  <c r="BU403" i="1"/>
  <c r="BU405" i="1"/>
  <c r="BU407" i="1"/>
  <c r="BU409" i="1"/>
  <c r="BU411" i="1"/>
  <c r="BU413" i="1"/>
  <c r="BU415" i="1"/>
  <c r="BU417" i="1"/>
  <c r="BU419" i="1"/>
  <c r="BU421" i="1"/>
  <c r="BU423" i="1"/>
  <c r="BU425" i="1"/>
  <c r="BU427" i="1"/>
  <c r="BU429" i="1"/>
  <c r="BU431" i="1"/>
  <c r="BU433" i="1"/>
  <c r="BU435" i="1"/>
  <c r="BU437" i="1"/>
  <c r="BU439" i="1"/>
  <c r="BU441" i="1"/>
  <c r="BU443" i="1"/>
  <c r="BU445" i="1"/>
  <c r="BU447" i="1"/>
  <c r="BU449" i="1"/>
  <c r="BU451" i="1"/>
  <c r="BU453" i="1"/>
  <c r="BU455" i="1"/>
  <c r="BU457" i="1"/>
  <c r="BU459" i="1"/>
  <c r="BU461" i="1"/>
  <c r="BU463" i="1"/>
  <c r="BU465" i="1"/>
  <c r="BU467" i="1"/>
  <c r="BU469" i="1"/>
  <c r="BU471" i="1"/>
  <c r="BU473" i="1"/>
  <c r="BU475" i="1"/>
  <c r="BU477" i="1"/>
  <c r="BU479" i="1"/>
  <c r="BU481" i="1"/>
  <c r="BU483" i="1"/>
  <c r="BU485" i="1"/>
  <c r="BU487" i="1"/>
  <c r="BU489" i="1"/>
  <c r="BU491" i="1"/>
  <c r="BU493" i="1"/>
  <c r="BU495" i="1"/>
  <c r="BU497" i="1"/>
  <c r="BU499" i="1"/>
  <c r="BU501" i="1"/>
  <c r="BU503" i="1"/>
  <c r="BU505" i="1"/>
  <c r="BU507" i="1"/>
  <c r="BU509" i="1"/>
  <c r="BU511" i="1"/>
  <c r="BU513" i="1"/>
  <c r="BU515" i="1"/>
  <c r="BU517" i="1"/>
  <c r="BU519" i="1"/>
  <c r="BU521" i="1"/>
  <c r="BU523" i="1"/>
  <c r="BU525" i="1"/>
  <c r="BU527" i="1"/>
  <c r="BU529" i="1"/>
  <c r="BU531" i="1"/>
  <c r="BU533" i="1"/>
  <c r="BU535" i="1"/>
  <c r="BU537" i="1"/>
  <c r="BU539" i="1"/>
  <c r="BU541" i="1"/>
  <c r="BU543" i="1"/>
  <c r="BU545" i="1"/>
  <c r="BU547" i="1"/>
  <c r="BU549" i="1"/>
  <c r="BU551" i="1"/>
  <c r="BU553" i="1"/>
  <c r="BU555" i="1"/>
  <c r="BU557" i="1"/>
  <c r="BU559" i="1"/>
  <c r="BU561" i="1"/>
  <c r="BU563" i="1"/>
  <c r="BU565" i="1"/>
  <c r="BU567" i="1"/>
  <c r="BU569" i="1"/>
  <c r="BU571" i="1"/>
  <c r="BU573" i="1"/>
  <c r="BU575" i="1"/>
  <c r="BU577" i="1"/>
  <c r="BU791" i="1"/>
  <c r="BU793" i="1"/>
  <c r="BU2" i="1"/>
  <c r="BU4" i="1"/>
  <c r="BU6" i="1"/>
  <c r="BU8" i="1"/>
  <c r="BU10" i="1"/>
  <c r="BU12" i="1"/>
  <c r="BU14" i="1"/>
  <c r="BU16" i="1"/>
  <c r="BU18" i="1"/>
  <c r="BU20" i="1"/>
  <c r="BU22" i="1"/>
  <c r="BU24" i="1"/>
  <c r="BU26" i="1"/>
  <c r="BU28" i="1"/>
  <c r="BU30" i="1"/>
  <c r="BU32" i="1"/>
  <c r="BU34" i="1"/>
  <c r="BU36" i="1"/>
  <c r="BU38" i="1"/>
  <c r="BU40" i="1"/>
  <c r="BU42" i="1"/>
  <c r="BU44" i="1"/>
  <c r="BU46" i="1"/>
  <c r="BU48" i="1"/>
  <c r="BU50" i="1"/>
  <c r="BU52" i="1"/>
  <c r="BU54" i="1"/>
  <c r="BU56" i="1"/>
  <c r="BU58" i="1"/>
  <c r="BU60" i="1"/>
  <c r="BU62" i="1"/>
  <c r="BU64" i="1"/>
  <c r="BU66" i="1"/>
  <c r="BU68" i="1"/>
  <c r="BU70" i="1"/>
  <c r="BU72" i="1"/>
  <c r="BU74" i="1"/>
  <c r="BU76" i="1"/>
  <c r="BU78" i="1"/>
  <c r="BU80" i="1"/>
  <c r="BU82" i="1"/>
  <c r="BU84" i="1"/>
  <c r="BU86" i="1"/>
  <c r="BU88" i="1"/>
  <c r="BU90" i="1"/>
  <c r="BU92" i="1"/>
  <c r="BU94" i="1"/>
  <c r="BU96" i="1"/>
  <c r="BU98" i="1"/>
  <c r="BU100" i="1"/>
  <c r="BU102" i="1"/>
  <c r="BU104" i="1"/>
  <c r="BU106" i="1"/>
  <c r="BU108" i="1"/>
  <c r="BU110" i="1"/>
  <c r="BU112" i="1"/>
  <c r="BU114" i="1"/>
  <c r="BU116" i="1"/>
  <c r="BU118" i="1"/>
  <c r="BU120" i="1"/>
  <c r="BU122" i="1"/>
  <c r="BU124" i="1"/>
  <c r="BU126" i="1"/>
  <c r="BU128" i="1"/>
  <c r="BU130" i="1"/>
  <c r="BU132" i="1"/>
  <c r="BU134" i="1"/>
  <c r="BU136" i="1"/>
  <c r="BU138" i="1"/>
  <c r="BU140" i="1"/>
  <c r="BU142" i="1"/>
  <c r="BU144" i="1"/>
  <c r="BU146" i="1"/>
  <c r="BU148" i="1"/>
  <c r="BU150" i="1"/>
  <c r="BU152" i="1"/>
  <c r="BU154" i="1"/>
  <c r="BU156" i="1"/>
  <c r="BU158" i="1"/>
  <c r="BU160" i="1"/>
  <c r="BU162" i="1"/>
  <c r="BU164" i="1"/>
  <c r="BU166" i="1"/>
  <c r="BU168" i="1"/>
  <c r="BU170" i="1"/>
  <c r="BU172" i="1"/>
  <c r="BU174" i="1"/>
  <c r="BU176" i="1"/>
  <c r="BU178" i="1"/>
  <c r="BU180" i="1"/>
  <c r="BU182" i="1"/>
  <c r="BU184" i="1"/>
  <c r="BU186" i="1"/>
  <c r="BU188" i="1"/>
  <c r="BU190" i="1"/>
  <c r="BU192" i="1"/>
  <c r="BU194" i="1"/>
  <c r="BU196" i="1"/>
  <c r="BU198" i="1"/>
  <c r="BU200" i="1"/>
  <c r="BU202" i="1"/>
  <c r="BU204" i="1"/>
  <c r="BU206" i="1"/>
  <c r="BU208" i="1"/>
  <c r="BU210" i="1"/>
  <c r="BU212" i="1"/>
  <c r="BU214" i="1"/>
  <c r="BU216" i="1"/>
  <c r="BU218" i="1"/>
  <c r="BU220" i="1"/>
  <c r="BU222" i="1"/>
  <c r="BU224" i="1"/>
  <c r="BU226" i="1"/>
  <c r="BU228" i="1"/>
  <c r="BU230" i="1"/>
  <c r="BU232" i="1"/>
  <c r="BU234" i="1"/>
  <c r="BU236" i="1"/>
  <c r="BU238" i="1"/>
  <c r="BU240" i="1"/>
  <c r="BU242" i="1"/>
  <c r="BU244" i="1"/>
  <c r="BU246" i="1"/>
  <c r="BU248" i="1"/>
  <c r="BU250" i="1"/>
  <c r="BU252" i="1"/>
  <c r="BU254" i="1"/>
  <c r="BU256" i="1"/>
  <c r="BU258" i="1"/>
  <c r="BU260" i="1"/>
  <c r="BU262" i="1"/>
  <c r="BU264" i="1"/>
  <c r="BU266" i="1"/>
  <c r="BU268" i="1"/>
  <c r="BU270" i="1"/>
  <c r="BU272" i="1"/>
  <c r="BU274" i="1"/>
  <c r="BU276" i="1"/>
  <c r="BU278" i="1"/>
  <c r="BU280" i="1"/>
  <c r="BU282" i="1"/>
  <c r="BU284" i="1"/>
  <c r="BU286" i="1"/>
  <c r="BU288" i="1"/>
  <c r="BU290" i="1"/>
  <c r="BU292" i="1"/>
  <c r="BU294" i="1"/>
  <c r="BU296" i="1"/>
  <c r="BU298" i="1"/>
  <c r="BU300" i="1"/>
  <c r="BU302" i="1"/>
  <c r="BU304" i="1"/>
  <c r="BU306" i="1"/>
  <c r="BU308" i="1"/>
  <c r="BU310" i="1"/>
  <c r="BU312" i="1"/>
  <c r="BU314" i="1"/>
  <c r="BU316" i="1"/>
  <c r="BU318" i="1"/>
  <c r="BU320" i="1"/>
  <c r="BU322" i="1"/>
  <c r="BU324" i="1"/>
  <c r="BU326" i="1"/>
  <c r="BU328" i="1"/>
  <c r="BU330" i="1"/>
  <c r="BU332" i="1"/>
  <c r="BU334" i="1"/>
  <c r="BU336" i="1"/>
  <c r="BU338" i="1"/>
  <c r="BU340" i="1"/>
  <c r="BU342" i="1"/>
  <c r="BU344" i="1"/>
  <c r="BU346" i="1"/>
  <c r="BU348" i="1"/>
  <c r="BU350" i="1"/>
  <c r="BU352" i="1"/>
  <c r="BU354" i="1"/>
  <c r="BU356" i="1"/>
  <c r="BU358" i="1"/>
  <c r="BU360" i="1"/>
  <c r="BU362" i="1"/>
  <c r="BU364" i="1"/>
  <c r="BU366" i="1"/>
  <c r="BU368" i="1"/>
  <c r="BU370" i="1"/>
  <c r="BU372" i="1"/>
  <c r="BU374" i="1"/>
  <c r="BU376" i="1"/>
  <c r="BU378" i="1"/>
  <c r="BU380" i="1"/>
  <c r="BU382" i="1"/>
  <c r="BU384" i="1"/>
  <c r="BU386" i="1"/>
  <c r="BU388" i="1"/>
  <c r="BU390" i="1"/>
  <c r="BU392" i="1"/>
  <c r="BU394" i="1"/>
  <c r="BU396" i="1"/>
  <c r="BU398" i="1"/>
  <c r="BU400" i="1"/>
  <c r="BU402" i="1"/>
  <c r="BU404" i="1"/>
  <c r="BU406" i="1"/>
  <c r="BU408" i="1"/>
  <c r="BU410" i="1"/>
  <c r="BU412" i="1"/>
  <c r="BU414" i="1"/>
  <c r="BU416" i="1"/>
  <c r="BU418" i="1"/>
  <c r="BU420" i="1"/>
  <c r="BU422" i="1"/>
  <c r="BU424" i="1"/>
  <c r="BU426" i="1"/>
  <c r="BU428" i="1"/>
  <c r="BU430" i="1"/>
  <c r="BU432" i="1"/>
  <c r="BU434" i="1"/>
  <c r="BU436" i="1"/>
  <c r="BU438" i="1"/>
  <c r="BU440" i="1"/>
  <c r="BU442" i="1"/>
  <c r="BU444" i="1"/>
  <c r="BU446" i="1"/>
  <c r="BU448" i="1"/>
  <c r="BU450" i="1"/>
  <c r="BU452" i="1"/>
  <c r="BU454" i="1"/>
  <c r="BU456" i="1"/>
  <c r="BU458" i="1"/>
  <c r="BU460" i="1"/>
  <c r="BU462" i="1"/>
  <c r="BU464" i="1"/>
  <c r="BU466" i="1"/>
  <c r="BU468" i="1"/>
  <c r="BU470" i="1"/>
  <c r="BU472" i="1"/>
  <c r="BU474" i="1"/>
  <c r="BU476" i="1"/>
  <c r="BU478" i="1"/>
  <c r="BU480" i="1"/>
  <c r="BU482" i="1"/>
  <c r="BU484" i="1"/>
  <c r="BU486" i="1"/>
  <c r="BU488" i="1"/>
  <c r="BU490" i="1"/>
  <c r="BU492" i="1"/>
  <c r="BU494" i="1"/>
  <c r="BU496" i="1"/>
  <c r="BU498" i="1"/>
  <c r="BU500" i="1"/>
  <c r="BU502" i="1"/>
  <c r="BU504" i="1"/>
  <c r="BU506" i="1"/>
  <c r="BU508" i="1"/>
  <c r="BU510" i="1"/>
  <c r="BU512" i="1"/>
  <c r="BU514" i="1"/>
  <c r="BU516" i="1"/>
  <c r="BU518" i="1"/>
  <c r="BU520" i="1"/>
  <c r="BU522" i="1"/>
  <c r="BU524" i="1"/>
  <c r="BU526" i="1"/>
  <c r="BU528" i="1"/>
  <c r="BU530" i="1"/>
  <c r="BU532" i="1"/>
  <c r="BU534" i="1"/>
  <c r="BU536" i="1"/>
  <c r="BU538" i="1"/>
  <c r="BU540" i="1"/>
  <c r="BU542" i="1"/>
  <c r="BU544" i="1"/>
  <c r="BU546" i="1"/>
  <c r="BU548" i="1"/>
  <c r="BU550" i="1"/>
  <c r="BU552" i="1"/>
  <c r="BU554" i="1"/>
  <c r="BU556" i="1"/>
  <c r="BU558" i="1"/>
  <c r="BU560" i="1"/>
  <c r="BU562" i="1"/>
  <c r="BU564" i="1"/>
  <c r="BU566" i="1"/>
  <c r="BU568" i="1"/>
  <c r="BU570" i="1"/>
  <c r="BU572" i="1"/>
  <c r="BU574" i="1"/>
  <c r="BU576" i="1"/>
  <c r="BU578" i="1"/>
  <c r="BU580" i="1"/>
  <c r="BU582" i="1"/>
  <c r="BU584" i="1"/>
  <c r="BU586" i="1"/>
  <c r="BU588" i="1"/>
  <c r="BU590" i="1"/>
  <c r="BU592" i="1"/>
  <c r="BU594" i="1"/>
  <c r="BU596" i="1"/>
  <c r="BU598" i="1"/>
  <c r="BU600" i="1"/>
  <c r="BU602" i="1"/>
  <c r="BU604" i="1"/>
  <c r="BU606" i="1"/>
  <c r="BU608" i="1"/>
  <c r="BU610" i="1"/>
  <c r="BU612" i="1"/>
  <c r="BU614" i="1"/>
  <c r="BU616" i="1"/>
  <c r="BU618" i="1"/>
  <c r="BU620" i="1"/>
  <c r="BU622" i="1"/>
  <c r="BU624" i="1"/>
  <c r="BU626" i="1"/>
  <c r="BU628" i="1"/>
  <c r="BU630" i="1"/>
  <c r="BU632" i="1"/>
  <c r="BU634" i="1"/>
  <c r="BU636" i="1"/>
  <c r="BU638" i="1"/>
  <c r="BU640" i="1"/>
  <c r="BU642" i="1"/>
  <c r="BU644" i="1"/>
  <c r="BU646" i="1"/>
  <c r="BU648" i="1"/>
  <c r="BU650" i="1"/>
  <c r="BU652" i="1"/>
  <c r="BU654" i="1"/>
  <c r="BU656" i="1"/>
  <c r="BU658" i="1"/>
  <c r="BU660" i="1"/>
  <c r="BU662" i="1"/>
  <c r="BU664" i="1"/>
  <c r="BU666" i="1"/>
  <c r="BU668" i="1"/>
  <c r="BU670" i="1"/>
  <c r="BU672" i="1"/>
  <c r="BU674" i="1"/>
  <c r="BU676" i="1"/>
  <c r="BU678" i="1"/>
  <c r="BU680" i="1"/>
  <c r="BU682" i="1"/>
  <c r="BU684" i="1"/>
  <c r="BU686" i="1"/>
  <c r="BU688" i="1"/>
  <c r="BU690" i="1"/>
  <c r="BU692" i="1"/>
  <c r="BU694" i="1"/>
  <c r="BU696" i="1"/>
  <c r="BU698" i="1"/>
  <c r="BU700" i="1"/>
  <c r="BU702" i="1"/>
  <c r="BU704" i="1"/>
  <c r="BU706" i="1"/>
  <c r="BU708" i="1"/>
  <c r="BU710" i="1"/>
  <c r="BU712" i="1"/>
  <c r="BU714" i="1"/>
  <c r="BU716" i="1"/>
  <c r="BU718" i="1"/>
  <c r="BU720" i="1"/>
  <c r="BU722" i="1"/>
  <c r="BU724" i="1"/>
  <c r="BU726" i="1"/>
  <c r="BU728" i="1"/>
  <c r="BU730" i="1"/>
  <c r="BU732" i="1"/>
  <c r="BU734" i="1"/>
  <c r="BU736" i="1"/>
  <c r="BU738" i="1"/>
  <c r="BU740" i="1"/>
  <c r="BU742" i="1"/>
  <c r="BU744" i="1"/>
  <c r="BU746" i="1"/>
  <c r="BU748" i="1"/>
  <c r="BU750" i="1"/>
  <c r="BU752" i="1"/>
  <c r="BU754" i="1"/>
  <c r="BU756" i="1"/>
  <c r="BU758" i="1"/>
  <c r="BU760" i="1"/>
  <c r="BU762" i="1"/>
  <c r="BU764" i="1"/>
  <c r="BU766" i="1"/>
  <c r="BU768" i="1"/>
  <c r="BU770" i="1"/>
  <c r="BU772" i="1"/>
  <c r="BU774" i="1"/>
  <c r="BU776" i="1"/>
  <c r="BU778" i="1"/>
  <c r="BU780" i="1"/>
  <c r="BU782" i="1"/>
  <c r="BU784" i="1"/>
  <c r="BU786" i="1"/>
  <c r="BU788" i="1"/>
  <c r="BU790" i="1"/>
  <c r="BU792" i="1"/>
  <c r="BU794" i="1"/>
  <c r="BU796" i="1"/>
  <c r="BU798" i="1"/>
  <c r="BU800" i="1"/>
  <c r="BU802" i="1"/>
  <c r="BU804" i="1"/>
  <c r="BU806" i="1"/>
  <c r="BU808" i="1"/>
  <c r="CS809" i="1"/>
  <c r="BU810" i="1"/>
  <c r="CS284" i="1"/>
  <c r="CS286" i="1"/>
  <c r="CS288" i="1"/>
  <c r="CS290" i="1"/>
  <c r="CS296" i="1"/>
  <c r="CS298" i="1"/>
  <c r="CS300" i="1"/>
  <c r="CS302" i="1"/>
  <c r="CS304" i="1"/>
  <c r="CS306" i="1"/>
  <c r="CS308" i="1"/>
  <c r="CS310" i="1"/>
  <c r="CS312" i="1"/>
  <c r="CS314" i="1"/>
  <c r="CS316" i="1"/>
  <c r="CS318" i="1"/>
  <c r="CS320" i="1"/>
  <c r="CS322" i="1"/>
  <c r="CS324" i="1"/>
  <c r="CS326" i="1"/>
  <c r="CS328" i="1"/>
  <c r="CS330" i="1"/>
  <c r="CS332" i="1"/>
  <c r="CS334" i="1"/>
  <c r="CS336" i="1"/>
  <c r="CS338" i="1"/>
  <c r="CS340" i="1"/>
  <c r="CS342" i="1"/>
  <c r="CS344" i="1"/>
  <c r="CS346" i="1"/>
  <c r="CS348" i="1"/>
  <c r="CS350" i="1"/>
  <c r="CS352" i="1"/>
  <c r="CS354" i="1"/>
  <c r="CS356" i="1"/>
  <c r="CS358" i="1"/>
  <c r="CS360" i="1"/>
  <c r="CS362" i="1"/>
  <c r="CS364" i="1"/>
  <c r="CS366" i="1"/>
  <c r="CS368" i="1"/>
  <c r="CS370" i="1"/>
  <c r="CS372" i="1"/>
  <c r="CS374" i="1"/>
  <c r="CS376" i="1"/>
  <c r="CS390" i="1"/>
  <c r="CS392" i="1"/>
  <c r="CS394" i="1"/>
  <c r="CS396" i="1"/>
  <c r="CS398" i="1"/>
  <c r="CS400" i="1"/>
  <c r="CS402" i="1"/>
  <c r="CS404" i="1"/>
  <c r="CS406" i="1"/>
  <c r="CS408" i="1"/>
  <c r="CS410" i="1"/>
  <c r="CS412" i="1"/>
  <c r="CS414" i="1"/>
  <c r="CS416" i="1"/>
  <c r="CS418" i="1"/>
  <c r="CS420" i="1"/>
  <c r="CS422" i="1"/>
  <c r="CS424" i="1"/>
  <c r="CS426" i="1"/>
  <c r="CS428" i="1"/>
  <c r="CS430" i="1"/>
  <c r="CS432" i="1"/>
  <c r="CS434" i="1"/>
  <c r="CS436" i="1"/>
  <c r="CS438" i="1"/>
  <c r="CS440" i="1"/>
  <c r="CS442" i="1"/>
  <c r="CS444" i="1"/>
  <c r="CS450" i="1"/>
  <c r="CS452" i="1"/>
  <c r="CS490" i="1"/>
  <c r="CS492" i="1"/>
  <c r="CS498" i="1"/>
  <c r="CS500" i="1"/>
  <c r="CS502" i="1"/>
  <c r="CS504" i="1"/>
  <c r="CS506" i="1"/>
  <c r="CS508" i="1"/>
  <c r="CS378" i="1"/>
  <c r="CS380" i="1"/>
  <c r="CS382" i="1"/>
  <c r="CS384" i="1"/>
  <c r="CS386" i="1"/>
  <c r="CS388" i="1"/>
  <c r="CS446" i="1"/>
  <c r="CS448" i="1"/>
  <c r="CS454" i="1"/>
  <c r="CS456" i="1"/>
  <c r="CS458" i="1"/>
  <c r="CS460" i="1"/>
  <c r="CS462" i="1"/>
  <c r="CS464" i="1"/>
  <c r="CS466" i="1"/>
  <c r="CS468" i="1"/>
  <c r="CS470" i="1"/>
  <c r="CS472" i="1"/>
  <c r="CS474" i="1"/>
  <c r="CS476" i="1"/>
  <c r="CS478" i="1"/>
  <c r="CS480" i="1"/>
  <c r="CS482" i="1"/>
  <c r="CS484" i="1"/>
  <c r="CS486" i="1"/>
  <c r="CS488" i="1"/>
  <c r="CS494" i="1"/>
  <c r="CS496" i="1"/>
  <c r="CS2" i="1"/>
  <c r="CS4" i="1"/>
  <c r="CS6" i="1"/>
  <c r="CS8" i="1"/>
  <c r="CS10" i="1"/>
  <c r="CS14" i="1"/>
  <c r="CS22" i="1"/>
  <c r="CS26" i="1"/>
  <c r="CS28" i="1"/>
  <c r="CS30" i="1"/>
  <c r="CS34" i="1"/>
  <c r="CS36" i="1"/>
  <c r="CS38" i="1"/>
  <c r="CS40" i="1"/>
  <c r="CS42" i="1"/>
  <c r="CS44" i="1"/>
  <c r="CS46" i="1"/>
  <c r="CS48" i="1"/>
  <c r="CS50" i="1"/>
  <c r="CS54" i="1"/>
  <c r="CS56" i="1"/>
  <c r="CS60" i="1"/>
  <c r="CS62" i="1"/>
  <c r="CS64" i="1"/>
  <c r="CS66" i="1"/>
  <c r="CS68" i="1"/>
  <c r="CS72" i="1"/>
  <c r="CS82" i="1"/>
  <c r="CS88" i="1"/>
  <c r="CS90" i="1"/>
  <c r="CS96" i="1"/>
  <c r="CS142" i="1"/>
  <c r="CS144" i="1"/>
  <c r="CS146" i="1"/>
  <c r="CS148" i="1"/>
  <c r="CS150" i="1"/>
  <c r="CS152" i="1"/>
  <c r="CS154" i="1"/>
  <c r="CS156" i="1"/>
  <c r="CS158" i="1"/>
  <c r="CS160" i="1"/>
  <c r="CS162" i="1"/>
  <c r="CS164" i="1"/>
  <c r="CS166" i="1"/>
  <c r="CS168" i="1"/>
  <c r="CS170" i="1"/>
  <c r="CS172" i="1"/>
  <c r="CS174" i="1"/>
  <c r="CS176" i="1"/>
  <c r="CS178" i="1"/>
  <c r="CS180" i="1"/>
  <c r="CS182" i="1"/>
  <c r="CS184" i="1"/>
  <c r="CS186" i="1"/>
  <c r="CS188" i="1"/>
  <c r="CS190" i="1"/>
  <c r="CS192" i="1"/>
  <c r="CS194" i="1"/>
  <c r="CS196" i="1"/>
  <c r="CS198" i="1"/>
  <c r="CS200" i="1"/>
  <c r="CS202" i="1"/>
  <c r="CS204" i="1"/>
  <c r="CS206" i="1"/>
  <c r="CS208" i="1"/>
  <c r="CS210" i="1"/>
  <c r="CS212" i="1"/>
  <c r="CS214" i="1"/>
  <c r="CS216" i="1"/>
  <c r="CS218" i="1"/>
  <c r="CS220" i="1"/>
  <c r="CS222" i="1"/>
  <c r="CS224" i="1"/>
  <c r="CS226" i="1"/>
  <c r="CS228" i="1"/>
  <c r="CS230" i="1"/>
  <c r="CS232" i="1"/>
  <c r="CS234" i="1"/>
  <c r="CS236" i="1"/>
  <c r="CS238" i="1"/>
  <c r="CS240" i="1"/>
  <c r="CS242" i="1"/>
  <c r="CS244" i="1"/>
  <c r="CS246" i="1"/>
  <c r="CS248" i="1"/>
  <c r="CS250" i="1"/>
  <c r="CS252" i="1"/>
  <c r="CS254" i="1"/>
  <c r="CS256" i="1"/>
  <c r="CS258" i="1"/>
  <c r="CS260" i="1"/>
  <c r="CS262" i="1"/>
  <c r="CS264" i="1"/>
  <c r="CS266" i="1"/>
  <c r="CS268" i="1"/>
  <c r="CS270" i="1"/>
  <c r="CS272" i="1"/>
  <c r="CS274" i="1"/>
  <c r="CS276" i="1"/>
  <c r="CS278" i="1"/>
  <c r="CS280" i="1"/>
  <c r="CS282" i="1"/>
  <c r="CS292" i="1"/>
  <c r="CS294" i="1"/>
  <c r="CS801" i="1"/>
  <c r="CS804" i="1"/>
  <c r="CS806" i="1"/>
  <c r="CS808" i="1"/>
  <c r="CS620" i="1"/>
  <c r="CS621" i="1"/>
  <c r="CS622" i="1"/>
  <c r="CS623" i="1"/>
  <c r="CS624" i="1"/>
  <c r="CS625" i="1"/>
  <c r="CS626" i="1"/>
  <c r="CS627" i="1"/>
  <c r="CS628" i="1"/>
  <c r="CS629" i="1"/>
  <c r="CS630" i="1"/>
  <c r="CS631" i="1"/>
  <c r="CS632" i="1"/>
  <c r="CS633" i="1"/>
  <c r="CS634" i="1"/>
  <c r="CS635" i="1"/>
  <c r="CS636" i="1"/>
  <c r="CS637" i="1"/>
  <c r="CS638" i="1"/>
  <c r="CS639" i="1"/>
  <c r="CS640" i="1"/>
  <c r="CS641" i="1"/>
  <c r="CS642" i="1"/>
  <c r="CS643" i="1"/>
  <c r="CS644" i="1"/>
  <c r="CS645" i="1"/>
  <c r="CS646" i="1"/>
  <c r="CS647" i="1"/>
  <c r="CS648" i="1"/>
  <c r="CS649" i="1"/>
  <c r="CS650" i="1"/>
  <c r="CS651" i="1"/>
  <c r="CS652" i="1"/>
  <c r="CS653" i="1"/>
  <c r="CS654" i="1"/>
  <c r="CS655" i="1"/>
  <c r="CS656" i="1"/>
  <c r="CS657" i="1"/>
  <c r="CS658" i="1"/>
  <c r="CS659" i="1"/>
  <c r="CS660" i="1"/>
  <c r="CS661" i="1"/>
  <c r="CS662" i="1"/>
  <c r="CS663" i="1"/>
  <c r="CS664" i="1"/>
  <c r="CS665" i="1"/>
  <c r="CS666" i="1"/>
  <c r="CS667" i="1"/>
  <c r="CS668" i="1"/>
  <c r="CS669" i="1"/>
  <c r="CS670" i="1"/>
  <c r="CS671" i="1"/>
  <c r="CS672" i="1"/>
  <c r="CS673" i="1"/>
  <c r="CS674" i="1"/>
  <c r="CS675" i="1"/>
  <c r="CS676" i="1"/>
  <c r="CS677" i="1"/>
  <c r="CS678" i="1"/>
  <c r="CS680" i="1"/>
  <c r="CS682" i="1"/>
  <c r="CS684" i="1"/>
  <c r="CS686" i="1"/>
  <c r="CS688" i="1"/>
  <c r="CS690" i="1"/>
  <c r="CS692" i="1"/>
  <c r="CS694" i="1"/>
  <c r="CS696" i="1"/>
  <c r="CS698" i="1"/>
  <c r="CS700" i="1"/>
  <c r="CS702" i="1"/>
  <c r="CS704" i="1"/>
  <c r="CS706" i="1"/>
  <c r="CS707" i="1"/>
  <c r="CS708" i="1"/>
  <c r="CS710" i="1"/>
  <c r="CS712" i="1"/>
  <c r="CS713" i="1"/>
  <c r="CS714" i="1"/>
  <c r="CS717" i="1"/>
  <c r="CS719" i="1"/>
  <c r="CS721" i="1"/>
  <c r="CS723" i="1"/>
  <c r="CS725" i="1"/>
  <c r="CS726" i="1"/>
  <c r="CS727" i="1"/>
  <c r="CS729" i="1"/>
  <c r="CS731" i="1"/>
  <c r="CS733" i="1"/>
  <c r="CS734" i="1"/>
  <c r="CS735" i="1"/>
  <c r="CS736" i="1"/>
  <c r="CS737" i="1"/>
  <c r="CS739" i="1"/>
  <c r="CS741" i="1"/>
  <c r="CS743" i="1"/>
  <c r="CS745" i="1"/>
  <c r="CS747" i="1"/>
  <c r="CS749" i="1"/>
  <c r="CS751" i="1"/>
  <c r="CS753" i="1"/>
  <c r="CS755" i="1"/>
  <c r="CS756" i="1"/>
  <c r="CS757" i="1"/>
  <c r="CS758" i="1"/>
  <c r="CS759" i="1"/>
  <c r="CS763" i="1"/>
  <c r="CS765" i="1"/>
  <c r="CS787" i="1"/>
  <c r="CS789" i="1"/>
  <c r="CS791" i="1"/>
  <c r="CS793" i="1"/>
  <c r="CS794" i="1"/>
  <c r="CS796" i="1"/>
  <c r="CS798" i="1"/>
  <c r="CS800" i="1"/>
  <c r="CS802" i="1"/>
  <c r="CS803" i="1"/>
  <c r="CS805" i="1"/>
  <c r="CS807" i="1"/>
  <c r="CS3" i="1"/>
  <c r="CS5" i="1"/>
  <c r="CS7" i="1"/>
  <c r="CS9" i="1"/>
  <c r="CS11" i="1"/>
  <c r="CS12" i="1"/>
  <c r="CS13" i="1"/>
  <c r="CS15" i="1"/>
  <c r="CS16" i="1"/>
  <c r="CS17" i="1"/>
  <c r="CS18" i="1"/>
  <c r="CS19" i="1"/>
  <c r="CS20" i="1"/>
  <c r="CS21" i="1"/>
  <c r="CS23" i="1"/>
  <c r="CS24" i="1"/>
  <c r="CS25" i="1"/>
  <c r="CS27" i="1"/>
  <c r="CS29" i="1"/>
  <c r="CS31" i="1"/>
  <c r="CS32" i="1"/>
  <c r="CS33" i="1"/>
  <c r="CS35" i="1"/>
  <c r="CS37" i="1"/>
  <c r="CS39" i="1"/>
  <c r="CS41" i="1"/>
  <c r="CS43" i="1"/>
  <c r="CS45" i="1"/>
  <c r="CS47" i="1"/>
  <c r="CS49" i="1"/>
  <c r="CS51" i="1"/>
  <c r="CS52" i="1"/>
  <c r="CS53" i="1"/>
  <c r="CS55" i="1"/>
  <c r="CS57" i="1"/>
  <c r="CS58" i="1"/>
  <c r="CS59" i="1"/>
  <c r="CS61" i="1"/>
  <c r="CS63" i="1"/>
  <c r="CS65" i="1"/>
  <c r="CS67" i="1"/>
  <c r="CS69" i="1"/>
  <c r="CS70" i="1"/>
  <c r="CS71" i="1"/>
  <c r="CS73" i="1"/>
  <c r="CS74" i="1"/>
  <c r="CS75" i="1"/>
  <c r="CS76" i="1"/>
  <c r="CS77" i="1"/>
  <c r="CS78" i="1"/>
  <c r="CS79" i="1"/>
  <c r="CS80" i="1"/>
  <c r="CS81" i="1"/>
  <c r="CS83" i="1"/>
  <c r="CS84" i="1"/>
  <c r="CS85" i="1"/>
  <c r="CS86" i="1"/>
  <c r="CS87" i="1"/>
  <c r="CS89" i="1"/>
  <c r="CS91" i="1"/>
  <c r="CS92" i="1"/>
  <c r="CS93" i="1"/>
  <c r="CS94" i="1"/>
  <c r="CS95" i="1"/>
  <c r="CS97" i="1"/>
  <c r="CS98" i="1"/>
  <c r="CS99" i="1"/>
  <c r="CS100" i="1"/>
  <c r="CS101" i="1"/>
  <c r="CS102" i="1"/>
  <c r="CS103" i="1"/>
  <c r="CS104" i="1"/>
  <c r="CS105" i="1"/>
  <c r="CS106" i="1"/>
  <c r="CS107" i="1"/>
  <c r="CS108" i="1"/>
  <c r="CS109" i="1"/>
  <c r="CS110" i="1"/>
  <c r="CS111" i="1"/>
  <c r="CS112" i="1"/>
  <c r="CS113" i="1"/>
  <c r="CS114" i="1"/>
  <c r="CS115" i="1"/>
  <c r="CS116" i="1"/>
  <c r="CS117" i="1"/>
  <c r="CS118" i="1"/>
  <c r="CS119" i="1"/>
  <c r="CS120" i="1"/>
  <c r="CS121" i="1"/>
  <c r="CS122" i="1"/>
  <c r="CS123" i="1"/>
  <c r="CS124" i="1"/>
  <c r="CS125" i="1"/>
  <c r="CS126" i="1"/>
  <c r="CS127" i="1"/>
  <c r="CS128" i="1"/>
  <c r="CS129" i="1"/>
  <c r="CS130" i="1"/>
  <c r="CS131" i="1"/>
  <c r="CS132" i="1"/>
  <c r="CS133" i="1"/>
  <c r="CS134" i="1"/>
  <c r="CS135" i="1"/>
  <c r="CS136" i="1"/>
  <c r="CS137" i="1"/>
  <c r="CS138" i="1"/>
  <c r="CS139" i="1"/>
  <c r="CS140" i="1"/>
  <c r="CS141" i="1"/>
  <c r="CS143" i="1"/>
  <c r="CS145" i="1"/>
  <c r="CS147" i="1"/>
  <c r="CS149" i="1"/>
  <c r="CS151" i="1"/>
  <c r="CS153" i="1"/>
  <c r="CS155" i="1"/>
  <c r="CS157" i="1"/>
  <c r="CS159" i="1"/>
  <c r="CS161" i="1"/>
  <c r="CS163" i="1"/>
  <c r="CS165" i="1"/>
  <c r="CS167" i="1"/>
  <c r="CS169" i="1"/>
  <c r="CS171" i="1"/>
  <c r="CS173" i="1"/>
  <c r="CS175" i="1"/>
  <c r="CS177" i="1"/>
  <c r="CS179" i="1"/>
  <c r="CS181" i="1"/>
  <c r="CS183" i="1"/>
  <c r="CS185" i="1"/>
  <c r="CS187" i="1"/>
  <c r="CS189" i="1"/>
  <c r="CS191" i="1"/>
  <c r="CS193" i="1"/>
  <c r="CS195" i="1"/>
  <c r="CS197" i="1"/>
  <c r="CS199" i="1"/>
  <c r="CS201" i="1"/>
  <c r="CS203" i="1"/>
  <c r="CS205" i="1"/>
  <c r="CS207" i="1"/>
  <c r="CS209" i="1"/>
  <c r="CS211" i="1"/>
  <c r="CS213" i="1"/>
  <c r="CS215" i="1"/>
  <c r="CS217" i="1"/>
  <c r="CS219" i="1"/>
  <c r="CS221" i="1"/>
  <c r="CS223" i="1"/>
  <c r="CS225" i="1"/>
  <c r="CS227" i="1"/>
  <c r="CS229" i="1"/>
  <c r="CS231" i="1"/>
  <c r="CS233" i="1"/>
  <c r="CS235" i="1"/>
  <c r="CS237" i="1"/>
  <c r="CS239" i="1"/>
  <c r="CS241" i="1"/>
  <c r="CS243" i="1"/>
  <c r="CS245" i="1"/>
  <c r="CS247" i="1"/>
  <c r="CS249" i="1"/>
  <c r="CS251" i="1"/>
  <c r="CS253" i="1"/>
  <c r="CS255" i="1"/>
  <c r="CS257" i="1"/>
  <c r="CS259" i="1"/>
  <c r="CS261" i="1"/>
  <c r="CS263" i="1"/>
  <c r="CS265" i="1"/>
  <c r="CS267" i="1"/>
  <c r="CS269" i="1"/>
  <c r="CS271" i="1"/>
  <c r="CS273" i="1"/>
  <c r="CS275" i="1"/>
  <c r="CS277" i="1"/>
  <c r="CS279" i="1"/>
  <c r="CS281" i="1"/>
  <c r="CS283" i="1"/>
  <c r="CS285" i="1"/>
  <c r="CS287" i="1"/>
  <c r="CS289" i="1"/>
  <c r="CS291" i="1"/>
  <c r="CS293" i="1"/>
  <c r="CS295" i="1"/>
  <c r="CS297" i="1"/>
  <c r="CS299" i="1"/>
  <c r="CS301" i="1"/>
  <c r="CS303" i="1"/>
  <c r="CS305" i="1"/>
  <c r="CS307" i="1"/>
  <c r="CS309" i="1"/>
  <c r="CS311" i="1"/>
  <c r="CS313" i="1"/>
  <c r="CS315" i="1"/>
  <c r="CS317" i="1"/>
  <c r="CS319" i="1"/>
  <c r="CS321" i="1"/>
  <c r="CS323" i="1"/>
  <c r="CS325" i="1"/>
  <c r="CS327" i="1"/>
  <c r="CS329" i="1"/>
  <c r="CS331" i="1"/>
  <c r="CS333" i="1"/>
  <c r="CS335" i="1"/>
  <c r="CS337" i="1"/>
  <c r="CS341" i="1"/>
  <c r="CS343" i="1"/>
  <c r="CS345" i="1"/>
  <c r="CS347" i="1"/>
  <c r="CS349" i="1"/>
  <c r="CS351" i="1"/>
  <c r="CS353" i="1"/>
  <c r="CS355" i="1"/>
  <c r="CS357" i="1"/>
  <c r="CS359" i="1"/>
  <c r="CS361" i="1"/>
  <c r="CS363" i="1"/>
  <c r="CS365" i="1"/>
  <c r="CS367" i="1"/>
  <c r="CS369" i="1"/>
  <c r="CS371" i="1"/>
  <c r="CS373" i="1"/>
  <c r="CS375" i="1"/>
  <c r="CS377" i="1"/>
  <c r="CS379" i="1"/>
  <c r="CS381" i="1"/>
  <c r="CS383" i="1"/>
  <c r="CS385" i="1"/>
  <c r="CS387" i="1"/>
  <c r="CS389" i="1"/>
  <c r="CS391" i="1"/>
  <c r="CS393" i="1"/>
  <c r="CS395" i="1"/>
  <c r="CS397" i="1"/>
  <c r="CS399" i="1"/>
  <c r="CS401" i="1"/>
  <c r="CS403" i="1"/>
  <c r="CS405" i="1"/>
  <c r="CS407" i="1"/>
  <c r="CS409" i="1"/>
  <c r="CS411" i="1"/>
  <c r="CS413" i="1"/>
  <c r="CS415" i="1"/>
  <c r="CS417" i="1"/>
  <c r="CS419" i="1"/>
  <c r="CS421" i="1"/>
  <c r="CS423" i="1"/>
  <c r="CS425" i="1"/>
  <c r="CS427" i="1"/>
  <c r="CS429" i="1"/>
  <c r="CS431" i="1"/>
  <c r="CS433" i="1"/>
  <c r="CS435" i="1"/>
  <c r="CS437" i="1"/>
  <c r="CS439" i="1"/>
  <c r="CS441" i="1"/>
  <c r="CS443" i="1"/>
  <c r="CS445" i="1"/>
  <c r="CS447" i="1"/>
  <c r="CS449" i="1"/>
  <c r="CS451" i="1"/>
  <c r="CS453" i="1"/>
  <c r="CS455" i="1"/>
  <c r="CS457" i="1"/>
  <c r="CS459" i="1"/>
  <c r="CS461" i="1"/>
  <c r="CS463" i="1"/>
  <c r="CS465" i="1"/>
  <c r="CS467" i="1"/>
  <c r="CS469" i="1"/>
  <c r="CS471" i="1"/>
  <c r="CS473" i="1"/>
  <c r="CS475" i="1"/>
  <c r="CS477" i="1"/>
  <c r="CS479" i="1"/>
  <c r="CS481" i="1"/>
  <c r="CS483" i="1"/>
  <c r="CS485" i="1"/>
  <c r="CS487" i="1"/>
  <c r="CS489" i="1"/>
  <c r="CS491" i="1"/>
  <c r="CS493" i="1"/>
  <c r="CS495" i="1"/>
  <c r="CS497" i="1"/>
  <c r="CS499" i="1"/>
  <c r="CS501" i="1"/>
  <c r="CS503" i="1"/>
  <c r="CS505" i="1"/>
  <c r="CS507" i="1"/>
  <c r="CS509" i="1"/>
  <c r="CS510" i="1"/>
  <c r="CS511" i="1"/>
  <c r="CS512" i="1"/>
  <c r="CS513" i="1"/>
  <c r="CS514" i="1"/>
  <c r="CS515" i="1"/>
  <c r="CS516" i="1"/>
  <c r="CS517" i="1"/>
  <c r="CS518" i="1"/>
  <c r="CS519" i="1"/>
  <c r="CS520" i="1"/>
  <c r="CS521" i="1"/>
  <c r="CS522" i="1"/>
  <c r="CS523" i="1"/>
  <c r="CS524" i="1"/>
  <c r="CS525" i="1"/>
  <c r="CS526" i="1"/>
  <c r="CS527" i="1"/>
  <c r="CS528" i="1"/>
  <c r="CS529" i="1"/>
  <c r="CS530" i="1"/>
  <c r="CS531" i="1"/>
  <c r="CS532" i="1"/>
  <c r="CS533" i="1"/>
  <c r="CS534" i="1"/>
  <c r="CS535" i="1"/>
  <c r="CS536" i="1"/>
  <c r="CS537" i="1"/>
  <c r="CS538" i="1"/>
  <c r="CS539" i="1"/>
  <c r="CS540" i="1"/>
  <c r="CS541" i="1"/>
  <c r="CS542" i="1"/>
  <c r="CS543" i="1"/>
  <c r="CS544" i="1"/>
  <c r="CS545" i="1"/>
  <c r="CS546" i="1"/>
  <c r="CS547" i="1"/>
  <c r="CS548" i="1"/>
  <c r="CS549" i="1"/>
  <c r="CS550" i="1"/>
  <c r="CS551" i="1"/>
  <c r="CS552" i="1"/>
  <c r="CS553" i="1"/>
  <c r="CS554" i="1"/>
  <c r="CS555" i="1"/>
  <c r="CS556" i="1"/>
  <c r="CS557" i="1"/>
  <c r="CS558" i="1"/>
  <c r="CS559" i="1"/>
  <c r="CS560" i="1"/>
  <c r="CS561" i="1"/>
  <c r="CS562" i="1"/>
  <c r="CS563" i="1"/>
  <c r="CS564" i="1"/>
  <c r="CS565" i="1"/>
  <c r="CS566" i="1"/>
  <c r="CS567" i="1"/>
  <c r="CS568" i="1"/>
  <c r="CS569" i="1"/>
  <c r="CS570" i="1"/>
  <c r="CS571" i="1"/>
  <c r="CS572" i="1"/>
  <c r="CS573" i="1"/>
  <c r="CS574" i="1"/>
  <c r="CS575" i="1"/>
  <c r="CS576" i="1"/>
  <c r="CS577" i="1"/>
  <c r="CS578" i="1"/>
  <c r="CS579" i="1"/>
  <c r="CS580" i="1"/>
  <c r="CS581" i="1"/>
  <c r="CS582" i="1"/>
  <c r="CS583" i="1"/>
  <c r="CS584" i="1"/>
  <c r="CS585" i="1"/>
  <c r="CS586" i="1"/>
  <c r="CS587" i="1"/>
  <c r="CS588" i="1"/>
  <c r="CS589" i="1"/>
  <c r="CS590" i="1"/>
  <c r="CS591" i="1"/>
  <c r="CS592" i="1"/>
  <c r="CS593" i="1"/>
  <c r="CS594" i="1"/>
  <c r="CS595" i="1"/>
  <c r="CS596" i="1"/>
  <c r="CS597" i="1"/>
  <c r="CS598" i="1"/>
  <c r="CS599" i="1"/>
  <c r="CS600" i="1"/>
  <c r="CS601" i="1"/>
  <c r="CS602" i="1"/>
  <c r="CS603" i="1"/>
  <c r="CS604" i="1"/>
  <c r="CS605" i="1"/>
  <c r="CS606" i="1"/>
  <c r="CS607" i="1"/>
  <c r="CS608" i="1"/>
  <c r="CS609" i="1"/>
  <c r="CS610" i="1"/>
  <c r="CS611" i="1"/>
  <c r="CS612" i="1"/>
  <c r="CS613" i="1"/>
  <c r="CS614" i="1"/>
  <c r="CS615" i="1"/>
  <c r="CS616" i="1"/>
  <c r="CS617" i="1"/>
  <c r="CS618" i="1"/>
  <c r="CS619" i="1"/>
  <c r="CS681" i="1"/>
  <c r="CS683" i="1"/>
  <c r="CS685" i="1"/>
  <c r="CS687" i="1"/>
  <c r="CS689" i="1"/>
  <c r="CS691" i="1"/>
  <c r="CS693" i="1"/>
  <c r="CS695" i="1"/>
  <c r="CS697" i="1"/>
  <c r="CS699" i="1"/>
  <c r="CS701" i="1"/>
  <c r="CS703" i="1"/>
  <c r="CS705" i="1"/>
  <c r="CS709" i="1"/>
  <c r="CS711" i="1"/>
  <c r="CS715" i="1"/>
  <c r="CS716" i="1"/>
  <c r="CS718" i="1"/>
  <c r="CS720" i="1"/>
  <c r="CS722" i="1"/>
  <c r="CS724" i="1"/>
  <c r="CS728" i="1"/>
  <c r="CS730" i="1"/>
  <c r="CS732" i="1"/>
  <c r="CS738" i="1"/>
  <c r="CS740" i="1"/>
  <c r="CS742" i="1"/>
  <c r="CS744" i="1"/>
  <c r="CS746" i="1"/>
  <c r="CS748" i="1"/>
  <c r="CS810" i="1"/>
  <c r="CS750" i="1"/>
  <c r="CS752" i="1"/>
  <c r="CS754" i="1"/>
  <c r="CS760" i="1"/>
  <c r="CS762" i="1"/>
  <c r="CS764" i="1"/>
  <c r="CS766" i="1"/>
  <c r="CS767" i="1"/>
  <c r="CS768" i="1"/>
  <c r="CS769" i="1"/>
  <c r="CS770" i="1"/>
  <c r="CS771" i="1"/>
  <c r="CS772" i="1"/>
  <c r="CS773" i="1"/>
  <c r="CS774" i="1"/>
  <c r="CS775" i="1"/>
  <c r="CS776" i="1"/>
  <c r="CS777" i="1"/>
  <c r="CS778" i="1"/>
  <c r="CS779" i="1"/>
  <c r="CS780" i="1"/>
  <c r="CS781" i="1"/>
  <c r="CS782" i="1"/>
  <c r="CS783" i="1"/>
  <c r="CS784" i="1"/>
  <c r="CS785" i="1"/>
  <c r="CS786" i="1"/>
  <c r="CS788" i="1"/>
  <c r="CS790" i="1"/>
  <c r="CS792" i="1"/>
  <c r="CS795" i="1"/>
  <c r="CS797" i="1"/>
  <c r="CS799" i="1"/>
  <c r="CS339" i="1"/>
  <c r="CS679" i="1"/>
  <c r="CS76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E330" authorId="0" shapeId="0" xr:uid="{00000000-0006-0000-0000-000001000000}">
      <text>
        <r>
          <rPr>
            <sz val="10"/>
            <color rgb="FF000000"/>
            <rFont val="Arial"/>
            <family val="2"/>
          </rPr>
          <t>Abuso de poder? No deberia ser uso excesivo de la fuerza?
	-Alejandra Neely
Debería ser uso excesivo
	-ramiro donoso leal</t>
        </r>
      </text>
    </comment>
    <comment ref="Y478" authorId="0" shapeId="0" xr:uid="{00000000-0006-0000-0000-000002000000}">
      <text>
        <r>
          <rPr>
            <sz val="10"/>
            <color rgb="FF000000"/>
            <rFont val="Arial"/>
            <family val="2"/>
          </rPr>
          <t>No aparece si fue apremio ilegitimo o no
	-Alejandra Neely</t>
        </r>
      </text>
    </comment>
  </commentList>
</comments>
</file>

<file path=xl/sharedStrings.xml><?xml version="1.0" encoding="utf-8"?>
<sst xmlns="http://schemas.openxmlformats.org/spreadsheetml/2006/main" count="14654" uniqueCount="1181">
  <si>
    <t>ID víctimas</t>
  </si>
  <si>
    <t>Edad</t>
  </si>
  <si>
    <t>Sexo</t>
  </si>
  <si>
    <t>Orientación</t>
  </si>
  <si>
    <t>Ocupacion</t>
  </si>
  <si>
    <t>Accion Judicial</t>
  </si>
  <si>
    <t>Accion judicial 2</t>
  </si>
  <si>
    <t>Acción judicial 3</t>
  </si>
  <si>
    <t>Region</t>
  </si>
  <si>
    <t>Fecha de acción judicial</t>
  </si>
  <si>
    <t>Delito/Materia</t>
  </si>
  <si>
    <t>Lugar de Accion Judicial</t>
  </si>
  <si>
    <t>Lugar de acción Constitucional</t>
  </si>
  <si>
    <t>Lugar Amparo JG</t>
  </si>
  <si>
    <t>Fecha del delito</t>
  </si>
  <si>
    <t>Hora del delito</t>
  </si>
  <si>
    <t>Estado de Excepción</t>
  </si>
  <si>
    <t>Context de Manifestación</t>
  </si>
  <si>
    <t>Hecho1</t>
  </si>
  <si>
    <t>Lugar1</t>
  </si>
  <si>
    <t>Comuna1</t>
  </si>
  <si>
    <t>Tipo de funcionario 1</t>
  </si>
  <si>
    <t>N° de funcionarios 1</t>
  </si>
  <si>
    <t>Instrumento represivo 1</t>
  </si>
  <si>
    <t>Municion 1</t>
  </si>
  <si>
    <t>Hecho2</t>
  </si>
  <si>
    <t>Lugar2</t>
  </si>
  <si>
    <t>Tipo de funcionario 2</t>
  </si>
  <si>
    <t>N° de funcionarios 2</t>
  </si>
  <si>
    <t>Instrumento represivo 2</t>
  </si>
  <si>
    <t>Municion 2</t>
  </si>
  <si>
    <t>Hecho3</t>
  </si>
  <si>
    <t>Lugar3</t>
  </si>
  <si>
    <t>Tipo de funcionario3</t>
  </si>
  <si>
    <t>N° de funcionarios3</t>
  </si>
  <si>
    <t>Instrumento represivo 3</t>
  </si>
  <si>
    <t>Municion 3</t>
  </si>
  <si>
    <t>Hecho4</t>
  </si>
  <si>
    <t>Lugar4</t>
  </si>
  <si>
    <t>Tipo de Funcionario 4</t>
  </si>
  <si>
    <t>N° de funcionarios 4</t>
  </si>
  <si>
    <t>Instrumento represivo 4</t>
  </si>
  <si>
    <t>Munición 4</t>
  </si>
  <si>
    <t>Vehiculo de Traslado</t>
  </si>
  <si>
    <t>legítimo o no</t>
  </si>
  <si>
    <t>Consecuencia</t>
  </si>
  <si>
    <t>Estado</t>
  </si>
  <si>
    <t>Lugar de Reclusion</t>
  </si>
  <si>
    <t>Defensor</t>
  </si>
  <si>
    <t>Golpiza</t>
  </si>
  <si>
    <t>Desnudamiento</t>
  </si>
  <si>
    <t>Negacion de asistencia medica</t>
  </si>
  <si>
    <t>Disparos</t>
  </si>
  <si>
    <t>Detencion</t>
  </si>
  <si>
    <t>Violacion</t>
  </si>
  <si>
    <t>Tocaciones</t>
  </si>
  <si>
    <t>Amenaza</t>
  </si>
  <si>
    <t>Amenaza de violacion</t>
  </si>
  <si>
    <t>Amenaza de muerte</t>
  </si>
  <si>
    <t>Atropello</t>
  </si>
  <si>
    <t>Robo con violencia</t>
  </si>
  <si>
    <t>Allanamiento</t>
  </si>
  <si>
    <t>Invasion de espacio prohibido</t>
  </si>
  <si>
    <t>Gaseado</t>
  </si>
  <si>
    <t>Piedrazo</t>
  </si>
  <si>
    <t xml:space="preserve">Mordidas </t>
  </si>
  <si>
    <t>Montaje</t>
  </si>
  <si>
    <t>Crucifixion</t>
  </si>
  <si>
    <t>Otros tratos crueles</t>
  </si>
  <si>
    <t>Obstruccion de asistencia medica</t>
  </si>
  <si>
    <t>Ahogamiento con bolsa plastica</t>
  </si>
  <si>
    <t>Hechos totales</t>
  </si>
  <si>
    <t>Arma de fuego</t>
  </si>
  <si>
    <t>Arma antimotin</t>
  </si>
  <si>
    <t>Perdigones</t>
  </si>
  <si>
    <t>Balines</t>
  </si>
  <si>
    <t>Bomba lacrimogena</t>
  </si>
  <si>
    <t>Balas</t>
  </si>
  <si>
    <t>Postones</t>
  </si>
  <si>
    <t>Abuso de poder</t>
  </si>
  <si>
    <t>Abuso sexual</t>
  </si>
  <si>
    <t>Carro lanzaguas</t>
  </si>
  <si>
    <t>Gas pimienta</t>
  </si>
  <si>
    <t>Moto</t>
  </si>
  <si>
    <t>Perro policial</t>
  </si>
  <si>
    <t>Piedras</t>
  </si>
  <si>
    <t>Tortura</t>
  </si>
  <si>
    <t>Uso excesivo de la fuerza</t>
  </si>
  <si>
    <t>Vehiculo</t>
  </si>
  <si>
    <t>Acoso sexual</t>
  </si>
  <si>
    <t>Otros</t>
  </si>
  <si>
    <t>Militares</t>
  </si>
  <si>
    <t>PDI</t>
  </si>
  <si>
    <t>Marinos</t>
  </si>
  <si>
    <t>Carabineros</t>
  </si>
  <si>
    <t>Violencia sexual</t>
  </si>
  <si>
    <t>RM</t>
  </si>
  <si>
    <t>SJG3</t>
  </si>
  <si>
    <t>SI</t>
  </si>
  <si>
    <t>NO</t>
  </si>
  <si>
    <t>Bernardo Salas 230</t>
  </si>
  <si>
    <t>Recoleta</t>
  </si>
  <si>
    <t>Camion militar</t>
  </si>
  <si>
    <t>Tenencia El Salto</t>
  </si>
  <si>
    <t>Camion Militar</t>
  </si>
  <si>
    <t>Lesiones fisicas</t>
  </si>
  <si>
    <t>Libertad</t>
  </si>
  <si>
    <t>no</t>
  </si>
  <si>
    <t>SJG7</t>
  </si>
  <si>
    <t>Paseo Bulnes</t>
  </si>
  <si>
    <t>Santiago Centro</t>
  </si>
  <si>
    <t>Paseo -Bules</t>
  </si>
  <si>
    <t xml:space="preserve">Reten movil </t>
  </si>
  <si>
    <t>3 Comisaria de Santiago</t>
  </si>
  <si>
    <t>SJG6</t>
  </si>
  <si>
    <t>Las Rejas con Avenida Coyhaique</t>
  </si>
  <si>
    <t>Estacion Central</t>
  </si>
  <si>
    <t>Las Rejas c/ Avenida Coyhaique</t>
  </si>
  <si>
    <t>SJG Colina</t>
  </si>
  <si>
    <t>Calle Fontt</t>
  </si>
  <si>
    <t>Colina</t>
  </si>
  <si>
    <t>Coquimbo</t>
  </si>
  <si>
    <t>SJG Coquimbo</t>
  </si>
  <si>
    <t>Mall Outlet Vivo Peñuelas</t>
  </si>
  <si>
    <t>2 Comisaria de Coquimbo</t>
  </si>
  <si>
    <t>si</t>
  </si>
  <si>
    <t>Calle Zenteno</t>
  </si>
  <si>
    <t>Indeterminado</t>
  </si>
  <si>
    <t>Reten movil</t>
  </si>
  <si>
    <t>SJG La Serena</t>
  </si>
  <si>
    <t>Avenida Aguirre con Avenida Balmaceda</t>
  </si>
  <si>
    <t>La Serena</t>
  </si>
  <si>
    <t>1 Comisaria de La Serena</t>
  </si>
  <si>
    <t>Tarapaca</t>
  </si>
  <si>
    <t>SJG Alto Hospicio</t>
  </si>
  <si>
    <t>Avenida Los Cóndores con Avenida La Pampa</t>
  </si>
  <si>
    <t>Alto Hospicio</t>
  </si>
  <si>
    <t>Ceguera</t>
  </si>
  <si>
    <t>Los Rios</t>
  </si>
  <si>
    <t>SJG Valdivia</t>
  </si>
  <si>
    <t>Chacabuco con Compañía</t>
  </si>
  <si>
    <t>Valdivia</t>
  </si>
  <si>
    <t>1 Comisaria de Valdivia</t>
  </si>
  <si>
    <t>Otras lesiones</t>
  </si>
  <si>
    <t>Rene Schneider con Avenida Francia</t>
  </si>
  <si>
    <t>René Schneider con Avenida Francia</t>
  </si>
  <si>
    <t>Pampa Krahmer</t>
  </si>
  <si>
    <t>Biobio</t>
  </si>
  <si>
    <t>Homicidio</t>
  </si>
  <si>
    <t>SJG Talcahuano</t>
  </si>
  <si>
    <t>Avenida Gran Bretaña</t>
  </si>
  <si>
    <t>Talcahuano</t>
  </si>
  <si>
    <t>Muerte</t>
  </si>
  <si>
    <t>Muerto</t>
  </si>
  <si>
    <t>Metro El Sol</t>
  </si>
  <si>
    <t>Maipú</t>
  </si>
  <si>
    <t>Mall Plaza La Serena</t>
  </si>
  <si>
    <t>Homicidio frustrado</t>
  </si>
  <si>
    <t>Maule</t>
  </si>
  <si>
    <t>SJG Curicó</t>
  </si>
  <si>
    <t>Ruta 5, Curico</t>
  </si>
  <si>
    <t>Curico</t>
  </si>
  <si>
    <t>Bilbao 444</t>
  </si>
  <si>
    <t>Atacama</t>
  </si>
  <si>
    <t>Abuso</t>
  </si>
  <si>
    <t>SJG Caldera</t>
  </si>
  <si>
    <t>Unimarc Batallón Atacama</t>
  </si>
  <si>
    <t>Caldera</t>
  </si>
  <si>
    <t>Subcomisaria de Caldera</t>
  </si>
  <si>
    <t>Plaza Portal del Sol</t>
  </si>
  <si>
    <t>Subcomisaria Oscar Cristigallo</t>
  </si>
  <si>
    <t>Edificio Prales (frente a Plaza Ciudad de Valdivia)</t>
  </si>
  <si>
    <t>Apremios ilegitimos</t>
  </si>
  <si>
    <t>SJG8</t>
  </si>
  <si>
    <t>Puente Pionono</t>
  </si>
  <si>
    <t>Aysen</t>
  </si>
  <si>
    <t>SJG Coyhaique</t>
  </si>
  <si>
    <t>Plaza de Armas</t>
  </si>
  <si>
    <t>Coyhaique</t>
  </si>
  <si>
    <t>Comisaria de Coyhaique</t>
  </si>
  <si>
    <t>SJG San Bernardo</t>
  </si>
  <si>
    <t>Pasarela Las Acacias</t>
  </si>
  <si>
    <t>San Bernardo</t>
  </si>
  <si>
    <t>Vehiculo de Carabineros</t>
  </si>
  <si>
    <t>14 Comisaria de San Bernardo</t>
  </si>
  <si>
    <t>SJG Puente Alto</t>
  </si>
  <si>
    <t>20 Comisaria de Puente Alto</t>
  </si>
  <si>
    <t>Puente Alto</t>
  </si>
  <si>
    <t>SJG14</t>
  </si>
  <si>
    <t>Metro Rojas Magallanes</t>
  </si>
  <si>
    <t>La Florida</t>
  </si>
  <si>
    <t>36 Comisaría La Florida</t>
  </si>
  <si>
    <t>36 Comisaria La Florida</t>
  </si>
  <si>
    <t>Subcomisaría de los Quillayes</t>
  </si>
  <si>
    <t>Subcomisaria de los Quillayes</t>
  </si>
  <si>
    <t>Vicuña Mackenna 11145</t>
  </si>
  <si>
    <t>46 Comisaría de La Florida</t>
  </si>
  <si>
    <t>46 Comisaria de La Florida</t>
  </si>
  <si>
    <t>SJG13</t>
  </si>
  <si>
    <t>A Cuenta Tobalaba 10831</t>
  </si>
  <si>
    <t>Peñalolén</t>
  </si>
  <si>
    <t>33 Comisaria de Ñuñoa</t>
  </si>
  <si>
    <t>Calle Los Plátanos con Los Olmos</t>
  </si>
  <si>
    <t>Macul</t>
  </si>
  <si>
    <t>Comisaria de Macul</t>
  </si>
  <si>
    <t>SJG11</t>
  </si>
  <si>
    <t>Calle Jose Miguel Carrera con Barros Luco</t>
  </si>
  <si>
    <t>San Miguel</t>
  </si>
  <si>
    <t>12 Comisaria de San Miguel</t>
  </si>
  <si>
    <t>Antofagasta</t>
  </si>
  <si>
    <t>SJG Antofagasta</t>
  </si>
  <si>
    <t>Mercado Central Calles Uribe con Ossa</t>
  </si>
  <si>
    <t>Plaza Sotomayor</t>
  </si>
  <si>
    <t>Calle Maipú con San Martín</t>
  </si>
  <si>
    <t>Calle Ossa con Calle Maipú</t>
  </si>
  <si>
    <t>3 Comisaria de Antofagasta</t>
  </si>
  <si>
    <t>Metro El Llano</t>
  </si>
  <si>
    <t>Si</t>
  </si>
  <si>
    <t>Calle Ossa Costado del Mercado Central</t>
  </si>
  <si>
    <t>3 Comisaria de Mujeres de Antofagasta</t>
  </si>
  <si>
    <t>Mercado Central</t>
  </si>
  <si>
    <t>Calle Maipú con Washington</t>
  </si>
  <si>
    <t>Metro Ciudad del Niño</t>
  </si>
  <si>
    <t>Providencia con Salvador</t>
  </si>
  <si>
    <t>Providencia</t>
  </si>
  <si>
    <t>Seminario con Providencia</t>
  </si>
  <si>
    <t>Plaza de la República de la Ciudad de Valdivia</t>
  </si>
  <si>
    <t>Plaza Italia</t>
  </si>
  <si>
    <t>Shell Avenida Alemania 595</t>
  </si>
  <si>
    <t>Camino hacia Plaza de la República</t>
  </si>
  <si>
    <t>Calle Walter Smith</t>
  </si>
  <si>
    <t>Ramón Picarte 1448</t>
  </si>
  <si>
    <t>Homosexual</t>
  </si>
  <si>
    <t>Metro Santa Anna</t>
  </si>
  <si>
    <t>Metro Santa Ana</t>
  </si>
  <si>
    <t>Puente Pedro de Valdivia</t>
  </si>
  <si>
    <t>Santo Domingo con Monjitas</t>
  </si>
  <si>
    <t>1 Comisaria de Santiago</t>
  </si>
  <si>
    <t>Walter Smith</t>
  </si>
  <si>
    <t>Alameda con Irene Morales</t>
  </si>
  <si>
    <t>Estudiante</t>
  </si>
  <si>
    <t>Camilo Henríquez</t>
  </si>
  <si>
    <t>Cerro Santa Lucia</t>
  </si>
  <si>
    <t>Avenida Libertad con Avenida Francisco de Aguirre</t>
  </si>
  <si>
    <t>Avenida Estadio con Calle Santiago Baltra</t>
  </si>
  <si>
    <t>Av. El Santo con Santiago Baltra</t>
  </si>
  <si>
    <t>Calle Aldunate</t>
  </si>
  <si>
    <t>Aníbal Pinto con Garriga</t>
  </si>
  <si>
    <t>Calle Ohiggins con Enrique</t>
  </si>
  <si>
    <t>Tarapaca con Bules</t>
  </si>
  <si>
    <t>Barrio Industrial</t>
  </si>
  <si>
    <t>Subcomisaria Tierras Blancas</t>
  </si>
  <si>
    <t>Avenida Alessandri</t>
  </si>
  <si>
    <t>Tucapel Jimenez 489</t>
  </si>
  <si>
    <t>Araucania</t>
  </si>
  <si>
    <t>SJG Temuco</t>
  </si>
  <si>
    <t>calle Blanco cerca del Hospital</t>
  </si>
  <si>
    <t>Temuco</t>
  </si>
  <si>
    <t>Liceo 7</t>
  </si>
  <si>
    <t>Camion de Carabineros</t>
  </si>
  <si>
    <t>Accion de amparo</t>
  </si>
  <si>
    <t>Corte de Apelaciones de Valdivia</t>
  </si>
  <si>
    <t>Calle Esmeralda</t>
  </si>
  <si>
    <t>Rio Bueno</t>
  </si>
  <si>
    <t>Comsaria</t>
  </si>
  <si>
    <t>Comisaria</t>
  </si>
  <si>
    <t>Plaza 21 de Mayo</t>
  </si>
  <si>
    <t>4 Comisaria</t>
  </si>
  <si>
    <t>Corte de Apelaciones de Santiago</t>
  </si>
  <si>
    <t>San Diego 1473</t>
  </si>
  <si>
    <t>Hospitalizado</t>
  </si>
  <si>
    <t>Corte de Apelaciones de La Serena</t>
  </si>
  <si>
    <t>Tierras Blancas</t>
  </si>
  <si>
    <t>Desaparecido</t>
  </si>
  <si>
    <t>Corte de Apelaciones de Temuco</t>
  </si>
  <si>
    <t>Hospital de Temuco</t>
  </si>
  <si>
    <t>Lesiones graves gravisimas</t>
  </si>
  <si>
    <t>Las Eras c/ Claro Solar</t>
  </si>
  <si>
    <t>Perdida del globo ocular</t>
  </si>
  <si>
    <t>Plaza Hospital de Temuco</t>
  </si>
  <si>
    <t xml:space="preserve">Lesion ocular </t>
  </si>
  <si>
    <t>Alameda c/ Amunátegui</t>
  </si>
  <si>
    <t>Corte de Apelaciones Concepcion</t>
  </si>
  <si>
    <t>Calle Progreso</t>
  </si>
  <si>
    <t>Chiguayante</t>
  </si>
  <si>
    <t>Calle La Unión 1405, Villa Renacer</t>
  </si>
  <si>
    <t>Carahue</t>
  </si>
  <si>
    <t>Calle Mc Iver</t>
  </si>
  <si>
    <t>Vehiculo Policial</t>
  </si>
  <si>
    <t>Avenida Lo Marcoleta 361</t>
  </si>
  <si>
    <t xml:space="preserve">Quilicura </t>
  </si>
  <si>
    <t>Desconocido</t>
  </si>
  <si>
    <t xml:space="preserve">Accion de amparo </t>
  </si>
  <si>
    <t>SJG San Pedro de la Paz</t>
  </si>
  <si>
    <t>San Pedro de la Costa</t>
  </si>
  <si>
    <t>San Pedro de la Paz</t>
  </si>
  <si>
    <t xml:space="preserve">Lesiones graves gravisimas </t>
  </si>
  <si>
    <t xml:space="preserve">SJG7 </t>
  </si>
  <si>
    <t>Alameda con Vicuña Mackenna</t>
  </si>
  <si>
    <t xml:space="preserve">Santiago Centro </t>
  </si>
  <si>
    <t xml:space="preserve">Ceguera </t>
  </si>
  <si>
    <t>Pasaje El Olmo con Camino Bajos de Matte</t>
  </si>
  <si>
    <t>Buin</t>
  </si>
  <si>
    <t xml:space="preserve">Estado vegetal </t>
  </si>
  <si>
    <t xml:space="preserve">Estudiante Universitaria </t>
  </si>
  <si>
    <t xml:space="preserve">Avenida Salvador </t>
  </si>
  <si>
    <t xml:space="preserve">Providencia </t>
  </si>
  <si>
    <t xml:space="preserve">SI </t>
  </si>
  <si>
    <t xml:space="preserve">Valparaiso </t>
  </si>
  <si>
    <t xml:space="preserve">SJG Quilpue </t>
  </si>
  <si>
    <t xml:space="preserve">NO </t>
  </si>
  <si>
    <t xml:space="preserve">Poblacion Las Rosa </t>
  </si>
  <si>
    <t xml:space="preserve">Quilpue </t>
  </si>
  <si>
    <t xml:space="preserve">Población Las Rosas </t>
  </si>
  <si>
    <t xml:space="preserve">2 comisaria Quilpue </t>
  </si>
  <si>
    <t xml:space="preserve">Libertad </t>
  </si>
  <si>
    <t xml:space="preserve">2 Comisaria Quilpue </t>
  </si>
  <si>
    <t>SJG Coronel</t>
  </si>
  <si>
    <t>Camilo Olavarria</t>
  </si>
  <si>
    <t>Coronel</t>
  </si>
  <si>
    <t xml:space="preserve">Atacama </t>
  </si>
  <si>
    <t xml:space="preserve">Violencia innecesaria </t>
  </si>
  <si>
    <t xml:space="preserve">SJG Copiapó </t>
  </si>
  <si>
    <t>Calle Colipí con calle los carreras</t>
  </si>
  <si>
    <t xml:space="preserve">Segunda comisaria Copiapó </t>
  </si>
  <si>
    <t>SJG Concepcion</t>
  </si>
  <si>
    <t>Calle Ohiggins</t>
  </si>
  <si>
    <t>Concepcion</t>
  </si>
  <si>
    <t>Riesgo Vital</t>
  </si>
  <si>
    <t xml:space="preserve">Sector de Lirquen </t>
  </si>
  <si>
    <t>Penco</t>
  </si>
  <si>
    <t xml:space="preserve">Calle Ogana </t>
  </si>
  <si>
    <t>Puerto Montt</t>
  </si>
  <si>
    <t>Calle Ogana</t>
  </si>
  <si>
    <t xml:space="preserve">Camarografo </t>
  </si>
  <si>
    <t>SJG Chiguayante</t>
  </si>
  <si>
    <t>Calle Manquimávida</t>
  </si>
  <si>
    <t xml:space="preserve">Perdida del globo ocular </t>
  </si>
  <si>
    <t xml:space="preserve">Los Rios </t>
  </si>
  <si>
    <t xml:space="preserve">SJG Valdivia </t>
  </si>
  <si>
    <t>Sector Norte grande 2</t>
  </si>
  <si>
    <t xml:space="preserve">Valdivia </t>
  </si>
  <si>
    <t>SJG Viña del Mar</t>
  </si>
  <si>
    <t>Plaza de viña del Mar</t>
  </si>
  <si>
    <t>Viña del Mar</t>
  </si>
  <si>
    <t>Poston</t>
  </si>
  <si>
    <t>Poblacion Las Rosas</t>
  </si>
  <si>
    <t xml:space="preserve">SJG Quipue </t>
  </si>
  <si>
    <t>Calle Arlegui</t>
  </si>
  <si>
    <t xml:space="preserve">1 Comisaria de Viña del Mar </t>
  </si>
  <si>
    <t>Constructor Civil</t>
  </si>
  <si>
    <t>Ohiggins</t>
  </si>
  <si>
    <t>SJG Rancagua</t>
  </si>
  <si>
    <t>Calle Venus con Sol</t>
  </si>
  <si>
    <t>Rancagua</t>
  </si>
  <si>
    <t xml:space="preserve">Empleado </t>
  </si>
  <si>
    <t xml:space="preserve">Pasaje Colon </t>
  </si>
  <si>
    <t>Lesiones graves</t>
  </si>
  <si>
    <t>Calle Constanza</t>
  </si>
  <si>
    <t>Calle Uruguay con Av. el Sur</t>
  </si>
  <si>
    <t xml:space="preserve">Centro Quilpue </t>
  </si>
  <si>
    <t xml:space="preserve">Centro de Quilpue </t>
  </si>
  <si>
    <t xml:space="preserve">2 cominaria Quilpue </t>
  </si>
  <si>
    <t>Empleado</t>
  </si>
  <si>
    <t>Calle German Riesco</t>
  </si>
  <si>
    <t>Av. Libertador Bernardo Ohiggins</t>
  </si>
  <si>
    <t xml:space="preserve">Calle Anibal Pinto con Los Carrera </t>
  </si>
  <si>
    <t>Calle Anibal Pinto con Los Carrera</t>
  </si>
  <si>
    <t xml:space="preserve">Diego Portales con Claudio Vicuña </t>
  </si>
  <si>
    <t>Diego Portales con Claudio Vicuña</t>
  </si>
  <si>
    <t xml:space="preserve">Ñuble </t>
  </si>
  <si>
    <t xml:space="preserve">SJG Chillan </t>
  </si>
  <si>
    <t xml:space="preserve">Intendencia Chillan </t>
  </si>
  <si>
    <t xml:space="preserve">Chillan </t>
  </si>
  <si>
    <t xml:space="preserve">Periodista </t>
  </si>
  <si>
    <t xml:space="preserve">Arica y Parinacota </t>
  </si>
  <si>
    <t xml:space="preserve">Tortura </t>
  </si>
  <si>
    <t xml:space="preserve">SJG Arica </t>
  </si>
  <si>
    <t xml:space="preserve">Rotonda Tucapel, direccion norte </t>
  </si>
  <si>
    <t xml:space="preserve">Arica </t>
  </si>
  <si>
    <t xml:space="preserve">3 Comisaria Arica </t>
  </si>
  <si>
    <t xml:space="preserve">3 Comisaria de Arica </t>
  </si>
  <si>
    <t xml:space="preserve">Jornalero </t>
  </si>
  <si>
    <t>Diego Portales con Tucapel</t>
  </si>
  <si>
    <t xml:space="preserve">Estudiante </t>
  </si>
  <si>
    <t>Rotonda Tucapel</t>
  </si>
  <si>
    <t>Arica</t>
  </si>
  <si>
    <t xml:space="preserve">Profesor </t>
  </si>
  <si>
    <t xml:space="preserve">Rotonda Tucapel </t>
  </si>
  <si>
    <t>Calle Independencia</t>
  </si>
  <si>
    <t>Furgon policial</t>
  </si>
  <si>
    <t>Tecnico en deporte y recreacion</t>
  </si>
  <si>
    <t>Frente al complejo deportivo Hermogenes Lizana</t>
  </si>
  <si>
    <t xml:space="preserve">Violencia innecesaria con resultado de lesiones graves </t>
  </si>
  <si>
    <t xml:space="preserve">Diego Portales con Tucapel </t>
  </si>
  <si>
    <t>Carretera H30 en Doñigue</t>
  </si>
  <si>
    <t>Av. San Martin con Aurora</t>
  </si>
  <si>
    <t xml:space="preserve">Maule </t>
  </si>
  <si>
    <t xml:space="preserve">SJG Talca </t>
  </si>
  <si>
    <t>3 poniente con 1 norte</t>
  </si>
  <si>
    <t>Talca</t>
  </si>
  <si>
    <t xml:space="preserve">3 poniente con 1 norte </t>
  </si>
  <si>
    <t xml:space="preserve">3 Comisaria Talca </t>
  </si>
  <si>
    <t xml:space="preserve">Abuso sexual </t>
  </si>
  <si>
    <t xml:space="preserve">Calle 2 sur con 2 oriente </t>
  </si>
  <si>
    <t xml:space="preserve">Talca </t>
  </si>
  <si>
    <t xml:space="preserve">Carro policial </t>
  </si>
  <si>
    <t>2 sur hacia 4 oriente</t>
  </si>
  <si>
    <t xml:space="preserve">1 norte </t>
  </si>
  <si>
    <t>SJG Talca</t>
  </si>
  <si>
    <t>Calle 1 Oriente entre 1 y 2 Norte</t>
  </si>
  <si>
    <t xml:space="preserve">3 Oriente con 2 sur </t>
  </si>
  <si>
    <t>4 oriente</t>
  </si>
  <si>
    <t xml:space="preserve">4 oriente </t>
  </si>
  <si>
    <t>1 Norte con 1 Oriente</t>
  </si>
  <si>
    <t xml:space="preserve">2 oriente con 1 norte </t>
  </si>
  <si>
    <t>2 oriente con 1 norte</t>
  </si>
  <si>
    <t>1 Poniente con 1 Norte</t>
  </si>
  <si>
    <t xml:space="preserve">2 sur con 4 oriente </t>
  </si>
  <si>
    <t>5 oriente con 12 norte</t>
  </si>
  <si>
    <t>4 Comisaria de Talca</t>
  </si>
  <si>
    <t>4 Comisaria Talca</t>
  </si>
  <si>
    <t xml:space="preserve">3 oriente con 2 sur </t>
  </si>
  <si>
    <t xml:space="preserve">1 sur con 3 oriente </t>
  </si>
  <si>
    <t>1 sur con 3 oriente</t>
  </si>
  <si>
    <t>3 Comisaria de Talca</t>
  </si>
  <si>
    <t>7 Oriente con 2 Sur</t>
  </si>
  <si>
    <t>1 Oriente con 1 Sur</t>
  </si>
  <si>
    <t>3 Comisaria Talca</t>
  </si>
  <si>
    <t>2 Poniente con Alameda</t>
  </si>
  <si>
    <t xml:space="preserve">2 sur con 1 poniente </t>
  </si>
  <si>
    <t xml:space="preserve">2 sur </t>
  </si>
  <si>
    <t>Catedral de Talca</t>
  </si>
  <si>
    <t>Camion Carabineros</t>
  </si>
  <si>
    <t xml:space="preserve">1 sur con 4 oriente </t>
  </si>
  <si>
    <t>1 Sur</t>
  </si>
  <si>
    <t>1 norte con 8 oriente</t>
  </si>
  <si>
    <t>11 oriente con 1 sur</t>
  </si>
  <si>
    <t>Costado Municipalidad de Talca</t>
  </si>
  <si>
    <t>Estudiante Psicologia</t>
  </si>
  <si>
    <t>SJG Iquique</t>
  </si>
  <si>
    <t>Avenida Arturo Pratt 2250</t>
  </si>
  <si>
    <t>Iquique</t>
  </si>
  <si>
    <t>Luis Emilio Recabarren 2477</t>
  </si>
  <si>
    <t>4 Comisaria de Iquique</t>
  </si>
  <si>
    <t xml:space="preserve">SJG Osorno </t>
  </si>
  <si>
    <t xml:space="preserve">Estacion ferrocarriles Osorno </t>
  </si>
  <si>
    <t>Osorno</t>
  </si>
  <si>
    <t xml:space="preserve">Estacion ferrocarril de Osorno </t>
  </si>
  <si>
    <t xml:space="preserve">1 comisaria Osorno </t>
  </si>
  <si>
    <t>1 Comisaria Osorno</t>
  </si>
  <si>
    <t xml:space="preserve">1 Comisaria Osorno </t>
  </si>
  <si>
    <t xml:space="preserve">Los Lagos </t>
  </si>
  <si>
    <t>SJG Puerto Varas</t>
  </si>
  <si>
    <t>Calle Alianza Cristiana con Misionera</t>
  </si>
  <si>
    <t>Subcomisaria de Frutillar</t>
  </si>
  <si>
    <t>Calle Ramirez</t>
  </si>
  <si>
    <t>SJG Rio Negro</t>
  </si>
  <si>
    <t>Plaza Rio Negro</t>
  </si>
  <si>
    <t>Rio Negro</t>
  </si>
  <si>
    <t>Comisaria de Purranque</t>
  </si>
  <si>
    <t>Plaza de armas</t>
  </si>
  <si>
    <t>Violencia innecesaria</t>
  </si>
  <si>
    <t>Tucapel entre Ohiggins y Barros Arana, sede ANEF</t>
  </si>
  <si>
    <t xml:space="preserve">Calle OHiggins </t>
  </si>
  <si>
    <t>Tucapel Barros Arana</t>
  </si>
  <si>
    <t>1 Comisaria de Concepcion</t>
  </si>
  <si>
    <t>Estudiante Enfermeria</t>
  </si>
  <si>
    <t>Calle Ohiggins con Anibal Pinto</t>
  </si>
  <si>
    <t>Reten</t>
  </si>
  <si>
    <t>Plaza Condell</t>
  </si>
  <si>
    <t xml:space="preserve">Camion militar </t>
  </si>
  <si>
    <t xml:space="preserve">1 Comisaria de Concepcion </t>
  </si>
  <si>
    <t>Orompello con Ohiggins</t>
  </si>
  <si>
    <t>Freire entre Ongolmo y Paicavi</t>
  </si>
  <si>
    <t xml:space="preserve">Camino a Penco </t>
  </si>
  <si>
    <t>Avenida Los Carrera, entre Ongolmo y Orompello</t>
  </si>
  <si>
    <t>Barros Arana con Ohiggins</t>
  </si>
  <si>
    <t>Calle Rengo con Heras</t>
  </si>
  <si>
    <t>Telefonica</t>
  </si>
  <si>
    <t xml:space="preserve">policial </t>
  </si>
  <si>
    <t>Violencia innecesaria con resultado de lesiones graves</t>
  </si>
  <si>
    <t>Ohiggins con Tucapel</t>
  </si>
  <si>
    <t>SJG Los Angeles</t>
  </si>
  <si>
    <t>Valdivia 298</t>
  </si>
  <si>
    <t>Los Angeles</t>
  </si>
  <si>
    <t>1 Comisaria de Los Angeles</t>
  </si>
  <si>
    <t xml:space="preserve">Avenida Carrera con Paicavi </t>
  </si>
  <si>
    <t>Avenida Carrera con Paicavi</t>
  </si>
  <si>
    <t xml:space="preserve">Hospital regional Guillermo Grant Benavente </t>
  </si>
  <si>
    <t xml:space="preserve">2 Comisaria Concepcion </t>
  </si>
  <si>
    <t xml:space="preserve">Biobio </t>
  </si>
  <si>
    <t xml:space="preserve">Calle castellon con Avenida Libertador general Bernardo OHiggins </t>
  </si>
  <si>
    <t xml:space="preserve">Colo colo 470 </t>
  </si>
  <si>
    <t>Sector El Puerto</t>
  </si>
  <si>
    <t>2 Comisaria Talcahuano</t>
  </si>
  <si>
    <t>Puente Perales</t>
  </si>
  <si>
    <t>San Martín con Ohiggins</t>
  </si>
  <si>
    <t>Calle Paicavi con Haniqueo</t>
  </si>
  <si>
    <t>Avenida Los Carrera</t>
  </si>
  <si>
    <t>SJG Florida</t>
  </si>
  <si>
    <t>Poblacion Madesal</t>
  </si>
  <si>
    <t>Florida</t>
  </si>
  <si>
    <t>Tenencia de Florida</t>
  </si>
  <si>
    <t>Plaza de armas de San Bernardo</t>
  </si>
  <si>
    <t xml:space="preserve">Calle progreso </t>
  </si>
  <si>
    <t xml:space="preserve">Chiguayante </t>
  </si>
  <si>
    <t xml:space="preserve">Lesiones graves </t>
  </si>
  <si>
    <t>Paicavi con los Carreras</t>
  </si>
  <si>
    <t xml:space="preserve">SJG Chiguayante </t>
  </si>
  <si>
    <t xml:space="preserve">Calle Coquimbo </t>
  </si>
  <si>
    <t>SJG 7</t>
  </si>
  <si>
    <t xml:space="preserve">Plaza Italia </t>
  </si>
  <si>
    <t>TEC</t>
  </si>
  <si>
    <t xml:space="preserve">SJG 7 </t>
  </si>
  <si>
    <t xml:space="preserve">Paseo Bulnes con Alonso de Ovalle </t>
  </si>
  <si>
    <t>GAM</t>
  </si>
  <si>
    <t>Magallanes</t>
  </si>
  <si>
    <t>SJG Punta Arenas</t>
  </si>
  <si>
    <t>cerca de Edificio ENAP</t>
  </si>
  <si>
    <t>Punta Arenas</t>
  </si>
  <si>
    <t>1 Comisaria de Punta Arenas</t>
  </si>
  <si>
    <t>Calle Magallanes cerca de Hotel Isla Reyes Jorge</t>
  </si>
  <si>
    <t>Pasaje cerca de calle Briceño sector de Fitz Roy</t>
  </si>
  <si>
    <t>Calzada Norte de Avenida Colón en dirección a Costanera</t>
  </si>
  <si>
    <t>Cerca de Liceo Juan Bautista Contardi</t>
  </si>
  <si>
    <t>GOPE</t>
  </si>
  <si>
    <t>Abusos contra particulares</t>
  </si>
  <si>
    <t>Avenida Colón con calle Bories</t>
  </si>
  <si>
    <t>Prefectura de Magallanes</t>
  </si>
  <si>
    <t>Capitán Guillermo 5</t>
  </si>
  <si>
    <t>Calle José Menéndez</t>
  </si>
  <si>
    <t>gimansio del GOPE</t>
  </si>
  <si>
    <t>Calle Alessandri</t>
  </si>
  <si>
    <t>José Menéndez con Chiloé</t>
  </si>
  <si>
    <t>Entre metro Moneda y U de Chile</t>
  </si>
  <si>
    <t>SJG Cabrero</t>
  </si>
  <si>
    <t>Calle Zañartu con General Cruz</t>
  </si>
  <si>
    <t>Cabrero</t>
  </si>
  <si>
    <t xml:space="preserve">Homicidio frustrado </t>
  </si>
  <si>
    <t xml:space="preserve">GAM </t>
  </si>
  <si>
    <t>Casa central Universidad de Chile</t>
  </si>
  <si>
    <t>Pasaje Jaime Eyzaguirre</t>
  </si>
  <si>
    <t>Chacabuco con Chañarsillo</t>
  </si>
  <si>
    <t>Copiapo</t>
  </si>
  <si>
    <t xml:space="preserve">SJG Talagante </t>
  </si>
  <si>
    <t xml:space="preserve">Hilos con Basilia </t>
  </si>
  <si>
    <t>Talagante</t>
  </si>
  <si>
    <t>56 Comisaria Peñaflor/ Subcomisaria de Padre Hurtado</t>
  </si>
  <si>
    <t xml:space="preserve">RM </t>
  </si>
  <si>
    <t>Disparos injustificados</t>
  </si>
  <si>
    <t>Carmen con Alameda</t>
  </si>
  <si>
    <t>Los Lagos</t>
  </si>
  <si>
    <t>Centro de Puerto Varas</t>
  </si>
  <si>
    <t>Puerto Varas</t>
  </si>
  <si>
    <t>1 Comisaria de Puerto Varas</t>
  </si>
  <si>
    <t>SJG Linares</t>
  </si>
  <si>
    <t>Linares</t>
  </si>
  <si>
    <t>1 Comisaria Linares</t>
  </si>
  <si>
    <t>Subcomisaria Huapi</t>
  </si>
  <si>
    <t>Vejacion injusta</t>
  </si>
  <si>
    <t>Calle Atacama</t>
  </si>
  <si>
    <t>Hospital regional de Copiapo</t>
  </si>
  <si>
    <t xml:space="preserve">5 Oriente con 1 sur </t>
  </si>
  <si>
    <t>2 sur con 4 oriente</t>
  </si>
  <si>
    <t xml:space="preserve">SJG 14 </t>
  </si>
  <si>
    <t>Walker Martinez con Araucania</t>
  </si>
  <si>
    <t xml:space="preserve">61 Comisaria La Florida </t>
  </si>
  <si>
    <t>Picarte con Camilo Henriquez</t>
  </si>
  <si>
    <t xml:space="preserve">Calle General Lagos en dirección a la calle Arauco </t>
  </si>
  <si>
    <t>SJG 3</t>
  </si>
  <si>
    <t>Bellavista con Pio Nono</t>
  </si>
  <si>
    <t>Avenida Francia con Rene Schneider</t>
  </si>
  <si>
    <t>Tortura con violencia sexual</t>
  </si>
  <si>
    <t xml:space="preserve">Merced con Lastarria </t>
  </si>
  <si>
    <t>Calle Yungai con Paseo Libertad</t>
  </si>
  <si>
    <t>Lesion ocular</t>
  </si>
  <si>
    <t>Avenida San Miguel</t>
  </si>
  <si>
    <t>Calle Chacabuco</t>
  </si>
  <si>
    <t>SJG Copiapo</t>
  </si>
  <si>
    <t>Calle Garnacha</t>
  </si>
  <si>
    <t xml:space="preserve">Comisaria </t>
  </si>
  <si>
    <t xml:space="preserve">SJG Copiapo </t>
  </si>
  <si>
    <t xml:space="preserve">SJG 8 </t>
  </si>
  <si>
    <t>Fuera metro Baquedano</t>
  </si>
  <si>
    <t xml:space="preserve">Calle Miraflor </t>
  </si>
  <si>
    <t xml:space="preserve">Peñaflor </t>
  </si>
  <si>
    <t xml:space="preserve">56 Comisaria Peñaflor </t>
  </si>
  <si>
    <t>Perez Rosales con Yerbas Buenas</t>
  </si>
  <si>
    <t>Carro lanza aguas</t>
  </si>
  <si>
    <t>Villa Los Alcaldes</t>
  </si>
  <si>
    <t>Cuartel de Policia de Investigaciones</t>
  </si>
  <si>
    <t xml:space="preserve">Padre Hurtado </t>
  </si>
  <si>
    <t xml:space="preserve">Comisaria Padre Hurtado </t>
  </si>
  <si>
    <t xml:space="preserve">Comisaria Peñaflor </t>
  </si>
  <si>
    <t>Carampangue 190</t>
  </si>
  <si>
    <t xml:space="preserve">3 Comisaria de Talca </t>
  </si>
  <si>
    <t>Pasaje Tongoy con Lisera</t>
  </si>
  <si>
    <t>38 Comisaria de Puente Alto</t>
  </si>
  <si>
    <t>unidad Los Jardines</t>
  </si>
  <si>
    <t xml:space="preserve">SJG Mariquina </t>
  </si>
  <si>
    <t>Puente San Jose de Mariquina</t>
  </si>
  <si>
    <t xml:space="preserve">Mariquina </t>
  </si>
  <si>
    <t xml:space="preserve">Calle Picarte </t>
  </si>
  <si>
    <t>SJG 1°</t>
  </si>
  <si>
    <t>Calle Teniente Cruz</t>
  </si>
  <si>
    <t>Pudahuel</t>
  </si>
  <si>
    <t>Calle Arrau con Salida ruta 68</t>
  </si>
  <si>
    <t>Calle Arrau con Salida ruta 69</t>
  </si>
  <si>
    <t>Calle Arrau con Salida ruta 70</t>
  </si>
  <si>
    <t>Calle Arrau con Salida ruta 71</t>
  </si>
  <si>
    <t>Calle Arrau con Salida ruta 72</t>
  </si>
  <si>
    <t>Calle Arrau con Salida ruta 73</t>
  </si>
  <si>
    <t>Calle Arrau con Salida ruta 74</t>
  </si>
  <si>
    <t>Calle Arrau con Salida ruta 75</t>
  </si>
  <si>
    <t>Calle Arrau con Salida ruta 76</t>
  </si>
  <si>
    <t xml:space="preserve">Calle Chacabuco </t>
  </si>
  <si>
    <t xml:space="preserve">SJG Valvidia </t>
  </si>
  <si>
    <t xml:space="preserve">Villa Los Alcaldes </t>
  </si>
  <si>
    <t>SJG 4°</t>
  </si>
  <si>
    <t>Colon con Vespucio</t>
  </si>
  <si>
    <t>Las Condes</t>
  </si>
  <si>
    <t>Gran Avenida José Miguel Carrera</t>
  </si>
  <si>
    <t>Estudiante de Medicina</t>
  </si>
  <si>
    <t>SJG10</t>
  </si>
  <si>
    <t>Supermercado Santa Isabel en calle Carlos Valdovinos</t>
  </si>
  <si>
    <t>Pedro Aguirre Cerda</t>
  </si>
  <si>
    <t>51 Comisaria de Pedro Aguirre Cerda</t>
  </si>
  <si>
    <t>Vehiculo de carabineros</t>
  </si>
  <si>
    <t>Yerbas Buenas hacia Avenida Circunvalacion</t>
  </si>
  <si>
    <t>Cuartel de Policia de Investigaciones Copiapo</t>
  </si>
  <si>
    <t>Lord Cochrane con Alameda</t>
  </si>
  <si>
    <t>Santiago</t>
  </si>
  <si>
    <t>SJG Ovalle</t>
  </si>
  <si>
    <t>Ariztia Poniente con Covarrubias</t>
  </si>
  <si>
    <t>Ovalle</t>
  </si>
  <si>
    <t>3 Comisaria de Ovalle</t>
  </si>
  <si>
    <t>Ariztia Poniente entre Tangue e Independencia</t>
  </si>
  <si>
    <t>Plaza de Puerto Varas</t>
  </si>
  <si>
    <t>Comisaria Puerto Varas</t>
  </si>
  <si>
    <t>Avenida San Carlos 205</t>
  </si>
  <si>
    <t>Condominio Ciudad del Sol, Avenida Jorge Ross Ossa</t>
  </si>
  <si>
    <t>Ariztia Poniente con Benavente</t>
  </si>
  <si>
    <t>Concha y Toto con Gandarillas</t>
  </si>
  <si>
    <t>Clavero con Santo Domingo</t>
  </si>
  <si>
    <t>7 Oriente entre 1 y 2 sur</t>
  </si>
  <si>
    <t>Avenida Americo Vespucio con San Luis</t>
  </si>
  <si>
    <t>Peñalolen</t>
  </si>
  <si>
    <t>43 Comisaria de Lo Hermida</t>
  </si>
  <si>
    <t>Domicilio personal</t>
  </si>
  <si>
    <t>46 Comisaria de Macul</t>
  </si>
  <si>
    <t xml:space="preserve">Paradero 23 de Gran Avenida </t>
  </si>
  <si>
    <t xml:space="preserve">San Miguel </t>
  </si>
  <si>
    <t>Gran Avenida Jose Miguel Carrera N°3868</t>
  </si>
  <si>
    <t>12° Comisaria de San Miguel</t>
  </si>
  <si>
    <t xml:space="preserve">Lesiones fisicas </t>
  </si>
  <si>
    <t>Calle Barros Arana</t>
  </si>
  <si>
    <t>SJG Curacavi</t>
  </si>
  <si>
    <t>Jorge Montt con German Riesco</t>
  </si>
  <si>
    <t>Curacavi</t>
  </si>
  <si>
    <t>Plaza Las Americas</t>
  </si>
  <si>
    <t>SJG Santiago</t>
  </si>
  <si>
    <t>19 Comisaria</t>
  </si>
  <si>
    <t>Actriz</t>
  </si>
  <si>
    <t>Alameda con Ramon Corvalan</t>
  </si>
  <si>
    <t>Metro Universidad Catolica</t>
  </si>
  <si>
    <t>Plaza Penco</t>
  </si>
  <si>
    <t>Comisaria de Penco</t>
  </si>
  <si>
    <t>Violencia Innecesaria</t>
  </si>
  <si>
    <t>Avenida Ohiggins</t>
  </si>
  <si>
    <t>Parque Forestal</t>
  </si>
  <si>
    <t>Sector Costanera</t>
  </si>
  <si>
    <t>Trauma Ocular</t>
  </si>
  <si>
    <t>Calle Camilo Henriquez con Picarte</t>
  </si>
  <si>
    <t>Calle Orella</t>
  </si>
  <si>
    <t>Tercer compañia de bomberos</t>
  </si>
  <si>
    <t>Fotrografo</t>
  </si>
  <si>
    <t>Estacion mapocho</t>
  </si>
  <si>
    <t>Vicuña Mackena</t>
  </si>
  <si>
    <t>Calle del casino dreams</t>
  </si>
  <si>
    <t>Calle Yungai</t>
  </si>
  <si>
    <t>Avenida Caupolican con Avenida Alemania</t>
  </si>
  <si>
    <t>SJG7 Santiago</t>
  </si>
  <si>
    <t>Metro moneda</t>
  </si>
  <si>
    <t>Carro policial</t>
  </si>
  <si>
    <t>Parque Simon Bolivar</t>
  </si>
  <si>
    <t>Calle San Martin con Pratt</t>
  </si>
  <si>
    <t>Vehiculo policial</t>
  </si>
  <si>
    <t>Maipu</t>
  </si>
  <si>
    <t>Casa de la cultura</t>
  </si>
  <si>
    <t xml:space="preserve">SJG Puerto Montt </t>
  </si>
  <si>
    <t>Calle Presidente Ibañez</t>
  </si>
  <si>
    <t>Avenida Presidente Ibañez con puente Petorca</t>
  </si>
  <si>
    <t>San Martín a la altura de Las Heras</t>
  </si>
  <si>
    <t>Mordidas</t>
  </si>
  <si>
    <t>Intendencia Regional de la Araucanía</t>
  </si>
  <si>
    <t>SLG Collipulli</t>
  </si>
  <si>
    <t>av. Ercilla</t>
  </si>
  <si>
    <t>Collipulli</t>
  </si>
  <si>
    <t>Caupolican con Claro Solar</t>
  </si>
  <si>
    <t>Estudiante de Educación Física</t>
  </si>
  <si>
    <t>2da. Comisaría de Carabineros de Temuco</t>
  </si>
  <si>
    <t>Estudiante de tecnología médica</t>
  </si>
  <si>
    <t>Estudiante de periodismo</t>
  </si>
  <si>
    <t>Estudiante de antropología</t>
  </si>
  <si>
    <t>Plaza Dagoberto Godoy</t>
  </si>
  <si>
    <t>Pedro de Valdivia con Camiña</t>
  </si>
  <si>
    <t>Calle Caupolican</t>
  </si>
  <si>
    <t>Caupolicán esquina San Martin</t>
  </si>
  <si>
    <t>calle Manuel Montt con Caupolicán</t>
  </si>
  <si>
    <t>calle Caupolicán con Montt</t>
  </si>
  <si>
    <t>calle Balmaceda</t>
  </si>
  <si>
    <t>Enfermera</t>
  </si>
  <si>
    <t>Calle Blanco con Rodriguez</t>
  </si>
  <si>
    <t xml:space="preserve">Caupolican </t>
  </si>
  <si>
    <t>Sede de la ANEF</t>
  </si>
  <si>
    <t>Trauma ocular</t>
  </si>
  <si>
    <t>Calle Vallejo</t>
  </si>
  <si>
    <t>SJG1 de letras y garantia de Peumo</t>
  </si>
  <si>
    <t>Peumo</t>
  </si>
  <si>
    <t>Calle Anibal Pinto</t>
  </si>
  <si>
    <t>Todo momento</t>
  </si>
  <si>
    <t>Calle Portales con Aldunate</t>
  </si>
  <si>
    <t>Valparaiso</t>
  </si>
  <si>
    <t>SJG Quilpue</t>
  </si>
  <si>
    <t>Condell</t>
  </si>
  <si>
    <t>Quilpue</t>
  </si>
  <si>
    <t>SJG Puerto Montt</t>
  </si>
  <si>
    <t>Calle quillota</t>
  </si>
  <si>
    <t>Supermercado Acuenta de Reñaca</t>
  </si>
  <si>
    <t>Sub Comisaria Gomez Carreño</t>
  </si>
  <si>
    <t>SJG Talagante</t>
  </si>
  <si>
    <t>Plaza de Isla de Maipo</t>
  </si>
  <si>
    <t>Isla de Maipo</t>
  </si>
  <si>
    <t>Sub comisaria de Isla de Maipo</t>
  </si>
  <si>
    <t>Comsaria de Talagante</t>
  </si>
  <si>
    <t>Comisaria de Talagante</t>
  </si>
  <si>
    <t>Calle San Martin con Ohiggins</t>
  </si>
  <si>
    <t>Plaza de Armas de Copiapo</t>
  </si>
  <si>
    <t>Calle Balmaceda con Av Francisco de Aguirre</t>
  </si>
  <si>
    <t>1 Comisaria de la Serena</t>
  </si>
  <si>
    <t>SJG Valparaiso</t>
  </si>
  <si>
    <t>Plaza Victoria</t>
  </si>
  <si>
    <t>Arica y Parinacota</t>
  </si>
  <si>
    <t>SJG Arica</t>
  </si>
  <si>
    <t>Calle Tucapel</t>
  </si>
  <si>
    <t>Chacabuco con Uruguay</t>
  </si>
  <si>
    <t>Calle Larrain Alcalde</t>
  </si>
  <si>
    <t>Calle Chapiquiña</t>
  </si>
  <si>
    <t>Diego portales con Libertad</t>
  </si>
  <si>
    <t>Uruguay 213</t>
  </si>
  <si>
    <t>Calle Pinto</t>
  </si>
  <si>
    <t>2 Comisaria Coquimbo</t>
  </si>
  <si>
    <t>SJG Quintero</t>
  </si>
  <si>
    <t>Calle Orione</t>
  </si>
  <si>
    <t>Quintero</t>
  </si>
  <si>
    <t>Agricultor</t>
  </si>
  <si>
    <t>SJG Victoria</t>
  </si>
  <si>
    <t>Frente carniceria Gallegos</t>
  </si>
  <si>
    <t>Victoria</t>
  </si>
  <si>
    <t>Comisaria de la Victoria</t>
  </si>
  <si>
    <t>Comunicador audiovisual</t>
  </si>
  <si>
    <t>Avenida Copayapu con Chacabuco</t>
  </si>
  <si>
    <t>Calle maipu con avenida la paz</t>
  </si>
  <si>
    <t>2 Comisaria de Copiapo</t>
  </si>
  <si>
    <t>SJG Paillaco</t>
  </si>
  <si>
    <t>Ruta 5</t>
  </si>
  <si>
    <t>Paillaco</t>
  </si>
  <si>
    <t>Trabajador</t>
  </si>
  <si>
    <t>Plaza de paillaco</t>
  </si>
  <si>
    <t>Calle Domeyco</t>
  </si>
  <si>
    <t>1 Comisaria de la serena</t>
  </si>
  <si>
    <t>Caupolican con San Martin</t>
  </si>
  <si>
    <t xml:space="preserve">Calle los carrera </t>
  </si>
  <si>
    <t>Calle Henriquez con Pinto</t>
  </si>
  <si>
    <t>Calle Caupolican con Mackena</t>
  </si>
  <si>
    <t xml:space="preserve">Coquimbo </t>
  </si>
  <si>
    <t>Rotonda Francisco de Aguirre</t>
  </si>
  <si>
    <t xml:space="preserve">1 Comisaria La Serena </t>
  </si>
  <si>
    <t>Estudiante universitaria</t>
  </si>
  <si>
    <t>SJG Pucon</t>
  </si>
  <si>
    <t>Brasil con Palguin</t>
  </si>
  <si>
    <t>Pucon</t>
  </si>
  <si>
    <t>Comisaria de Pucon</t>
  </si>
  <si>
    <t>Esmeralda con Orella</t>
  </si>
  <si>
    <t>A una cuadra de Esmeralda con Orella, en terreno con vidrio y orina en el suelo</t>
  </si>
  <si>
    <t>Manuel Montt</t>
  </si>
  <si>
    <t>2 Comisaria de Temuco</t>
  </si>
  <si>
    <t>Nicaragua con Alejandro Flores</t>
  </si>
  <si>
    <t>6 Comisaria de Las Compañias</t>
  </si>
  <si>
    <t>Bernardo Ohiggins con Urmeneta</t>
  </si>
  <si>
    <t>5 Comisaria de Puerto Montt</t>
  </si>
  <si>
    <t>SJG9</t>
  </si>
  <si>
    <t>Plaza Maipú</t>
  </si>
  <si>
    <t>25 Comirsaria de Santiago</t>
  </si>
  <si>
    <t>25 Comisaria de Santiago</t>
  </si>
  <si>
    <t>Avenida Americo Vespucio altura Estacion Quilin</t>
  </si>
  <si>
    <t>Tenencia de Batuco</t>
  </si>
  <si>
    <t>Lampa</t>
  </si>
  <si>
    <t>Zapadores con Recoleta</t>
  </si>
  <si>
    <t>Calle</t>
  </si>
  <si>
    <t xml:space="preserve">SJG14 </t>
  </si>
  <si>
    <t>Paradero 21 y medio</t>
  </si>
  <si>
    <t>38 Comisaria de La Florida</t>
  </si>
  <si>
    <t>Las Camelias con Presidente Ibáñez</t>
  </si>
  <si>
    <t>Comisaria de Puerto Montt</t>
  </si>
  <si>
    <t xml:space="preserve">Calle Simon Bolivar </t>
  </si>
  <si>
    <t xml:space="preserve">3 Comisaria Antofagasta </t>
  </si>
  <si>
    <t xml:space="preserve">Violencia Innecesaria </t>
  </si>
  <si>
    <t xml:space="preserve">Calle Copiapo </t>
  </si>
  <si>
    <t>Calle Colipi</t>
  </si>
  <si>
    <t xml:space="preserve">2 Comisaria Copiapo </t>
  </si>
  <si>
    <t xml:space="preserve">SJG 13 </t>
  </si>
  <si>
    <t xml:space="preserve">Metro Grecia </t>
  </si>
  <si>
    <t xml:space="preserve">Peñalolen </t>
  </si>
  <si>
    <t>Calle Blanco con Portales</t>
  </si>
  <si>
    <t>2 Comisaria Temuco</t>
  </si>
  <si>
    <t>1 Comisaria Rancagua</t>
  </si>
  <si>
    <t>Circunvalación con Las Violetas</t>
  </si>
  <si>
    <t>Estudiante de enfermeria</t>
  </si>
  <si>
    <t>Barros Arana entre Castellón y Colo Colo</t>
  </si>
  <si>
    <t>VIII Zona de Carabineros</t>
  </si>
  <si>
    <t>1 Comisaria Concepicon</t>
  </si>
  <si>
    <t>Merced con Vicuña Mackenna</t>
  </si>
  <si>
    <t>SJG Collipulli</t>
  </si>
  <si>
    <t>Calle Ercilla</t>
  </si>
  <si>
    <t>Ercilla</t>
  </si>
  <si>
    <t>Calle Montt con Caupolican</t>
  </si>
  <si>
    <t>Frente a la Moneda</t>
  </si>
  <si>
    <t>Calle Eduardo de la Barra</t>
  </si>
  <si>
    <t>SJG10 Santiago</t>
  </si>
  <si>
    <t>Calle Jose Joaquin Prieto Vial</t>
  </si>
  <si>
    <t>Cuartel PDI, Jose Maria Caro</t>
  </si>
  <si>
    <t>Rancagua con Antonio Varas</t>
  </si>
  <si>
    <t>Av Colon con Bories</t>
  </si>
  <si>
    <t>SJG San Fernando</t>
  </si>
  <si>
    <t>Av Manuel Rodriguez</t>
  </si>
  <si>
    <t>San Fernando</t>
  </si>
  <si>
    <t>Regimiento n°19</t>
  </si>
  <si>
    <t>SJG Rengo</t>
  </si>
  <si>
    <t>Bulnes</t>
  </si>
  <si>
    <t>Rengo</t>
  </si>
  <si>
    <t xml:space="preserve">Frente iglesia Algarrobo </t>
  </si>
  <si>
    <t xml:space="preserve">Tierra Amarilla </t>
  </si>
  <si>
    <t>Capitallan Guillermo n°5</t>
  </si>
  <si>
    <t>Capitan Guillermo n°5</t>
  </si>
  <si>
    <t>Huillinco con Lineo</t>
  </si>
  <si>
    <t>Primera Comisaria</t>
  </si>
  <si>
    <t>Calle 2 Sur</t>
  </si>
  <si>
    <t>Miraflores con Alameda</t>
  </si>
  <si>
    <t>Calle Colon</t>
  </si>
  <si>
    <t>Hualpen</t>
  </si>
  <si>
    <t>Frente a la comisaria de padre hurtado</t>
  </si>
  <si>
    <t>Padre Hurtado</t>
  </si>
  <si>
    <t>Portugal con Alameda</t>
  </si>
  <si>
    <t>Calle San Martin con Agustinas</t>
  </si>
  <si>
    <t>Calle Chañarsillo con Maipu</t>
  </si>
  <si>
    <t>Calle Santa Isabel 765</t>
  </si>
  <si>
    <t>Profesor</t>
  </si>
  <si>
    <t>SJG Villarica</t>
  </si>
  <si>
    <t>Calle Vicente Reyes</t>
  </si>
  <si>
    <t>Villarica</t>
  </si>
  <si>
    <t>Plaza Vicuña Mackena</t>
  </si>
  <si>
    <t>Electrico</t>
  </si>
  <si>
    <t>Bomba Lacrimogena</t>
  </si>
  <si>
    <t>Plaza de Armas de Colina</t>
  </si>
  <si>
    <t>Los rios</t>
  </si>
  <si>
    <t>Calle yerbas buenas</t>
  </si>
  <si>
    <t>Calle Francisco Bilbao</t>
  </si>
  <si>
    <t>Sub Comisaria de Paillaco</t>
  </si>
  <si>
    <t>Calle Jose Santos Ossa</t>
  </si>
  <si>
    <t>Calle Carlos Anwander</t>
  </si>
  <si>
    <t>Plaza de armas de Valdivia</t>
  </si>
  <si>
    <t>Calle Ohiggins con Chacabuco</t>
  </si>
  <si>
    <t>38° Comisaría de Puente Alto</t>
  </si>
  <si>
    <t>Mirador cerca de Mall Plaza Tobalaba</t>
  </si>
  <si>
    <t>SJG Tocopilla</t>
  </si>
  <si>
    <t>Tocopilla</t>
  </si>
  <si>
    <t>Hospital de Tocopilla</t>
  </si>
  <si>
    <t>Comisaria de Tocopilla</t>
  </si>
  <si>
    <t>SJG Calama</t>
  </si>
  <si>
    <t>Calle Granaderos</t>
  </si>
  <si>
    <t>Calama</t>
  </si>
  <si>
    <t>Plaza de Armas de Talca</t>
  </si>
  <si>
    <t>Comisaria de Talca</t>
  </si>
  <si>
    <t>Calle Manuel Montt con Caupolican</t>
  </si>
  <si>
    <t>Calle Diego Portales con Caupolican</t>
  </si>
  <si>
    <t>Calle Prat</t>
  </si>
  <si>
    <t>SJG1</t>
  </si>
  <si>
    <t>Calle Neptumo con avenida San Pablo</t>
  </si>
  <si>
    <t>Lo Prado</t>
  </si>
  <si>
    <t>BRICRIM Pudahuel</t>
  </si>
  <si>
    <t xml:space="preserve"> Caupolicán con Camilo Henríquez</t>
  </si>
  <si>
    <t>Funcionario INDH</t>
  </si>
  <si>
    <t>Plaza Carabineros de Chile</t>
  </si>
  <si>
    <t>Calle Chacabuco con Avenida Copayapu</t>
  </si>
  <si>
    <t>Pasaje Vista Alegre Nº 35, Villa Las Araucarias</t>
  </si>
  <si>
    <t>Calle Lynch con Portales</t>
  </si>
  <si>
    <t>Calle Epulef con Montt</t>
  </si>
  <si>
    <t>Avenida Copayapu</t>
  </si>
  <si>
    <t>calles del centro de Temuco</t>
  </si>
  <si>
    <t>Calle los carrera</t>
  </si>
  <si>
    <t>Centro de Temuco</t>
  </si>
  <si>
    <t xml:space="preserve">Javiera Carrera con Pedro de Valdivia </t>
  </si>
  <si>
    <t>Calle Caupolican con Manuel Montt</t>
  </si>
  <si>
    <t>Sector alto metrenco</t>
  </si>
  <si>
    <t>SJG Cullipulli</t>
  </si>
  <si>
    <t>Avenida Ercilla con calle Lautaro</t>
  </si>
  <si>
    <t>Musico</t>
  </si>
  <si>
    <t>Calle Pedro de Valdivia con Javiera Carrera</t>
  </si>
  <si>
    <t>SJG Angol</t>
  </si>
  <si>
    <t>Frontis de tenencia Renaico</t>
  </si>
  <si>
    <t>Angol</t>
  </si>
  <si>
    <t>Padre las Casas</t>
  </si>
  <si>
    <t>Calle Prieto Norte con Montt</t>
  </si>
  <si>
    <t>Calle Carampangue</t>
  </si>
  <si>
    <t>Calle Ohiggind con calle Gana</t>
  </si>
  <si>
    <t>Calle Vallejo con Atacama</t>
  </si>
  <si>
    <t>Gobernacion provincial de Chacabuco</t>
  </si>
  <si>
    <t>Calle Los Gladiolos</t>
  </si>
  <si>
    <t>Frente al palacio de la moneda</t>
  </si>
  <si>
    <t>SJG14 Santiago</t>
  </si>
  <si>
    <t>Vicuña Mackena 11145</t>
  </si>
  <si>
    <t>La florida</t>
  </si>
  <si>
    <t>36 Comisaria de La Florida</t>
  </si>
  <si>
    <t>Fotografo</t>
  </si>
  <si>
    <t>Parque Vicuña Mackena</t>
  </si>
  <si>
    <t>SGJ 9</t>
  </si>
  <si>
    <t xml:space="preserve">Tres Poniente </t>
  </si>
  <si>
    <t xml:space="preserve">Maipu </t>
  </si>
  <si>
    <t>Santa Isabel 3 poniente</t>
  </si>
  <si>
    <t>52 Comisaria de Maipu</t>
  </si>
  <si>
    <t>SJG Aysen</t>
  </si>
  <si>
    <t>Puente Ibáñez</t>
  </si>
  <si>
    <t>43 Comisaria de Peñalolen</t>
  </si>
  <si>
    <t>Esposas</t>
  </si>
  <si>
    <t>Calle Circunvalación con Chacabuco</t>
  </si>
  <si>
    <t>Sin informacion</t>
  </si>
  <si>
    <t>Paradero 48 de Santa Rosa</t>
  </si>
  <si>
    <t>SJG 13</t>
  </si>
  <si>
    <t>Cochrane</t>
  </si>
  <si>
    <t>Chañarcillo con Maipu</t>
  </si>
  <si>
    <t>Calle maipu con avenida Circunvalacion</t>
  </si>
  <si>
    <t>Pedro de Valdivia con avenida Guillermo Mann</t>
  </si>
  <si>
    <t>Conserje</t>
  </si>
  <si>
    <t>Calle Javiera Carrera 760</t>
  </si>
  <si>
    <t>Calle las eras con San Martin</t>
  </si>
  <si>
    <t xml:space="preserve">Calle Alonso de Ovalle </t>
  </si>
  <si>
    <t>Plaza 23 de Marzo</t>
  </si>
  <si>
    <t>Barrio Lastarria</t>
  </si>
  <si>
    <t xml:space="preserve">Calle Colipi con los Carrera </t>
  </si>
  <si>
    <t>Libertados Bernardo O'higgins con Portugal</t>
  </si>
  <si>
    <t xml:space="preserve">Santiago </t>
  </si>
  <si>
    <t>3° Comisaría de Santiago</t>
  </si>
  <si>
    <t>Homicidio Frustrado</t>
  </si>
  <si>
    <t xml:space="preserve">Fermin Vivaceta </t>
  </si>
  <si>
    <t>Plaza Davila</t>
  </si>
  <si>
    <t xml:space="preserve"> Nieves y Concha y Toro</t>
  </si>
  <si>
    <t xml:space="preserve">38° Comisaría de Puente Alto </t>
  </si>
  <si>
    <t xml:space="preserve">1 sur con 6 poniente </t>
  </si>
  <si>
    <t xml:space="preserve">4 Comisaria de Talca </t>
  </si>
  <si>
    <t>SJG 8</t>
  </si>
  <si>
    <t xml:space="preserve"> Plaza Ñuñoa</t>
  </si>
  <si>
    <t xml:space="preserve">1 Sur con 1 Poniente </t>
  </si>
  <si>
    <t xml:space="preserve">Carro Policial </t>
  </si>
  <si>
    <t>6 oriente con 4 norte</t>
  </si>
  <si>
    <t>SJG de Caldera</t>
  </si>
  <si>
    <t>calle Los Gladiolo</t>
  </si>
  <si>
    <t>Subcomisaría de Calder</t>
  </si>
  <si>
    <t xml:space="preserve">Bio bio </t>
  </si>
  <si>
    <t xml:space="preserve">SJG Coronel </t>
  </si>
  <si>
    <t xml:space="preserve">Fuera Mall Arauco </t>
  </si>
  <si>
    <t xml:space="preserve">Coronel </t>
  </si>
  <si>
    <t>calle Batallón de Atacama</t>
  </si>
  <si>
    <t>Subcomisaría de Caldera</t>
  </si>
  <si>
    <t>Calle 3 sur, 3 y 4 oriente</t>
  </si>
  <si>
    <t>Juzgado de garantia de Talca</t>
  </si>
  <si>
    <t>Calle 2 sur con 4 oriente</t>
  </si>
  <si>
    <t xml:space="preserve">Calle Orompello </t>
  </si>
  <si>
    <t xml:space="preserve">Concepcion </t>
  </si>
  <si>
    <t xml:space="preserve"> calle 1 Oriente con 2 Sur</t>
  </si>
  <si>
    <t xml:space="preserve">Avenida Paicavi con Avenida Carrera </t>
  </si>
  <si>
    <t xml:space="preserve">2 Comisaria de Concepcion </t>
  </si>
  <si>
    <t>Plaza de Talca</t>
  </si>
  <si>
    <t xml:space="preserve">Avenida Francisco de Aguirre 02 </t>
  </si>
  <si>
    <t xml:space="preserve">La Serena </t>
  </si>
  <si>
    <t xml:space="preserve">Prefectura Provincia El Elqui </t>
  </si>
  <si>
    <t xml:space="preserve">Ruta 5 con calle Penni </t>
  </si>
  <si>
    <t xml:space="preserve">Trauma ocular </t>
  </si>
  <si>
    <t>Tortura (art. 150 B N° 2)</t>
  </si>
  <si>
    <t>SJG Ovale</t>
  </si>
  <si>
    <t>Avenida La Almeda</t>
  </si>
  <si>
    <t>Calle Los Carrera con Codovez</t>
  </si>
  <si>
    <t xml:space="preserve">Araucania </t>
  </si>
  <si>
    <t xml:space="preserve">SJG Temuco </t>
  </si>
  <si>
    <t xml:space="preserve">Calle Varas con Carrera </t>
  </si>
  <si>
    <t xml:space="preserve">Temuco </t>
  </si>
  <si>
    <t xml:space="preserve">Avenida Alemania </t>
  </si>
  <si>
    <t xml:space="preserve">Fotografo </t>
  </si>
  <si>
    <t xml:space="preserve">Calle Ohiggins con Chacabuco </t>
  </si>
  <si>
    <t xml:space="preserve">Copiapo </t>
  </si>
  <si>
    <t xml:space="preserve">estudiante </t>
  </si>
  <si>
    <t xml:space="preserve">Parque Kaukari </t>
  </si>
  <si>
    <t xml:space="preserve">Avenida Los Carrera con Paicavi </t>
  </si>
  <si>
    <t xml:space="preserve">Orompello con Ohiggins </t>
  </si>
  <si>
    <t xml:space="preserve">1 Comisaria Concepcion </t>
  </si>
  <si>
    <t>Castellón con Colo Colo</t>
  </si>
  <si>
    <t>Primera Comisaría de Concepción</t>
  </si>
  <si>
    <t xml:space="preserve">Diagonal con Ohiggins </t>
  </si>
  <si>
    <t xml:space="preserve">SJG Talcahuano </t>
  </si>
  <si>
    <t xml:space="preserve">Plaza Villa Acero </t>
  </si>
  <si>
    <t xml:space="preserve">Hualpen </t>
  </si>
  <si>
    <t xml:space="preserve"> Primera Comisaría de Concepción</t>
  </si>
  <si>
    <t>Calle Videla</t>
  </si>
  <si>
    <t xml:space="preserve">Asistente parvulos </t>
  </si>
  <si>
    <t xml:space="preserve">Fuera supermercado Acuenta </t>
  </si>
  <si>
    <t>Secuestro</t>
  </si>
  <si>
    <t>Calle Andes con Av. San Martin</t>
  </si>
  <si>
    <t>Patrulla militar</t>
  </si>
  <si>
    <t>Cerro Mariposas</t>
  </si>
  <si>
    <t xml:space="preserve">Montt con Caupolican </t>
  </si>
  <si>
    <t xml:space="preserve">Vicuña Mackena con Gabriela </t>
  </si>
  <si>
    <t xml:space="preserve">38 Comisaria Puente Alto </t>
  </si>
  <si>
    <t xml:space="preserve">Homicidio   </t>
  </si>
  <si>
    <t xml:space="preserve">NO  </t>
  </si>
  <si>
    <t xml:space="preserve">Supermercado Unimarc </t>
  </si>
  <si>
    <t>1 Comisaria de Hualpen</t>
  </si>
  <si>
    <t>Plaza de Tribunales</t>
  </si>
  <si>
    <t>Estacionamiento hospital Temuco</t>
  </si>
  <si>
    <t>Tribunales</t>
  </si>
  <si>
    <t>Libertador Bernardo Ohiggins con Santa Rosa</t>
  </si>
  <si>
    <t xml:space="preserve">O’Higgins con calle Colo Colo </t>
  </si>
  <si>
    <t>O’Higgins con calle Aníbal Pinto</t>
  </si>
  <si>
    <t xml:space="preserve">Diego Portales con Pedro Lagos </t>
  </si>
  <si>
    <t>Primera Comisarí</t>
  </si>
  <si>
    <t>Sector de Cavancha</t>
  </si>
  <si>
    <t>Riquelme 1131</t>
  </si>
  <si>
    <t xml:space="preserve">Iquique </t>
  </si>
  <si>
    <t>Sector Cavancha</t>
  </si>
  <si>
    <t xml:space="preserve">Reportero grafico </t>
  </si>
  <si>
    <t xml:space="preserve">Frente al cuartel de la IV Division del Ejercito </t>
  </si>
  <si>
    <t>Frente a la Sexta division del ejercito</t>
  </si>
  <si>
    <t xml:space="preserve">SJG Alto Hospicio </t>
  </si>
  <si>
    <t xml:space="preserve">La Pampa 3670 </t>
  </si>
  <si>
    <t xml:space="preserve">Alto Hospicio </t>
  </si>
  <si>
    <t>Otras Infracciones</t>
  </si>
  <si>
    <t xml:space="preserve"> la puerta N° 12 de ZOFRI</t>
  </si>
  <si>
    <t>entre Barros Arana y Vivar</t>
  </si>
  <si>
    <t>parque Playa Brava</t>
  </si>
  <si>
    <t>Trans</t>
  </si>
  <si>
    <t>Plaza Brava con Capitan Pedro Gonzalez</t>
  </si>
  <si>
    <t xml:space="preserve"> avenida Juan Martínez con Diego Portales</t>
  </si>
  <si>
    <t>Paseo Cavancha</t>
  </si>
  <si>
    <t>Tarapaca con Ramirez</t>
  </si>
  <si>
    <t>Ruta A-16</t>
  </si>
  <si>
    <t>frente al Cuartel General de la VI división del Ejército de Chile,</t>
  </si>
  <si>
    <t xml:space="preserve">Chacabuco con Arauco </t>
  </si>
  <si>
    <t>calle Carlos Andwanter en Valdivia</t>
  </si>
  <si>
    <t xml:space="preserve">Camilo Henriquez con Chacachuco </t>
  </si>
  <si>
    <t>Subida Ecuador</t>
  </si>
  <si>
    <t>MERVAL Valparaiso</t>
  </si>
  <si>
    <t>Av. Pedro Montt</t>
  </si>
  <si>
    <t>Avenida Eduardo Frei 4025</t>
  </si>
  <si>
    <t>5 Comisaria Miraflores</t>
  </si>
  <si>
    <t>Rodelillo No 6071</t>
  </si>
  <si>
    <t>SJG San Antonio</t>
  </si>
  <si>
    <t>Gregorio Mira</t>
  </si>
  <si>
    <t>San Antonio</t>
  </si>
  <si>
    <t>Chacabuco con calle Rawson</t>
  </si>
  <si>
    <t xml:space="preserve">Valparaíso </t>
  </si>
  <si>
    <t>Supermercado Santa Isabel</t>
  </si>
  <si>
    <t>2° Comisaria de Quilpue</t>
  </si>
  <si>
    <t xml:space="preserve">Sector El Colorado </t>
  </si>
  <si>
    <t>1 Comisaria de Iquique</t>
  </si>
  <si>
    <t>SJG de Calera</t>
  </si>
  <si>
    <t>Afuera de la Septima Comisaria</t>
  </si>
  <si>
    <t>Calera</t>
  </si>
  <si>
    <t>7 Comisaria de Calera</t>
  </si>
  <si>
    <t xml:space="preserve">Plaza de Belen </t>
  </si>
  <si>
    <t>3° Comisaria de Alto Hospicio</t>
  </si>
  <si>
    <t>3 Comisaria de Alto Hospicio</t>
  </si>
  <si>
    <t xml:space="preserve">Ingeniero </t>
  </si>
  <si>
    <t xml:space="preserve">Tarapaca </t>
  </si>
  <si>
    <t>Cavancha</t>
  </si>
  <si>
    <t>1 Comisaria Iquique</t>
  </si>
  <si>
    <t>20/11/0201</t>
  </si>
  <si>
    <t>Plaza Belen</t>
  </si>
  <si>
    <t xml:space="preserve">Cerca animita </t>
  </si>
  <si>
    <t xml:space="preserve">3 Comisaria Alto Hospicio </t>
  </si>
  <si>
    <t>20° Comisaría de Puente Alto</t>
  </si>
  <si>
    <t>Puente alto</t>
  </si>
  <si>
    <t>Av. Providencia con Av. Salvador</t>
  </si>
  <si>
    <t>O'higgins</t>
  </si>
  <si>
    <t>Calle Chillan con Manuel Rodriguez</t>
  </si>
  <si>
    <t>Calle Merced Poniente</t>
  </si>
  <si>
    <t>Álvarez cerca de Plaza Parroquia</t>
  </si>
  <si>
    <t>lvarez con Von Schroeders</t>
  </si>
  <si>
    <t>Cerca del Liceo San Felipe</t>
  </si>
  <si>
    <t>Calle Prat con Bilbao</t>
  </si>
  <si>
    <t>SJG Puerto Aysen</t>
  </si>
  <si>
    <t>Pruerto Aysen</t>
  </si>
  <si>
    <t>Furgón de Carabineros</t>
  </si>
  <si>
    <t>SJG Cisnes</t>
  </si>
  <si>
    <t>Cisnes</t>
  </si>
  <si>
    <t>Sin determinar</t>
  </si>
  <si>
    <t>Comisaría Cisnes</t>
  </si>
  <si>
    <t>Municipalidad de Valdivia</t>
  </si>
  <si>
    <t>Pérez Rosales con Arauco</t>
  </si>
  <si>
    <t>Camilo Henríquez con Ernesto Riquelme</t>
  </si>
  <si>
    <t>Paseo Libertad con Independencia</t>
  </si>
  <si>
    <t>Pérez Rosales con Lautaro</t>
  </si>
  <si>
    <t>Yungay cerca de la Municipalidad de Valdivia</t>
  </si>
  <si>
    <t>Pérez Rosales con Cochrane</t>
  </si>
  <si>
    <t>Plaza Pastene</t>
  </si>
  <si>
    <t xml:space="preserve">Fuera local llamado Costa </t>
  </si>
  <si>
    <t xml:space="preserve">Independencia </t>
  </si>
  <si>
    <t>Ohiggins con Carampangue</t>
  </si>
  <si>
    <t>Avenida Libertador Bernardo Ohiggins con San Isidro</t>
  </si>
  <si>
    <t>Calle Anfion Muñoz</t>
  </si>
  <si>
    <t>Vadivia</t>
  </si>
  <si>
    <t>Camilo Henriquez</t>
  </si>
  <si>
    <t>Calle Lautario</t>
  </si>
  <si>
    <t>Comisaria Plaza de Armas Valdivia</t>
  </si>
  <si>
    <t xml:space="preserve">Plaza frente Municipalidad </t>
  </si>
  <si>
    <t>Paseo Libertad hacia calle independencia</t>
  </si>
  <si>
    <t>Calle Perez Rosales con Cochrane</t>
  </si>
  <si>
    <t>Calle Perez Rosales</t>
  </si>
  <si>
    <t>Calle 4 oriente con 2 sur</t>
  </si>
  <si>
    <t>Dagoberto Godoy</t>
  </si>
  <si>
    <t xml:space="preserve">Calle Caupolican </t>
  </si>
  <si>
    <t>Caupolican con Montt</t>
  </si>
  <si>
    <t xml:space="preserve">SJG 2 </t>
  </si>
  <si>
    <t>Avenida Matta con Ohiggins</t>
  </si>
  <si>
    <t>Quilicura</t>
  </si>
  <si>
    <t>Hospitalizada</t>
  </si>
  <si>
    <t xml:space="preserve">SJG 9 </t>
  </si>
  <si>
    <t xml:space="preserve">Rotonta Rodrigo de Araya </t>
  </si>
  <si>
    <t xml:space="preserve">Macul </t>
  </si>
  <si>
    <t>18 Comisaria Ñuñoa</t>
  </si>
  <si>
    <t>Plaza Puente Alto</t>
  </si>
  <si>
    <t>38 Comisaria Puente Alto</t>
  </si>
  <si>
    <t>Calle Maturana</t>
  </si>
  <si>
    <t xml:space="preserve">Desconocido </t>
  </si>
  <si>
    <t>2 Comisaria Antofagasta</t>
  </si>
  <si>
    <t>Puerta de Santa Isabel</t>
  </si>
  <si>
    <t>Segunda comisaria</t>
  </si>
  <si>
    <t>Primera comisaria</t>
  </si>
  <si>
    <t>SJG La serena</t>
  </si>
  <si>
    <t xml:space="preserve">Av. Fco. de Aguirre </t>
  </si>
  <si>
    <t>La serena</t>
  </si>
  <si>
    <t>1 Comisaria</t>
  </si>
  <si>
    <t>localidad Sotaqui</t>
  </si>
  <si>
    <t>3 Comisaria</t>
  </si>
  <si>
    <t>SJG Quillota</t>
  </si>
  <si>
    <t>Cuarta Comisaria de Quillota</t>
  </si>
  <si>
    <t>Quillota</t>
  </si>
  <si>
    <t>Primera Comisaría de Viña del Mar</t>
  </si>
  <si>
    <t>Av. Pajaritos</t>
  </si>
  <si>
    <t>Cerrillos</t>
  </si>
  <si>
    <t>cuartel de la PDI de Cerrillos</t>
  </si>
  <si>
    <t>Frente Congreso Nacional</t>
  </si>
  <si>
    <t>2 Cominaria Valparaiso</t>
  </si>
  <si>
    <t>SJG Rio Bueno</t>
  </si>
  <si>
    <t>Plaza 21 de mayo</t>
  </si>
  <si>
    <t>Comisaria Rio Bueno</t>
  </si>
  <si>
    <t>Libertad con 2 norte</t>
  </si>
  <si>
    <t>1 Comisaria de Viña del Mar</t>
  </si>
  <si>
    <t>1 Comisaria Viña del Mar</t>
  </si>
  <si>
    <t>Plaza Bicentenario</t>
  </si>
  <si>
    <t>SJG Osorno</t>
  </si>
  <si>
    <t>Plaza de armas de la ciudad de caldera</t>
  </si>
  <si>
    <t>Bio bio</t>
  </si>
  <si>
    <t>Amparo Constitucional</t>
  </si>
  <si>
    <t>Los Carrera 1219</t>
  </si>
  <si>
    <t>Los Carrera con Galvarino</t>
  </si>
  <si>
    <t>Corte de Apelaciones de Rancagua</t>
  </si>
  <si>
    <t>Republica de Chile con Ruta Travesia</t>
  </si>
  <si>
    <t>1 Comisaria de Rancagua</t>
  </si>
  <si>
    <t xml:space="preserve">
</t>
  </si>
  <si>
    <t>Víctima de violencia sexual</t>
  </si>
  <si>
    <t>Número de querella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</si>
</sst>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/m"/>
    <numFmt numFmtId="165" formatCode="d/m/yyyy"/>
    <numFmt numFmtId="166" formatCode="d/m/yy"/>
    <numFmt numFmtId="167" formatCode="d\-m\-yyyy"/>
    <numFmt numFmtId="168" formatCode="dd/mm/yy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name val="Arial"/>
      <family val="2"/>
    </font>
    <font>
      <b/>
      <sz val="10"/>
      <color rgb="FFFFFFFF"/>
      <name val="Arial"/>
      <family val="2"/>
    </font>
    <font>
      <b/>
      <sz val="11"/>
      <color rgb="FF000000"/>
      <name val="Calibri"/>
      <family val="2"/>
    </font>
    <font>
      <b/>
      <sz val="10"/>
      <color rgb="FF000000"/>
      <name val="Arial"/>
      <family val="2"/>
    </font>
    <font>
      <sz val="11"/>
      <color rgb="FF000000"/>
      <name val="Calibri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00FFFF"/>
        <bgColor rgb="FF00FFFF"/>
      </patternFill>
    </fill>
    <fill>
      <patternFill patternType="solid">
        <fgColor rgb="FFFFFF00"/>
        <bgColor rgb="FF00FFFF"/>
      </patternFill>
    </fill>
    <fill>
      <patternFill patternType="solid">
        <fgColor rgb="FFFFFF00"/>
        <bgColor rgb="FFFFFF00"/>
      </patternFill>
    </fill>
    <fill>
      <patternFill patternType="solid">
        <fgColor rgb="FF0000FF"/>
        <bgColor rgb="FF0000FF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2" borderId="0" xfId="0" applyFont="1" applyFill="1" applyAlignment="1"/>
    <xf numFmtId="0" fontId="1" fillId="3" borderId="0" xfId="0" applyFont="1" applyFill="1" applyAlignment="1"/>
    <xf numFmtId="0" fontId="1" fillId="4" borderId="0" xfId="0" applyFont="1" applyFill="1" applyAlignment="1"/>
    <xf numFmtId="0" fontId="2" fillId="2" borderId="0" xfId="0" applyFont="1" applyFill="1" applyAlignment="1"/>
    <xf numFmtId="0" fontId="3" fillId="5" borderId="0" xfId="0" applyFont="1" applyFill="1" applyAlignment="1"/>
    <xf numFmtId="0" fontId="1" fillId="0" borderId="0" xfId="0" applyFont="1" applyAlignment="1"/>
    <xf numFmtId="0" fontId="4" fillId="0" borderId="0" xfId="0" applyFont="1" applyAlignment="1"/>
    <xf numFmtId="0" fontId="5" fillId="0" borderId="0" xfId="0" applyFont="1" applyAlignment="1"/>
    <xf numFmtId="0" fontId="4" fillId="6" borderId="0" xfId="0" applyFont="1" applyFill="1" applyAlignment="1"/>
    <xf numFmtId="0" fontId="4" fillId="7" borderId="0" xfId="0" applyFont="1" applyFill="1" applyAlignment="1"/>
    <xf numFmtId="0" fontId="0" fillId="7" borderId="0" xfId="0" applyFont="1" applyFill="1" applyAlignment="1"/>
    <xf numFmtId="0" fontId="0" fillId="8" borderId="0" xfId="0" applyFont="1" applyFill="1" applyAlignment="1"/>
    <xf numFmtId="0" fontId="0" fillId="0" borderId="0" xfId="0" applyFont="1" applyAlignment="1"/>
    <xf numFmtId="0" fontId="1" fillId="0" borderId="0" xfId="0" applyFont="1" applyFill="1" applyAlignment="1"/>
    <xf numFmtId="164" fontId="1" fillId="0" borderId="0" xfId="0" applyNumberFormat="1" applyFont="1" applyAlignment="1"/>
    <xf numFmtId="165" fontId="1" fillId="0" borderId="0" xfId="0" applyNumberFormat="1" applyFont="1" applyAlignment="1"/>
    <xf numFmtId="20" fontId="1" fillId="0" borderId="0" xfId="0" applyNumberFormat="1" applyFont="1" applyAlignment="1"/>
    <xf numFmtId="0" fontId="6" fillId="0" borderId="0" xfId="0" applyFont="1" applyAlignment="1"/>
    <xf numFmtId="0" fontId="7" fillId="0" borderId="0" xfId="0" applyFont="1" applyAlignment="1"/>
    <xf numFmtId="166" fontId="1" fillId="0" borderId="0" xfId="0" applyNumberFormat="1" applyFont="1" applyAlignment="1"/>
    <xf numFmtId="14" fontId="1" fillId="0" borderId="0" xfId="0" applyNumberFormat="1" applyFont="1" applyAlignment="1"/>
    <xf numFmtId="46" fontId="1" fillId="0" borderId="0" xfId="0" applyNumberFormat="1" applyFont="1" applyAlignment="1"/>
    <xf numFmtId="0" fontId="1" fillId="0" borderId="0" xfId="0" applyFont="1" applyBorder="1" applyAlignment="1"/>
    <xf numFmtId="0" fontId="8" fillId="9" borderId="0" xfId="0" applyFont="1" applyFill="1" applyAlignment="1">
      <alignment horizontal="right"/>
    </xf>
    <xf numFmtId="165" fontId="8" fillId="9" borderId="0" xfId="0" applyNumberFormat="1" applyFont="1" applyFill="1" applyAlignment="1">
      <alignment horizontal="right"/>
    </xf>
    <xf numFmtId="0" fontId="8" fillId="9" borderId="0" xfId="0" applyFont="1" applyFill="1" applyBorder="1" applyAlignment="1">
      <alignment horizontal="left"/>
    </xf>
    <xf numFmtId="14" fontId="0" fillId="0" borderId="0" xfId="0" applyNumberFormat="1" applyFont="1" applyAlignment="1"/>
    <xf numFmtId="0" fontId="8" fillId="9" borderId="0" xfId="0" applyFont="1" applyFill="1" applyAlignment="1">
      <alignment horizontal="left"/>
    </xf>
    <xf numFmtId="0" fontId="8" fillId="0" borderId="0" xfId="0" applyFont="1" applyAlignment="1"/>
    <xf numFmtId="167" fontId="8" fillId="0" borderId="0" xfId="0" applyNumberFormat="1" applyFont="1" applyAlignment="1">
      <alignment horizontal="right"/>
    </xf>
    <xf numFmtId="20" fontId="8" fillId="0" borderId="0" xfId="0" applyNumberFormat="1" applyFont="1" applyAlignment="1">
      <alignment horizontal="right"/>
    </xf>
    <xf numFmtId="168" fontId="1" fillId="0" borderId="0" xfId="0" applyNumberFormat="1" applyFont="1" applyAlignment="1"/>
    <xf numFmtId="0" fontId="9" fillId="0" borderId="0" xfId="0" applyFont="1"/>
    <xf numFmtId="0" fontId="0" fillId="10" borderId="0" xfId="0" applyFont="1" applyFill="1" applyAlignment="1"/>
    <xf numFmtId="165" fontId="1" fillId="0" borderId="0" xfId="0" applyNumberFormat="1" applyFont="1" applyAlignment="1">
      <alignment horizontal="right"/>
    </xf>
    <xf numFmtId="20" fontId="7" fillId="0" borderId="0" xfId="0" applyNumberFormat="1" applyFont="1" applyAlignment="1"/>
    <xf numFmtId="165" fontId="7" fillId="0" borderId="0" xfId="0" applyNumberFormat="1" applyFont="1" applyAlignment="1"/>
    <xf numFmtId="0" fontId="0" fillId="0" borderId="0" xfId="0" applyFont="1" applyFill="1" applyAlignment="1"/>
    <xf numFmtId="20" fontId="0" fillId="0" borderId="0" xfId="0" applyNumberFormat="1" applyFont="1" applyAlignment="1"/>
    <xf numFmtId="0" fontId="0" fillId="0" borderId="0" xfId="0" applyFont="1" applyAlignment="1"/>
    <xf numFmtId="0" fontId="8" fillId="0" borderId="0" xfId="0" applyFont="1" applyAlignment="1"/>
    <xf numFmtId="14" fontId="8" fillId="9" borderId="0" xfId="0" applyNumberFormat="1" applyFont="1" applyFill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T966"/>
  <sheetViews>
    <sheetView tabSelected="1" topLeftCell="AQ51" workbookViewId="0">
      <selection activeCell="AW2" sqref="AW2"/>
    </sheetView>
  </sheetViews>
  <sheetFormatPr baseColWidth="10" defaultColWidth="14.453125" defaultRowHeight="14.5" x14ac:dyDescent="0.35"/>
  <cols>
    <col min="1" max="11" width="14.453125" style="13"/>
    <col min="12" max="12" width="23.7265625" style="13" customWidth="1"/>
    <col min="13" max="16384" width="14.453125" style="13"/>
  </cols>
  <sheetData>
    <row r="1" spans="1:98" x14ac:dyDescent="0.35">
      <c r="A1" s="1" t="s">
        <v>1180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2" t="s">
        <v>6</v>
      </c>
      <c r="I1" s="2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2" t="s">
        <v>12</v>
      </c>
      <c r="O1" s="2" t="s">
        <v>13</v>
      </c>
      <c r="P1" s="1" t="s">
        <v>14</v>
      </c>
      <c r="Q1" s="1" t="s">
        <v>15</v>
      </c>
      <c r="R1" s="1" t="s">
        <v>16</v>
      </c>
      <c r="S1" s="4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  <c r="AQ1" s="1" t="s">
        <v>41</v>
      </c>
      <c r="AR1" s="1" t="s">
        <v>42</v>
      </c>
      <c r="AS1" s="1" t="s">
        <v>43</v>
      </c>
      <c r="AT1" s="1" t="s">
        <v>44</v>
      </c>
      <c r="AU1" s="5" t="s">
        <v>45</v>
      </c>
      <c r="AV1" s="5" t="s">
        <v>46</v>
      </c>
      <c r="AW1" s="5" t="s">
        <v>47</v>
      </c>
      <c r="AX1" s="6" t="s">
        <v>48</v>
      </c>
      <c r="AY1" s="7" t="s">
        <v>49</v>
      </c>
      <c r="AZ1" s="7" t="s">
        <v>50</v>
      </c>
      <c r="BA1" s="7" t="s">
        <v>51</v>
      </c>
      <c r="BB1" s="7" t="s">
        <v>52</v>
      </c>
      <c r="BC1" s="7" t="s">
        <v>53</v>
      </c>
      <c r="BD1" s="7" t="s">
        <v>54</v>
      </c>
      <c r="BE1" s="7" t="s">
        <v>55</v>
      </c>
      <c r="BF1" s="7" t="s">
        <v>56</v>
      </c>
      <c r="BG1" s="7" t="s">
        <v>57</v>
      </c>
      <c r="BH1" s="7" t="s">
        <v>58</v>
      </c>
      <c r="BI1" s="7" t="s">
        <v>59</v>
      </c>
      <c r="BJ1" s="7" t="s">
        <v>60</v>
      </c>
      <c r="BK1" s="7" t="s">
        <v>61</v>
      </c>
      <c r="BL1" s="7" t="s">
        <v>62</v>
      </c>
      <c r="BM1" s="7" t="s">
        <v>63</v>
      </c>
      <c r="BN1" s="7" t="s">
        <v>64</v>
      </c>
      <c r="BO1" s="7" t="s">
        <v>65</v>
      </c>
      <c r="BP1" s="8" t="s">
        <v>66</v>
      </c>
      <c r="BQ1" s="7" t="s">
        <v>67</v>
      </c>
      <c r="BR1" s="7" t="s">
        <v>68</v>
      </c>
      <c r="BS1" s="7" t="s">
        <v>69</v>
      </c>
      <c r="BT1" s="7" t="s">
        <v>70</v>
      </c>
      <c r="BU1" s="9" t="s">
        <v>71</v>
      </c>
      <c r="BV1" s="10" t="s">
        <v>72</v>
      </c>
      <c r="BW1" s="10" t="s">
        <v>73</v>
      </c>
      <c r="BX1" s="11" t="s">
        <v>74</v>
      </c>
      <c r="BY1" s="11" t="s">
        <v>75</v>
      </c>
      <c r="BZ1" s="11" t="s">
        <v>76</v>
      </c>
      <c r="CA1" s="11" t="s">
        <v>77</v>
      </c>
      <c r="CB1" s="11" t="s">
        <v>78</v>
      </c>
      <c r="CC1" s="12" t="s">
        <v>79</v>
      </c>
      <c r="CD1" s="12" t="s">
        <v>80</v>
      </c>
      <c r="CE1" s="12" t="s">
        <v>81</v>
      </c>
      <c r="CF1" s="12" t="s">
        <v>82</v>
      </c>
      <c r="CG1" s="12" t="s">
        <v>83</v>
      </c>
      <c r="CH1" s="12" t="s">
        <v>84</v>
      </c>
      <c r="CI1" s="12" t="s">
        <v>85</v>
      </c>
      <c r="CJ1" s="12" t="s">
        <v>86</v>
      </c>
      <c r="CK1" s="12" t="s">
        <v>87</v>
      </c>
      <c r="CL1" s="12" t="s">
        <v>88</v>
      </c>
      <c r="CM1" s="12" t="s">
        <v>89</v>
      </c>
      <c r="CN1" s="12" t="s">
        <v>90</v>
      </c>
      <c r="CO1" s="11" t="s">
        <v>91</v>
      </c>
      <c r="CP1" s="11" t="s">
        <v>92</v>
      </c>
      <c r="CQ1" s="11" t="s">
        <v>93</v>
      </c>
      <c r="CR1" s="11" t="s">
        <v>94</v>
      </c>
      <c r="CS1" s="11" t="s">
        <v>95</v>
      </c>
      <c r="CT1" s="11" t="s">
        <v>1179</v>
      </c>
    </row>
    <row r="2" spans="1:98" ht="15.75" customHeight="1" x14ac:dyDescent="0.35">
      <c r="A2" s="14">
        <v>1</v>
      </c>
      <c r="B2" s="6">
        <v>1</v>
      </c>
      <c r="C2" s="6">
        <v>59</v>
      </c>
      <c r="D2" s="6">
        <v>1</v>
      </c>
      <c r="E2" s="6"/>
      <c r="F2" s="6"/>
      <c r="G2" s="6">
        <v>1</v>
      </c>
      <c r="H2" s="6"/>
      <c r="I2" s="6"/>
      <c r="J2" s="6" t="s">
        <v>96</v>
      </c>
      <c r="K2" s="21">
        <v>43773</v>
      </c>
      <c r="L2" s="6" t="s">
        <v>86</v>
      </c>
      <c r="M2" s="6" t="s">
        <v>97</v>
      </c>
      <c r="N2" s="6"/>
      <c r="O2" s="6"/>
      <c r="P2" s="16">
        <v>43758</v>
      </c>
      <c r="Q2" s="17">
        <v>0.88541666666666663</v>
      </c>
      <c r="R2" s="6" t="s">
        <v>98</v>
      </c>
      <c r="S2" s="6" t="s">
        <v>99</v>
      </c>
      <c r="T2" s="6" t="s">
        <v>52</v>
      </c>
      <c r="U2" s="6" t="s">
        <v>100</v>
      </c>
      <c r="V2" s="6" t="s">
        <v>101</v>
      </c>
      <c r="W2" s="6" t="s">
        <v>91</v>
      </c>
      <c r="X2" s="6">
        <v>1</v>
      </c>
      <c r="Y2" s="6" t="s">
        <v>73</v>
      </c>
      <c r="Z2" s="6" t="s">
        <v>75</v>
      </c>
      <c r="AA2" s="6" t="s">
        <v>49</v>
      </c>
      <c r="AB2" s="6" t="s">
        <v>100</v>
      </c>
      <c r="AC2" s="6" t="s">
        <v>91</v>
      </c>
      <c r="AD2" s="6">
        <v>1</v>
      </c>
      <c r="AE2" s="6" t="s">
        <v>87</v>
      </c>
      <c r="AF2" s="6">
        <v>999</v>
      </c>
      <c r="AG2" s="6" t="s">
        <v>51</v>
      </c>
      <c r="AH2" s="6" t="s">
        <v>102</v>
      </c>
      <c r="AI2" s="6" t="s">
        <v>91</v>
      </c>
      <c r="AJ2" s="6">
        <v>4</v>
      </c>
      <c r="AK2" s="6" t="s">
        <v>79</v>
      </c>
      <c r="AL2" s="6">
        <v>999</v>
      </c>
      <c r="AM2" s="6" t="s">
        <v>51</v>
      </c>
      <c r="AN2" s="6" t="s">
        <v>103</v>
      </c>
      <c r="AO2" s="6" t="s">
        <v>94</v>
      </c>
      <c r="AP2" s="6">
        <v>2</v>
      </c>
      <c r="AQ2" s="6" t="s">
        <v>79</v>
      </c>
      <c r="AR2" s="6"/>
      <c r="AS2" s="6" t="s">
        <v>104</v>
      </c>
      <c r="AT2" s="6" t="s">
        <v>98</v>
      </c>
      <c r="AU2" s="18" t="s">
        <v>105</v>
      </c>
      <c r="AV2" s="6" t="s">
        <v>106</v>
      </c>
      <c r="AW2" s="6" t="s">
        <v>103</v>
      </c>
      <c r="AX2" s="6" t="s">
        <v>99</v>
      </c>
      <c r="AY2" s="13">
        <f t="shared" ref="AY2:AY65" si="0">COUNTIF(T2:AT2,"Golpiza")</f>
        <v>1</v>
      </c>
      <c r="AZ2" s="13">
        <f t="shared" ref="AZ2:AZ65" si="1">COUNTIF(T2:AT2,"Desnudamiento")</f>
        <v>0</v>
      </c>
      <c r="BA2" s="13">
        <f t="shared" ref="BA2:BA65" si="2">COUNTIF(T2:AT2,"Negacion de asistencia medica")</f>
        <v>2</v>
      </c>
      <c r="BB2" s="13">
        <f t="shared" ref="BB2:BB65" si="3">COUNTIF(T2:AT2,"Disparos")</f>
        <v>1</v>
      </c>
      <c r="BC2" s="13">
        <f t="shared" ref="BC2:BC65" si="4">COUNTIF(T2:AT2,"Detencion")</f>
        <v>0</v>
      </c>
      <c r="BD2" s="13">
        <f t="shared" ref="BD2:BD65" si="5">COUNTIF(T2:AT2,"Violacion")</f>
        <v>0</v>
      </c>
      <c r="BE2" s="13">
        <f>COUNTIF(T2:AW2,"Tocaciones")</f>
        <v>0</v>
      </c>
      <c r="BF2" s="13">
        <f t="shared" ref="BF2:BF65" si="6">COUNTIF(T2:AW2,"Amenaza")</f>
        <v>0</v>
      </c>
      <c r="BG2" s="13">
        <f t="shared" ref="BG2:BG65" si="7">COUNTIF(T2:AT2,"Amenaza de violacion")</f>
        <v>0</v>
      </c>
      <c r="BH2" s="13">
        <f t="shared" ref="BH2:BH65" si="8">COUNTIF(T2:AT2,"Amenaza de muerte")</f>
        <v>0</v>
      </c>
      <c r="BI2" s="13">
        <f t="shared" ref="BI2:BI65" si="9">COUNTIF(T2:AT2,"Atropello")</f>
        <v>0</v>
      </c>
      <c r="BJ2" s="13">
        <f t="shared" ref="BJ2:BJ65" si="10">COUNTIF(T2:AT2,"Robo con violencia")</f>
        <v>0</v>
      </c>
      <c r="BK2" s="13">
        <f t="shared" ref="BK2:BK65" si="11">COUNTIF(T2:AT2,"Allanamiento")</f>
        <v>0</v>
      </c>
      <c r="BL2" s="13">
        <f t="shared" ref="BL2:BL65" si="12">COUNTIF(T2:AT2,"Invasion de espacio prohibido")</f>
        <v>0</v>
      </c>
      <c r="BM2" s="13">
        <f t="shared" ref="BM2:BM65" si="13">COUNTIF(T2:AT2,"Gaseado")</f>
        <v>0</v>
      </c>
      <c r="BN2" s="13">
        <f t="shared" ref="BN2:BN65" si="14">COUNTIF(T2:AT2,"Piedrazo")</f>
        <v>0</v>
      </c>
      <c r="BO2" s="13">
        <f t="shared" ref="BO2:BO65" si="15">COUNTIF(T2:AT2,"Mordidas")</f>
        <v>0</v>
      </c>
      <c r="BP2" s="13">
        <f t="shared" ref="BP2:BP65" si="16">COUNTIF(T2:AT2,"Montaje")</f>
        <v>0</v>
      </c>
      <c r="BQ2" s="13">
        <f t="shared" ref="BQ2:BQ65" si="17">COUNTIF(T2:AW2,"Crucifixion")</f>
        <v>0</v>
      </c>
      <c r="BR2" s="13">
        <f t="shared" ref="BR2:BR65" si="18">COUNTIF(T2:AX2,"Otros tratos crueles")</f>
        <v>0</v>
      </c>
      <c r="BS2" s="13">
        <f t="shared" ref="BS2:BS65" si="19">COUNTIF(T2:AW2,"Obstruccion de asistencia medica")</f>
        <v>0</v>
      </c>
      <c r="BT2" s="13">
        <f t="shared" ref="BT2:BT65" si="20">COUNTIF(T2:AW2,"Ahogamiento con bolsa plastica")</f>
        <v>0</v>
      </c>
      <c r="BU2" s="13">
        <f>SUM(AY2:BT2)</f>
        <v>4</v>
      </c>
      <c r="BV2" s="13">
        <f t="shared" ref="BV2:BV65" si="21">COUNTIF(T2:AW2,"Arma de fuego")</f>
        <v>0</v>
      </c>
      <c r="BW2" s="13">
        <f t="shared" ref="BW2:BW65" si="22">COUNTIF(T2:AX2,"Arma antimotin")</f>
        <v>1</v>
      </c>
      <c r="BX2" s="13">
        <f t="shared" ref="BX2:BX65" si="23">COUNTIF(T2:AW2,"Perdigones")</f>
        <v>0</v>
      </c>
      <c r="BY2" s="13">
        <f t="shared" ref="BY2:BY65" si="24">COUNTIF(T2:AW2,"Balines")</f>
        <v>1</v>
      </c>
      <c r="BZ2" s="13">
        <f t="shared" ref="BZ2:BZ65" si="25">COUNTIF(T2:AW2,"Bomba lacrimogena")</f>
        <v>0</v>
      </c>
      <c r="CA2" s="13">
        <f t="shared" ref="CA2:CA65" si="26">COUNTIF(T2:AW2,"Balas")</f>
        <v>0</v>
      </c>
      <c r="CB2" s="13">
        <f t="shared" ref="CB2:CB65" si="27">COUNTIF(T2:AW2,"Poston")</f>
        <v>0</v>
      </c>
      <c r="CC2" s="13">
        <f t="shared" ref="CC2:CC65" si="28">COUNTIF(T2:AW2,"Abuso de poder")</f>
        <v>2</v>
      </c>
      <c r="CD2" s="13">
        <f t="shared" ref="CD2:CD65" si="29">COUNTIF(T2:AW2,"Abuso sexual")</f>
        <v>0</v>
      </c>
      <c r="CE2" s="13">
        <f t="shared" ref="CE2:CE65" si="30">COUNTIF(T2:AW2,"Carro lanza aguas")</f>
        <v>0</v>
      </c>
      <c r="CF2" s="13">
        <f t="shared" ref="CF2:CF65" si="31">COUNTIF(T2:AW2,"Gas pimienta")</f>
        <v>0</v>
      </c>
      <c r="CG2" s="13">
        <f t="shared" ref="CG2:CG65" si="32">COUNTIF(T2:AW2,"Moto")</f>
        <v>0</v>
      </c>
      <c r="CH2" s="13">
        <f t="shared" ref="CH2:CH65" si="33">COUNTIF(T2:AT2,"Perro policial")</f>
        <v>0</v>
      </c>
      <c r="CI2" s="13">
        <f t="shared" ref="CI2:CI65" si="34">COUNTIF(T2:AT2,"Piedras")</f>
        <v>0</v>
      </c>
      <c r="CJ2" s="13">
        <f t="shared" ref="CJ2:CJ65" si="35">COUNTIF(T2:AW2,"Tortura")</f>
        <v>0</v>
      </c>
      <c r="CK2" s="13">
        <f t="shared" ref="CK2:CK65" si="36">COUNTIF(T2:AW2,"Uso excesivo de la fuerza")</f>
        <v>1</v>
      </c>
      <c r="CL2" s="13">
        <f t="shared" ref="CL2:CL65" si="37">COUNTIF(T2:AW2,"Vehiculo")</f>
        <v>0</v>
      </c>
      <c r="CM2" s="13">
        <f t="shared" ref="CM2:CM65" si="38">COUNTIF(T2:AX2,"Acoso sexual")</f>
        <v>0</v>
      </c>
      <c r="CN2" s="13">
        <f t="shared" ref="CN2:CN65" si="39">COUNTIF(T2:AX2,"Otros")</f>
        <v>0</v>
      </c>
      <c r="CO2" s="13">
        <f t="shared" ref="CO2:CO65" si="40">COUNTIF(T2:AW2,"Militares")</f>
        <v>3</v>
      </c>
      <c r="CP2" s="13">
        <f t="shared" ref="CP2:CP65" si="41">COUNTIF(T2:AW2,"PDI")</f>
        <v>0</v>
      </c>
      <c r="CQ2" s="13">
        <f t="shared" ref="CQ2:CQ65" si="42">COUNTIF(T2:AW2,"Marinos")</f>
        <v>0</v>
      </c>
      <c r="CR2" s="13">
        <f t="shared" ref="CR2:CR65" si="43">COUNTIF(T2:AW2,"Carabineros")</f>
        <v>1</v>
      </c>
      <c r="CS2" s="13">
        <f>SUM(AZ2,BD2,BE2,BG2)</f>
        <v>0</v>
      </c>
      <c r="CT2" s="13" t="s">
        <v>107</v>
      </c>
    </row>
    <row r="3" spans="1:98" ht="15.75" customHeight="1" x14ac:dyDescent="0.35">
      <c r="A3" s="14">
        <v>2</v>
      </c>
      <c r="B3" s="6">
        <v>2</v>
      </c>
      <c r="C3" s="6">
        <v>18</v>
      </c>
      <c r="D3" s="6">
        <v>1</v>
      </c>
      <c r="G3" s="6">
        <v>1</v>
      </c>
      <c r="H3" s="6"/>
      <c r="I3" s="6"/>
      <c r="J3" s="6" t="s">
        <v>96</v>
      </c>
      <c r="K3" s="21">
        <v>43767</v>
      </c>
      <c r="L3" s="6" t="s">
        <v>86</v>
      </c>
      <c r="M3" s="6" t="s">
        <v>108</v>
      </c>
      <c r="N3" s="6"/>
      <c r="O3" s="6"/>
      <c r="P3" s="6">
        <v>999</v>
      </c>
      <c r="Q3" s="6">
        <v>999</v>
      </c>
      <c r="R3" s="6">
        <v>999</v>
      </c>
      <c r="S3" s="6" t="s">
        <v>99</v>
      </c>
      <c r="T3" s="6" t="s">
        <v>49</v>
      </c>
      <c r="U3" s="6" t="s">
        <v>109</v>
      </c>
      <c r="V3" s="6" t="s">
        <v>110</v>
      </c>
      <c r="W3" s="6" t="s">
        <v>94</v>
      </c>
      <c r="X3" s="6">
        <v>2</v>
      </c>
      <c r="Y3" s="6" t="s">
        <v>87</v>
      </c>
      <c r="Z3" s="6">
        <v>999</v>
      </c>
      <c r="AA3" s="6" t="s">
        <v>52</v>
      </c>
      <c r="AB3" s="6" t="s">
        <v>111</v>
      </c>
      <c r="AC3" s="6" t="s">
        <v>94</v>
      </c>
      <c r="AD3" s="6">
        <v>1</v>
      </c>
      <c r="AE3" s="6" t="s">
        <v>73</v>
      </c>
      <c r="AF3" s="6" t="s">
        <v>75</v>
      </c>
      <c r="AG3" s="6" t="s">
        <v>49</v>
      </c>
      <c r="AH3" s="6" t="s">
        <v>112</v>
      </c>
      <c r="AI3" s="6" t="s">
        <v>94</v>
      </c>
      <c r="AJ3" s="6">
        <v>3</v>
      </c>
      <c r="AK3" s="6" t="s">
        <v>86</v>
      </c>
      <c r="AL3" s="6">
        <v>999</v>
      </c>
      <c r="AM3" s="6" t="s">
        <v>51</v>
      </c>
      <c r="AN3" s="6" t="s">
        <v>113</v>
      </c>
      <c r="AO3" s="6" t="s">
        <v>94</v>
      </c>
      <c r="AP3" s="6">
        <v>3</v>
      </c>
      <c r="AQ3" s="6" t="s">
        <v>79</v>
      </c>
      <c r="AR3" s="6"/>
      <c r="AS3" s="6" t="s">
        <v>112</v>
      </c>
      <c r="AT3" s="6" t="s">
        <v>98</v>
      </c>
      <c r="AU3" s="18" t="s">
        <v>105</v>
      </c>
      <c r="AV3" s="6" t="s">
        <v>106</v>
      </c>
      <c r="AW3" s="6" t="s">
        <v>113</v>
      </c>
      <c r="AX3" s="6" t="s">
        <v>99</v>
      </c>
      <c r="AY3" s="13">
        <f t="shared" si="0"/>
        <v>2</v>
      </c>
      <c r="AZ3" s="13">
        <f t="shared" si="1"/>
        <v>0</v>
      </c>
      <c r="BA3" s="13">
        <f t="shared" si="2"/>
        <v>1</v>
      </c>
      <c r="BB3" s="13">
        <f t="shared" si="3"/>
        <v>1</v>
      </c>
      <c r="BC3" s="13">
        <f t="shared" si="4"/>
        <v>0</v>
      </c>
      <c r="BD3" s="13">
        <f t="shared" si="5"/>
        <v>0</v>
      </c>
      <c r="BE3" s="13">
        <f>COUNTIF(T3:AT3,"Tocaciones")</f>
        <v>0</v>
      </c>
      <c r="BF3" s="13">
        <f t="shared" si="6"/>
        <v>0</v>
      </c>
      <c r="BG3" s="13">
        <f t="shared" si="7"/>
        <v>0</v>
      </c>
      <c r="BH3" s="13">
        <f t="shared" si="8"/>
        <v>0</v>
      </c>
      <c r="BI3" s="13">
        <f t="shared" si="9"/>
        <v>0</v>
      </c>
      <c r="BJ3" s="13">
        <f t="shared" si="10"/>
        <v>0</v>
      </c>
      <c r="BK3" s="13">
        <f t="shared" si="11"/>
        <v>0</v>
      </c>
      <c r="BL3" s="13">
        <f t="shared" si="12"/>
        <v>0</v>
      </c>
      <c r="BM3" s="13">
        <f t="shared" si="13"/>
        <v>0</v>
      </c>
      <c r="BN3" s="13">
        <f t="shared" si="14"/>
        <v>0</v>
      </c>
      <c r="BO3" s="13">
        <f t="shared" si="15"/>
        <v>0</v>
      </c>
      <c r="BP3" s="13">
        <f t="shared" si="16"/>
        <v>0</v>
      </c>
      <c r="BQ3" s="13">
        <f t="shared" si="17"/>
        <v>0</v>
      </c>
      <c r="BR3" s="13">
        <f t="shared" si="18"/>
        <v>0</v>
      </c>
      <c r="BS3" s="13">
        <f t="shared" si="19"/>
        <v>0</v>
      </c>
      <c r="BT3" s="13">
        <f t="shared" si="20"/>
        <v>0</v>
      </c>
      <c r="BU3" s="40">
        <f t="shared" ref="BU3:BU66" si="44">SUM(AY3:BT3)</f>
        <v>4</v>
      </c>
      <c r="BV3" s="13">
        <f t="shared" si="21"/>
        <v>0</v>
      </c>
      <c r="BW3" s="13">
        <f t="shared" si="22"/>
        <v>1</v>
      </c>
      <c r="BX3" s="13">
        <f t="shared" si="23"/>
        <v>0</v>
      </c>
      <c r="BY3" s="13">
        <f t="shared" si="24"/>
        <v>1</v>
      </c>
      <c r="BZ3" s="13">
        <f t="shared" si="25"/>
        <v>0</v>
      </c>
      <c r="CA3" s="13">
        <f t="shared" si="26"/>
        <v>0</v>
      </c>
      <c r="CB3" s="13">
        <f t="shared" si="27"/>
        <v>0</v>
      </c>
      <c r="CC3" s="13">
        <f t="shared" si="28"/>
        <v>1</v>
      </c>
      <c r="CD3" s="13">
        <f t="shared" si="29"/>
        <v>0</v>
      </c>
      <c r="CE3" s="13">
        <f t="shared" si="30"/>
        <v>0</v>
      </c>
      <c r="CF3" s="13">
        <f t="shared" si="31"/>
        <v>0</v>
      </c>
      <c r="CG3" s="13">
        <f t="shared" si="32"/>
        <v>0</v>
      </c>
      <c r="CH3" s="13">
        <f t="shared" si="33"/>
        <v>0</v>
      </c>
      <c r="CI3" s="13">
        <f t="shared" si="34"/>
        <v>0</v>
      </c>
      <c r="CJ3" s="13">
        <f t="shared" si="35"/>
        <v>1</v>
      </c>
      <c r="CK3" s="13">
        <f t="shared" si="36"/>
        <v>1</v>
      </c>
      <c r="CL3" s="13">
        <f t="shared" si="37"/>
        <v>0</v>
      </c>
      <c r="CM3" s="13">
        <f t="shared" si="38"/>
        <v>0</v>
      </c>
      <c r="CN3" s="13">
        <f t="shared" si="39"/>
        <v>0</v>
      </c>
      <c r="CO3" s="13">
        <f t="shared" si="40"/>
        <v>0</v>
      </c>
      <c r="CP3" s="13">
        <f t="shared" si="41"/>
        <v>0</v>
      </c>
      <c r="CQ3" s="13">
        <f t="shared" si="42"/>
        <v>0</v>
      </c>
      <c r="CR3" s="13">
        <f t="shared" si="43"/>
        <v>4</v>
      </c>
      <c r="CS3" s="13">
        <f t="shared" ref="CS3:CS66" si="45">SUM(AZ3,BD3,BE3,BG3)</f>
        <v>0</v>
      </c>
      <c r="CT3" s="13" t="s">
        <v>107</v>
      </c>
    </row>
    <row r="4" spans="1:98" ht="15.75" customHeight="1" x14ac:dyDescent="0.35">
      <c r="A4" s="14">
        <v>3</v>
      </c>
      <c r="B4" s="6">
        <v>3</v>
      </c>
      <c r="C4" s="13">
        <v>29</v>
      </c>
      <c r="D4" s="6">
        <v>1</v>
      </c>
      <c r="G4" s="6">
        <v>1</v>
      </c>
      <c r="H4" s="6"/>
      <c r="I4" s="6"/>
      <c r="J4" s="6" t="s">
        <v>96</v>
      </c>
      <c r="K4" s="21">
        <v>43773</v>
      </c>
      <c r="L4" s="6" t="s">
        <v>86</v>
      </c>
      <c r="M4" s="6" t="s">
        <v>114</v>
      </c>
      <c r="N4" s="6"/>
      <c r="O4" s="6"/>
      <c r="P4" s="16">
        <v>43758</v>
      </c>
      <c r="Q4" s="17">
        <v>0.125</v>
      </c>
      <c r="R4" s="6" t="s">
        <v>98</v>
      </c>
      <c r="S4" s="6" t="s">
        <v>99</v>
      </c>
      <c r="T4" s="6" t="s">
        <v>49</v>
      </c>
      <c r="U4" s="6" t="s">
        <v>115</v>
      </c>
      <c r="V4" s="6" t="s">
        <v>116</v>
      </c>
      <c r="W4" s="6" t="s">
        <v>91</v>
      </c>
      <c r="X4" s="6">
        <v>999</v>
      </c>
      <c r="Y4" s="6" t="s">
        <v>87</v>
      </c>
      <c r="Z4" s="6">
        <v>999</v>
      </c>
      <c r="AA4" s="6" t="s">
        <v>49</v>
      </c>
      <c r="AB4" s="6" t="s">
        <v>117</v>
      </c>
      <c r="AC4" s="6" t="s">
        <v>91</v>
      </c>
      <c r="AD4" s="6">
        <v>1</v>
      </c>
      <c r="AE4" s="6" t="s">
        <v>87</v>
      </c>
      <c r="AF4" s="6">
        <v>999</v>
      </c>
      <c r="AG4" s="6" t="s">
        <v>60</v>
      </c>
      <c r="AH4" s="6" t="s">
        <v>115</v>
      </c>
      <c r="AI4" s="6" t="s">
        <v>91</v>
      </c>
      <c r="AJ4" s="6">
        <v>1</v>
      </c>
      <c r="AK4" s="6" t="s">
        <v>90</v>
      </c>
      <c r="AL4" s="6">
        <v>999</v>
      </c>
      <c r="AT4" s="6" t="s">
        <v>99</v>
      </c>
      <c r="AU4" s="18" t="s">
        <v>105</v>
      </c>
      <c r="AV4" s="6" t="s">
        <v>106</v>
      </c>
      <c r="AX4" s="6" t="s">
        <v>99</v>
      </c>
      <c r="AY4" s="13">
        <f t="shared" si="0"/>
        <v>2</v>
      </c>
      <c r="AZ4" s="13">
        <f t="shared" si="1"/>
        <v>0</v>
      </c>
      <c r="BA4" s="13">
        <f t="shared" si="2"/>
        <v>0</v>
      </c>
      <c r="BB4" s="13">
        <f t="shared" si="3"/>
        <v>0</v>
      </c>
      <c r="BC4" s="13">
        <f t="shared" si="4"/>
        <v>0</v>
      </c>
      <c r="BD4" s="13">
        <f t="shared" si="5"/>
        <v>0</v>
      </c>
      <c r="BE4" s="13">
        <f>COUNTIF(T4:AW4,"Tocaciones")</f>
        <v>0</v>
      </c>
      <c r="BF4" s="13">
        <f t="shared" si="6"/>
        <v>0</v>
      </c>
      <c r="BG4" s="13">
        <f t="shared" si="7"/>
        <v>0</v>
      </c>
      <c r="BH4" s="13">
        <f t="shared" si="8"/>
        <v>0</v>
      </c>
      <c r="BI4" s="13">
        <f t="shared" si="9"/>
        <v>0</v>
      </c>
      <c r="BJ4" s="13">
        <f t="shared" si="10"/>
        <v>1</v>
      </c>
      <c r="BK4" s="13">
        <f t="shared" si="11"/>
        <v>0</v>
      </c>
      <c r="BL4" s="13">
        <f t="shared" si="12"/>
        <v>0</v>
      </c>
      <c r="BM4" s="13">
        <f t="shared" si="13"/>
        <v>0</v>
      </c>
      <c r="BN4" s="13">
        <f t="shared" si="14"/>
        <v>0</v>
      </c>
      <c r="BO4" s="13">
        <f t="shared" si="15"/>
        <v>0</v>
      </c>
      <c r="BP4" s="13">
        <f t="shared" si="16"/>
        <v>0</v>
      </c>
      <c r="BQ4" s="13">
        <f t="shared" si="17"/>
        <v>0</v>
      </c>
      <c r="BR4" s="13">
        <f t="shared" si="18"/>
        <v>0</v>
      </c>
      <c r="BS4" s="13">
        <f t="shared" si="19"/>
        <v>0</v>
      </c>
      <c r="BT4" s="13">
        <f t="shared" si="20"/>
        <v>0</v>
      </c>
      <c r="BU4" s="40">
        <f t="shared" si="44"/>
        <v>3</v>
      </c>
      <c r="BV4" s="13">
        <f t="shared" si="21"/>
        <v>0</v>
      </c>
      <c r="BW4" s="13">
        <f t="shared" si="22"/>
        <v>0</v>
      </c>
      <c r="BX4" s="13">
        <f t="shared" si="23"/>
        <v>0</v>
      </c>
      <c r="BY4" s="13">
        <f t="shared" si="24"/>
        <v>0</v>
      </c>
      <c r="BZ4" s="13">
        <f t="shared" si="25"/>
        <v>0</v>
      </c>
      <c r="CA4" s="13">
        <f t="shared" si="26"/>
        <v>0</v>
      </c>
      <c r="CB4" s="13">
        <f t="shared" si="27"/>
        <v>0</v>
      </c>
      <c r="CC4" s="13">
        <f t="shared" si="28"/>
        <v>0</v>
      </c>
      <c r="CD4" s="13">
        <f t="shared" si="29"/>
        <v>0</v>
      </c>
      <c r="CE4" s="13">
        <f t="shared" si="30"/>
        <v>0</v>
      </c>
      <c r="CF4" s="13">
        <f t="shared" si="31"/>
        <v>0</v>
      </c>
      <c r="CG4" s="13">
        <f t="shared" si="32"/>
        <v>0</v>
      </c>
      <c r="CH4" s="13">
        <f t="shared" si="33"/>
        <v>0</v>
      </c>
      <c r="CI4" s="13">
        <f t="shared" si="34"/>
        <v>0</v>
      </c>
      <c r="CJ4" s="13">
        <f t="shared" si="35"/>
        <v>0</v>
      </c>
      <c r="CK4" s="13">
        <f t="shared" si="36"/>
        <v>2</v>
      </c>
      <c r="CL4" s="13">
        <f t="shared" si="37"/>
        <v>0</v>
      </c>
      <c r="CM4" s="13">
        <f t="shared" si="38"/>
        <v>0</v>
      </c>
      <c r="CN4" s="13">
        <f t="shared" si="39"/>
        <v>1</v>
      </c>
      <c r="CO4" s="13">
        <f t="shared" si="40"/>
        <v>3</v>
      </c>
      <c r="CP4" s="13">
        <f t="shared" si="41"/>
        <v>0</v>
      </c>
      <c r="CQ4" s="13">
        <f t="shared" si="42"/>
        <v>0</v>
      </c>
      <c r="CR4" s="13">
        <f t="shared" si="43"/>
        <v>0</v>
      </c>
      <c r="CS4" s="13">
        <f t="shared" si="45"/>
        <v>0</v>
      </c>
      <c r="CT4" s="13" t="s">
        <v>107</v>
      </c>
    </row>
    <row r="5" spans="1:98" ht="15.75" customHeight="1" x14ac:dyDescent="0.35">
      <c r="A5" s="14">
        <v>4</v>
      </c>
      <c r="B5" s="6">
        <v>4</v>
      </c>
      <c r="C5" s="6">
        <v>16</v>
      </c>
      <c r="D5" s="6">
        <v>2</v>
      </c>
      <c r="G5" s="6">
        <v>1</v>
      </c>
      <c r="H5" s="6"/>
      <c r="I5" s="6"/>
      <c r="J5" s="6" t="s">
        <v>96</v>
      </c>
      <c r="K5" s="21">
        <v>43774</v>
      </c>
      <c r="L5" s="6" t="s">
        <v>86</v>
      </c>
      <c r="M5" s="6" t="s">
        <v>118</v>
      </c>
      <c r="N5" s="6"/>
      <c r="O5" s="6"/>
      <c r="P5" s="16">
        <v>43758</v>
      </c>
      <c r="Q5" s="17">
        <v>0.79166666666666663</v>
      </c>
      <c r="R5" s="6" t="s">
        <v>98</v>
      </c>
      <c r="S5" s="6" t="s">
        <v>98</v>
      </c>
      <c r="T5" s="6" t="s">
        <v>58</v>
      </c>
      <c r="U5" s="6" t="s">
        <v>119</v>
      </c>
      <c r="V5" s="6" t="s">
        <v>120</v>
      </c>
      <c r="W5" s="6" t="s">
        <v>94</v>
      </c>
      <c r="X5" s="6">
        <v>2</v>
      </c>
      <c r="Y5" s="6" t="s">
        <v>72</v>
      </c>
      <c r="Z5" s="6">
        <v>999</v>
      </c>
      <c r="AA5" s="6" t="s">
        <v>49</v>
      </c>
      <c r="AB5" s="6" t="s">
        <v>119</v>
      </c>
      <c r="AC5" s="6" t="s">
        <v>94</v>
      </c>
      <c r="AD5" s="6">
        <v>2</v>
      </c>
      <c r="AE5" s="6" t="s">
        <v>87</v>
      </c>
      <c r="AF5" s="6">
        <v>999</v>
      </c>
      <c r="AT5" s="6" t="s">
        <v>99</v>
      </c>
      <c r="AU5" s="18" t="s">
        <v>105</v>
      </c>
      <c r="AV5" s="6" t="s">
        <v>106</v>
      </c>
      <c r="AX5" s="6" t="s">
        <v>99</v>
      </c>
      <c r="AY5" s="13">
        <f t="shared" si="0"/>
        <v>1</v>
      </c>
      <c r="AZ5" s="13">
        <f t="shared" si="1"/>
        <v>0</v>
      </c>
      <c r="BA5" s="13">
        <f t="shared" si="2"/>
        <v>0</v>
      </c>
      <c r="BB5" s="13">
        <f t="shared" si="3"/>
        <v>0</v>
      </c>
      <c r="BC5" s="13">
        <f t="shared" si="4"/>
        <v>0</v>
      </c>
      <c r="BD5" s="13">
        <f t="shared" si="5"/>
        <v>0</v>
      </c>
      <c r="BE5" s="13">
        <f>COUNTIF(T5:AT5,"Tocaciones")</f>
        <v>0</v>
      </c>
      <c r="BF5" s="13">
        <f t="shared" si="6"/>
        <v>0</v>
      </c>
      <c r="BG5" s="13">
        <f t="shared" si="7"/>
        <v>0</v>
      </c>
      <c r="BH5" s="13">
        <f t="shared" si="8"/>
        <v>1</v>
      </c>
      <c r="BI5" s="13">
        <f t="shared" si="9"/>
        <v>0</v>
      </c>
      <c r="BJ5" s="13">
        <f t="shared" si="10"/>
        <v>0</v>
      </c>
      <c r="BK5" s="13">
        <f t="shared" si="11"/>
        <v>0</v>
      </c>
      <c r="BL5" s="13">
        <f t="shared" si="12"/>
        <v>0</v>
      </c>
      <c r="BM5" s="13">
        <f t="shared" si="13"/>
        <v>0</v>
      </c>
      <c r="BN5" s="13">
        <f t="shared" si="14"/>
        <v>0</v>
      </c>
      <c r="BO5" s="13">
        <f t="shared" si="15"/>
        <v>0</v>
      </c>
      <c r="BP5" s="13">
        <f t="shared" si="16"/>
        <v>0</v>
      </c>
      <c r="BQ5" s="13">
        <f t="shared" si="17"/>
        <v>0</v>
      </c>
      <c r="BR5" s="13">
        <f t="shared" si="18"/>
        <v>0</v>
      </c>
      <c r="BS5" s="13">
        <f t="shared" si="19"/>
        <v>0</v>
      </c>
      <c r="BT5" s="13">
        <f t="shared" si="20"/>
        <v>0</v>
      </c>
      <c r="BU5" s="40">
        <f t="shared" si="44"/>
        <v>2</v>
      </c>
      <c r="BV5" s="13">
        <f t="shared" si="21"/>
        <v>1</v>
      </c>
      <c r="BW5" s="13">
        <f t="shared" si="22"/>
        <v>0</v>
      </c>
      <c r="BX5" s="13">
        <f t="shared" si="23"/>
        <v>0</v>
      </c>
      <c r="BY5" s="13">
        <f t="shared" si="24"/>
        <v>0</v>
      </c>
      <c r="BZ5" s="13">
        <f t="shared" si="25"/>
        <v>0</v>
      </c>
      <c r="CA5" s="13">
        <f t="shared" si="26"/>
        <v>0</v>
      </c>
      <c r="CB5" s="13">
        <f t="shared" si="27"/>
        <v>0</v>
      </c>
      <c r="CC5" s="13">
        <f t="shared" si="28"/>
        <v>0</v>
      </c>
      <c r="CD5" s="13">
        <f t="shared" si="29"/>
        <v>0</v>
      </c>
      <c r="CE5" s="13">
        <f t="shared" si="30"/>
        <v>0</v>
      </c>
      <c r="CF5" s="13">
        <f t="shared" si="31"/>
        <v>0</v>
      </c>
      <c r="CG5" s="13">
        <f t="shared" si="32"/>
        <v>0</v>
      </c>
      <c r="CH5" s="13">
        <f t="shared" si="33"/>
        <v>0</v>
      </c>
      <c r="CI5" s="13">
        <f t="shared" si="34"/>
        <v>0</v>
      </c>
      <c r="CJ5" s="13">
        <f t="shared" si="35"/>
        <v>0</v>
      </c>
      <c r="CK5" s="13">
        <f t="shared" si="36"/>
        <v>1</v>
      </c>
      <c r="CL5" s="13">
        <f t="shared" si="37"/>
        <v>0</v>
      </c>
      <c r="CM5" s="13">
        <f t="shared" si="38"/>
        <v>0</v>
      </c>
      <c r="CN5" s="13">
        <f t="shared" si="39"/>
        <v>0</v>
      </c>
      <c r="CO5" s="13">
        <f t="shared" si="40"/>
        <v>0</v>
      </c>
      <c r="CP5" s="13">
        <f t="shared" si="41"/>
        <v>0</v>
      </c>
      <c r="CQ5" s="13">
        <f t="shared" si="42"/>
        <v>0</v>
      </c>
      <c r="CR5" s="13">
        <f t="shared" si="43"/>
        <v>2</v>
      </c>
      <c r="CS5" s="13">
        <f t="shared" si="45"/>
        <v>0</v>
      </c>
      <c r="CT5" s="13" t="s">
        <v>107</v>
      </c>
    </row>
    <row r="6" spans="1:98" x14ac:dyDescent="0.35">
      <c r="A6" s="14">
        <v>5</v>
      </c>
      <c r="B6" s="6">
        <v>5</v>
      </c>
      <c r="C6" s="6">
        <v>16</v>
      </c>
      <c r="D6" s="6">
        <v>2</v>
      </c>
      <c r="G6" s="6">
        <v>1</v>
      </c>
      <c r="H6" s="6"/>
      <c r="I6" s="6"/>
      <c r="J6" s="6" t="s">
        <v>121</v>
      </c>
      <c r="K6" s="21">
        <v>43763</v>
      </c>
      <c r="L6" s="6" t="s">
        <v>86</v>
      </c>
      <c r="M6" s="6" t="s">
        <v>122</v>
      </c>
      <c r="N6" s="6"/>
      <c r="O6" s="6"/>
      <c r="P6" s="16">
        <v>43760</v>
      </c>
      <c r="Q6" s="17">
        <v>0.70833333333333337</v>
      </c>
      <c r="R6" s="6" t="s">
        <v>98</v>
      </c>
      <c r="S6" s="6" t="s">
        <v>98</v>
      </c>
      <c r="T6" s="6" t="s">
        <v>53</v>
      </c>
      <c r="U6" s="6" t="s">
        <v>123</v>
      </c>
      <c r="V6" s="6" t="s">
        <v>121</v>
      </c>
      <c r="W6" s="6" t="s">
        <v>94</v>
      </c>
      <c r="X6" s="6">
        <v>999</v>
      </c>
      <c r="Y6" s="6" t="s">
        <v>79</v>
      </c>
      <c r="Z6" s="6">
        <v>999</v>
      </c>
      <c r="AA6" s="6" t="s">
        <v>50</v>
      </c>
      <c r="AB6" s="6" t="s">
        <v>124</v>
      </c>
      <c r="AC6" s="6" t="s">
        <v>94</v>
      </c>
      <c r="AD6" s="6">
        <v>2</v>
      </c>
      <c r="AE6" s="6" t="s">
        <v>80</v>
      </c>
      <c r="AF6" s="6">
        <v>999</v>
      </c>
      <c r="AT6" s="6" t="s">
        <v>98</v>
      </c>
      <c r="AU6" s="6">
        <v>999</v>
      </c>
      <c r="AV6" s="6" t="s">
        <v>106</v>
      </c>
      <c r="AW6" s="6" t="s">
        <v>124</v>
      </c>
      <c r="AX6" s="6" t="s">
        <v>99</v>
      </c>
      <c r="AY6" s="13">
        <f t="shared" si="0"/>
        <v>0</v>
      </c>
      <c r="AZ6" s="13">
        <f t="shared" si="1"/>
        <v>1</v>
      </c>
      <c r="BA6" s="13">
        <f t="shared" si="2"/>
        <v>0</v>
      </c>
      <c r="BB6" s="13">
        <f t="shared" si="3"/>
        <v>0</v>
      </c>
      <c r="BC6" s="13">
        <f t="shared" si="4"/>
        <v>1</v>
      </c>
      <c r="BD6" s="13">
        <f t="shared" si="5"/>
        <v>0</v>
      </c>
      <c r="BE6" s="13">
        <f>COUNTIF(T6:AW6,"Tocaciones")</f>
        <v>0</v>
      </c>
      <c r="BF6" s="13">
        <f t="shared" si="6"/>
        <v>0</v>
      </c>
      <c r="BG6" s="13">
        <f t="shared" si="7"/>
        <v>0</v>
      </c>
      <c r="BH6" s="13">
        <f t="shared" si="8"/>
        <v>0</v>
      </c>
      <c r="BI6" s="13">
        <f t="shared" si="9"/>
        <v>0</v>
      </c>
      <c r="BJ6" s="13">
        <f t="shared" si="10"/>
        <v>0</v>
      </c>
      <c r="BK6" s="13">
        <f t="shared" si="11"/>
        <v>0</v>
      </c>
      <c r="BL6" s="13">
        <f t="shared" si="12"/>
        <v>0</v>
      </c>
      <c r="BM6" s="13">
        <f t="shared" si="13"/>
        <v>0</v>
      </c>
      <c r="BN6" s="13">
        <f t="shared" si="14"/>
        <v>0</v>
      </c>
      <c r="BO6" s="13">
        <f t="shared" si="15"/>
        <v>0</v>
      </c>
      <c r="BP6" s="13">
        <f t="shared" si="16"/>
        <v>0</v>
      </c>
      <c r="BQ6" s="13">
        <f t="shared" si="17"/>
        <v>0</v>
      </c>
      <c r="BR6" s="13">
        <f t="shared" si="18"/>
        <v>0</v>
      </c>
      <c r="BS6" s="13">
        <f t="shared" si="19"/>
        <v>0</v>
      </c>
      <c r="BT6" s="13">
        <f t="shared" si="20"/>
        <v>0</v>
      </c>
      <c r="BU6" s="40">
        <f t="shared" si="44"/>
        <v>2</v>
      </c>
      <c r="BV6" s="13">
        <f t="shared" si="21"/>
        <v>0</v>
      </c>
      <c r="BW6" s="13">
        <f t="shared" si="22"/>
        <v>0</v>
      </c>
      <c r="BX6" s="13">
        <f t="shared" si="23"/>
        <v>0</v>
      </c>
      <c r="BY6" s="13">
        <f t="shared" si="24"/>
        <v>0</v>
      </c>
      <c r="BZ6" s="13">
        <f t="shared" si="25"/>
        <v>0</v>
      </c>
      <c r="CA6" s="13">
        <f t="shared" si="26"/>
        <v>0</v>
      </c>
      <c r="CB6" s="13">
        <f t="shared" si="27"/>
        <v>0</v>
      </c>
      <c r="CC6" s="13">
        <f t="shared" si="28"/>
        <v>1</v>
      </c>
      <c r="CD6" s="13">
        <f t="shared" si="29"/>
        <v>1</v>
      </c>
      <c r="CE6" s="13">
        <f t="shared" si="30"/>
        <v>0</v>
      </c>
      <c r="CF6" s="13">
        <f t="shared" si="31"/>
        <v>0</v>
      </c>
      <c r="CG6" s="13">
        <f t="shared" si="32"/>
        <v>0</v>
      </c>
      <c r="CH6" s="13">
        <f t="shared" si="33"/>
        <v>0</v>
      </c>
      <c r="CI6" s="13">
        <f t="shared" si="34"/>
        <v>0</v>
      </c>
      <c r="CJ6" s="13">
        <f t="shared" si="35"/>
        <v>0</v>
      </c>
      <c r="CK6" s="13">
        <f t="shared" si="36"/>
        <v>0</v>
      </c>
      <c r="CL6" s="13">
        <f t="shared" si="37"/>
        <v>0</v>
      </c>
      <c r="CM6" s="13">
        <f t="shared" si="38"/>
        <v>0</v>
      </c>
      <c r="CN6" s="13">
        <f t="shared" si="39"/>
        <v>0</v>
      </c>
      <c r="CO6" s="13">
        <f t="shared" si="40"/>
        <v>0</v>
      </c>
      <c r="CP6" s="13">
        <f t="shared" si="41"/>
        <v>0</v>
      </c>
      <c r="CQ6" s="13">
        <f t="shared" si="42"/>
        <v>0</v>
      </c>
      <c r="CR6" s="13">
        <f t="shared" si="43"/>
        <v>2</v>
      </c>
      <c r="CS6" s="13">
        <f t="shared" si="45"/>
        <v>1</v>
      </c>
      <c r="CT6" s="13" t="s">
        <v>125</v>
      </c>
    </row>
    <row r="7" spans="1:98" ht="15.75" customHeight="1" x14ac:dyDescent="0.35">
      <c r="A7" s="14">
        <v>6</v>
      </c>
      <c r="B7" s="6">
        <v>6</v>
      </c>
      <c r="C7" s="6">
        <v>23</v>
      </c>
      <c r="D7" s="6">
        <v>1</v>
      </c>
      <c r="G7" s="6">
        <v>1</v>
      </c>
      <c r="H7" s="6"/>
      <c r="I7" s="6"/>
      <c r="J7" s="6" t="s">
        <v>121</v>
      </c>
      <c r="K7" s="21">
        <v>43763</v>
      </c>
      <c r="L7" s="6" t="s">
        <v>86</v>
      </c>
      <c r="M7" s="6" t="s">
        <v>122</v>
      </c>
      <c r="N7" s="6"/>
      <c r="O7" s="6"/>
      <c r="P7" s="16">
        <v>43758</v>
      </c>
      <c r="Q7" s="17">
        <v>0.85347222222222219</v>
      </c>
      <c r="R7" s="6" t="s">
        <v>98</v>
      </c>
      <c r="S7" s="6" t="s">
        <v>99</v>
      </c>
      <c r="T7" s="6" t="s">
        <v>53</v>
      </c>
      <c r="U7" s="6" t="s">
        <v>126</v>
      </c>
      <c r="V7" s="6" t="s">
        <v>121</v>
      </c>
      <c r="W7" s="6" t="s">
        <v>94</v>
      </c>
      <c r="X7" s="6">
        <v>999</v>
      </c>
      <c r="Y7" s="6" t="s">
        <v>87</v>
      </c>
      <c r="Z7" s="6">
        <v>999</v>
      </c>
      <c r="AA7" s="6" t="s">
        <v>49</v>
      </c>
      <c r="AB7" s="6" t="s">
        <v>126</v>
      </c>
      <c r="AC7" s="6" t="s">
        <v>94</v>
      </c>
      <c r="AD7" s="6">
        <v>999</v>
      </c>
      <c r="AE7" s="6" t="s">
        <v>87</v>
      </c>
      <c r="AF7" s="6">
        <v>999</v>
      </c>
      <c r="AG7" s="6" t="s">
        <v>50</v>
      </c>
      <c r="AH7" s="6" t="s">
        <v>124</v>
      </c>
      <c r="AI7" s="6" t="s">
        <v>94</v>
      </c>
      <c r="AJ7" s="6" t="s">
        <v>127</v>
      </c>
      <c r="AK7" s="6" t="s">
        <v>80</v>
      </c>
      <c r="AL7" s="6">
        <v>999</v>
      </c>
      <c r="AM7" s="6" t="s">
        <v>58</v>
      </c>
      <c r="AN7" s="6" t="s">
        <v>124</v>
      </c>
      <c r="AO7" s="6" t="s">
        <v>94</v>
      </c>
      <c r="AP7" s="6" t="s">
        <v>127</v>
      </c>
      <c r="AQ7" s="6" t="s">
        <v>79</v>
      </c>
      <c r="AR7" s="6"/>
      <c r="AS7" s="6" t="s">
        <v>128</v>
      </c>
      <c r="AT7" s="6" t="s">
        <v>98</v>
      </c>
      <c r="AU7" s="18" t="s">
        <v>105</v>
      </c>
      <c r="AV7" s="6" t="s">
        <v>106</v>
      </c>
      <c r="AW7" s="6" t="s">
        <v>124</v>
      </c>
      <c r="AX7" s="6" t="s">
        <v>99</v>
      </c>
      <c r="AY7" s="13">
        <f t="shared" si="0"/>
        <v>1</v>
      </c>
      <c r="AZ7" s="13">
        <f t="shared" si="1"/>
        <v>1</v>
      </c>
      <c r="BA7" s="13">
        <f t="shared" si="2"/>
        <v>0</v>
      </c>
      <c r="BB7" s="13">
        <f t="shared" si="3"/>
        <v>0</v>
      </c>
      <c r="BC7" s="13">
        <f t="shared" si="4"/>
        <v>1</v>
      </c>
      <c r="BD7" s="13">
        <f t="shared" si="5"/>
        <v>0</v>
      </c>
      <c r="BE7" s="13">
        <f>COUNTIF(T7:AT7,"Tocaciones")</f>
        <v>0</v>
      </c>
      <c r="BF7" s="13">
        <f t="shared" si="6"/>
        <v>0</v>
      </c>
      <c r="BG7" s="13">
        <f t="shared" si="7"/>
        <v>0</v>
      </c>
      <c r="BH7" s="13">
        <f t="shared" si="8"/>
        <v>1</v>
      </c>
      <c r="BI7" s="13">
        <f t="shared" si="9"/>
        <v>0</v>
      </c>
      <c r="BJ7" s="13">
        <f t="shared" si="10"/>
        <v>0</v>
      </c>
      <c r="BK7" s="13">
        <f t="shared" si="11"/>
        <v>0</v>
      </c>
      <c r="BL7" s="13">
        <f t="shared" si="12"/>
        <v>0</v>
      </c>
      <c r="BM7" s="13">
        <f t="shared" si="13"/>
        <v>0</v>
      </c>
      <c r="BN7" s="13">
        <f t="shared" si="14"/>
        <v>0</v>
      </c>
      <c r="BO7" s="13">
        <f t="shared" si="15"/>
        <v>0</v>
      </c>
      <c r="BP7" s="13">
        <f t="shared" si="16"/>
        <v>0</v>
      </c>
      <c r="BQ7" s="13">
        <f t="shared" si="17"/>
        <v>0</v>
      </c>
      <c r="BR7" s="13">
        <f t="shared" si="18"/>
        <v>0</v>
      </c>
      <c r="BS7" s="13">
        <f t="shared" si="19"/>
        <v>0</v>
      </c>
      <c r="BT7" s="13">
        <f t="shared" si="20"/>
        <v>0</v>
      </c>
      <c r="BU7" s="40">
        <f t="shared" si="44"/>
        <v>4</v>
      </c>
      <c r="BV7" s="13">
        <f t="shared" si="21"/>
        <v>0</v>
      </c>
      <c r="BW7" s="13">
        <f t="shared" si="22"/>
        <v>0</v>
      </c>
      <c r="BX7" s="13">
        <f t="shared" si="23"/>
        <v>0</v>
      </c>
      <c r="BY7" s="13">
        <f t="shared" si="24"/>
        <v>0</v>
      </c>
      <c r="BZ7" s="13">
        <f t="shared" si="25"/>
        <v>0</v>
      </c>
      <c r="CA7" s="13">
        <f t="shared" si="26"/>
        <v>0</v>
      </c>
      <c r="CB7" s="13">
        <f t="shared" si="27"/>
        <v>0</v>
      </c>
      <c r="CC7" s="13">
        <f t="shared" si="28"/>
        <v>1</v>
      </c>
      <c r="CD7" s="13">
        <f t="shared" si="29"/>
        <v>1</v>
      </c>
      <c r="CE7" s="13">
        <f t="shared" si="30"/>
        <v>0</v>
      </c>
      <c r="CF7" s="13">
        <f t="shared" si="31"/>
        <v>0</v>
      </c>
      <c r="CG7" s="13">
        <f t="shared" si="32"/>
        <v>0</v>
      </c>
      <c r="CH7" s="13">
        <f t="shared" si="33"/>
        <v>0</v>
      </c>
      <c r="CI7" s="13">
        <f t="shared" si="34"/>
        <v>0</v>
      </c>
      <c r="CJ7" s="13">
        <f t="shared" si="35"/>
        <v>0</v>
      </c>
      <c r="CK7" s="13">
        <f t="shared" si="36"/>
        <v>2</v>
      </c>
      <c r="CL7" s="13">
        <f t="shared" si="37"/>
        <v>0</v>
      </c>
      <c r="CM7" s="13">
        <f t="shared" si="38"/>
        <v>0</v>
      </c>
      <c r="CN7" s="13">
        <f t="shared" si="39"/>
        <v>0</v>
      </c>
      <c r="CO7" s="13">
        <f t="shared" si="40"/>
        <v>0</v>
      </c>
      <c r="CP7" s="13">
        <f t="shared" si="41"/>
        <v>0</v>
      </c>
      <c r="CQ7" s="13">
        <f t="shared" si="42"/>
        <v>0</v>
      </c>
      <c r="CR7" s="13">
        <f t="shared" si="43"/>
        <v>4</v>
      </c>
      <c r="CS7" s="13">
        <f t="shared" si="45"/>
        <v>1</v>
      </c>
      <c r="CT7" s="13" t="s">
        <v>125</v>
      </c>
    </row>
    <row r="8" spans="1:98" x14ac:dyDescent="0.35">
      <c r="A8" s="14">
        <v>7</v>
      </c>
      <c r="B8" s="6">
        <v>7</v>
      </c>
      <c r="C8" s="6">
        <v>26</v>
      </c>
      <c r="D8" s="6">
        <v>1</v>
      </c>
      <c r="G8" s="6">
        <v>1</v>
      </c>
      <c r="H8" s="6"/>
      <c r="I8" s="6"/>
      <c r="J8" s="6" t="s">
        <v>121</v>
      </c>
      <c r="K8" s="21">
        <v>43770</v>
      </c>
      <c r="L8" s="6" t="s">
        <v>86</v>
      </c>
      <c r="M8" s="6" t="s">
        <v>129</v>
      </c>
      <c r="N8" s="6"/>
      <c r="O8" s="6"/>
      <c r="P8" s="16">
        <v>43766</v>
      </c>
      <c r="Q8" s="17">
        <v>0.35416666666666669</v>
      </c>
      <c r="R8" s="6" t="s">
        <v>99</v>
      </c>
      <c r="S8" s="6" t="s">
        <v>98</v>
      </c>
      <c r="T8" s="6" t="s">
        <v>53</v>
      </c>
      <c r="U8" s="6" t="s">
        <v>130</v>
      </c>
      <c r="V8" s="6" t="s">
        <v>131</v>
      </c>
      <c r="W8" s="6" t="s">
        <v>94</v>
      </c>
      <c r="X8" s="6">
        <v>999</v>
      </c>
      <c r="Y8" s="6" t="s">
        <v>79</v>
      </c>
      <c r="Z8" s="6">
        <v>999</v>
      </c>
      <c r="AA8" s="6" t="s">
        <v>50</v>
      </c>
      <c r="AB8" s="6" t="s">
        <v>132</v>
      </c>
      <c r="AC8" s="6" t="s">
        <v>94</v>
      </c>
      <c r="AD8" s="6">
        <v>999</v>
      </c>
      <c r="AE8" s="6" t="s">
        <v>80</v>
      </c>
      <c r="AF8" s="6">
        <v>999</v>
      </c>
      <c r="AR8" s="6"/>
      <c r="AS8" s="6">
        <v>999</v>
      </c>
      <c r="AT8" s="6" t="s">
        <v>98</v>
      </c>
      <c r="AU8" s="6">
        <v>999</v>
      </c>
      <c r="AV8" s="6" t="s">
        <v>106</v>
      </c>
      <c r="AW8" s="6" t="s">
        <v>132</v>
      </c>
      <c r="AX8" s="6" t="s">
        <v>99</v>
      </c>
      <c r="AY8" s="13">
        <f t="shared" si="0"/>
        <v>0</v>
      </c>
      <c r="AZ8" s="13">
        <f t="shared" si="1"/>
        <v>1</v>
      </c>
      <c r="BA8" s="13">
        <f t="shared" si="2"/>
        <v>0</v>
      </c>
      <c r="BB8" s="13">
        <f t="shared" si="3"/>
        <v>0</v>
      </c>
      <c r="BC8" s="13">
        <f t="shared" si="4"/>
        <v>1</v>
      </c>
      <c r="BD8" s="13">
        <f t="shared" si="5"/>
        <v>0</v>
      </c>
      <c r="BE8" s="13">
        <f>COUNTIF(T8:AW8,"Tocaciones")</f>
        <v>0</v>
      </c>
      <c r="BF8" s="13">
        <f t="shared" si="6"/>
        <v>0</v>
      </c>
      <c r="BG8" s="13">
        <f t="shared" si="7"/>
        <v>0</v>
      </c>
      <c r="BH8" s="13">
        <f t="shared" si="8"/>
        <v>0</v>
      </c>
      <c r="BI8" s="13">
        <f t="shared" si="9"/>
        <v>0</v>
      </c>
      <c r="BJ8" s="13">
        <f t="shared" si="10"/>
        <v>0</v>
      </c>
      <c r="BK8" s="13">
        <f t="shared" si="11"/>
        <v>0</v>
      </c>
      <c r="BL8" s="13">
        <f t="shared" si="12"/>
        <v>0</v>
      </c>
      <c r="BM8" s="13">
        <f t="shared" si="13"/>
        <v>0</v>
      </c>
      <c r="BN8" s="13">
        <f t="shared" si="14"/>
        <v>0</v>
      </c>
      <c r="BO8" s="13">
        <f t="shared" si="15"/>
        <v>0</v>
      </c>
      <c r="BP8" s="13">
        <f t="shared" si="16"/>
        <v>0</v>
      </c>
      <c r="BQ8" s="13">
        <f t="shared" si="17"/>
        <v>0</v>
      </c>
      <c r="BR8" s="13">
        <f t="shared" si="18"/>
        <v>0</v>
      </c>
      <c r="BS8" s="13">
        <f t="shared" si="19"/>
        <v>0</v>
      </c>
      <c r="BT8" s="13">
        <f t="shared" si="20"/>
        <v>0</v>
      </c>
      <c r="BU8" s="40">
        <f t="shared" si="44"/>
        <v>2</v>
      </c>
      <c r="BV8" s="13">
        <f t="shared" si="21"/>
        <v>0</v>
      </c>
      <c r="BW8" s="13">
        <f t="shared" si="22"/>
        <v>0</v>
      </c>
      <c r="BX8" s="13">
        <f t="shared" si="23"/>
        <v>0</v>
      </c>
      <c r="BY8" s="13">
        <f t="shared" si="24"/>
        <v>0</v>
      </c>
      <c r="BZ8" s="13">
        <f t="shared" si="25"/>
        <v>0</v>
      </c>
      <c r="CA8" s="13">
        <f t="shared" si="26"/>
        <v>0</v>
      </c>
      <c r="CB8" s="13">
        <f t="shared" si="27"/>
        <v>0</v>
      </c>
      <c r="CC8" s="13">
        <f t="shared" si="28"/>
        <v>1</v>
      </c>
      <c r="CD8" s="13">
        <f t="shared" si="29"/>
        <v>1</v>
      </c>
      <c r="CE8" s="13">
        <f t="shared" si="30"/>
        <v>0</v>
      </c>
      <c r="CF8" s="13">
        <f t="shared" si="31"/>
        <v>0</v>
      </c>
      <c r="CG8" s="13">
        <f t="shared" si="32"/>
        <v>0</v>
      </c>
      <c r="CH8" s="13">
        <f t="shared" si="33"/>
        <v>0</v>
      </c>
      <c r="CI8" s="13">
        <f t="shared" si="34"/>
        <v>0</v>
      </c>
      <c r="CJ8" s="13">
        <f t="shared" si="35"/>
        <v>0</v>
      </c>
      <c r="CK8" s="13">
        <f t="shared" si="36"/>
        <v>0</v>
      </c>
      <c r="CL8" s="13">
        <f t="shared" si="37"/>
        <v>0</v>
      </c>
      <c r="CM8" s="13">
        <f t="shared" si="38"/>
        <v>0</v>
      </c>
      <c r="CN8" s="13">
        <f t="shared" si="39"/>
        <v>0</v>
      </c>
      <c r="CO8" s="13">
        <f t="shared" si="40"/>
        <v>0</v>
      </c>
      <c r="CP8" s="13">
        <f t="shared" si="41"/>
        <v>0</v>
      </c>
      <c r="CQ8" s="13">
        <f t="shared" si="42"/>
        <v>0</v>
      </c>
      <c r="CR8" s="13">
        <f t="shared" si="43"/>
        <v>2</v>
      </c>
      <c r="CS8" s="13">
        <f t="shared" si="45"/>
        <v>1</v>
      </c>
      <c r="CT8" s="13" t="s">
        <v>125</v>
      </c>
    </row>
    <row r="9" spans="1:98" x14ac:dyDescent="0.35">
      <c r="A9" s="14">
        <v>7</v>
      </c>
      <c r="B9" s="6">
        <v>8</v>
      </c>
      <c r="C9" s="6">
        <v>24</v>
      </c>
      <c r="D9" s="6">
        <v>1</v>
      </c>
      <c r="G9" s="6">
        <v>1</v>
      </c>
      <c r="H9" s="6"/>
      <c r="I9" s="6"/>
      <c r="J9" s="6" t="s">
        <v>121</v>
      </c>
      <c r="K9" s="21">
        <v>43770</v>
      </c>
      <c r="L9" s="6" t="s">
        <v>86</v>
      </c>
      <c r="M9" s="6" t="s">
        <v>129</v>
      </c>
      <c r="N9" s="6"/>
      <c r="O9" s="6"/>
      <c r="P9" s="16">
        <v>43766</v>
      </c>
      <c r="Q9" s="17">
        <v>0.35416666666666669</v>
      </c>
      <c r="R9" s="6" t="s">
        <v>99</v>
      </c>
      <c r="S9" s="6" t="s">
        <v>98</v>
      </c>
      <c r="T9" s="6" t="s">
        <v>53</v>
      </c>
      <c r="U9" s="6" t="s">
        <v>130</v>
      </c>
      <c r="V9" s="6" t="s">
        <v>131</v>
      </c>
      <c r="W9" s="6" t="s">
        <v>94</v>
      </c>
      <c r="X9" s="6">
        <v>999</v>
      </c>
      <c r="Y9" s="6" t="s">
        <v>79</v>
      </c>
      <c r="Z9" s="6">
        <v>999</v>
      </c>
      <c r="AA9" s="6" t="s">
        <v>50</v>
      </c>
      <c r="AB9" s="6" t="s">
        <v>132</v>
      </c>
      <c r="AC9" s="6" t="s">
        <v>94</v>
      </c>
      <c r="AD9" s="6">
        <v>999</v>
      </c>
      <c r="AE9" s="6" t="s">
        <v>80</v>
      </c>
      <c r="AF9" s="6">
        <v>999</v>
      </c>
      <c r="AR9" s="6"/>
      <c r="AS9" s="6">
        <v>999</v>
      </c>
      <c r="AT9" s="6" t="s">
        <v>98</v>
      </c>
      <c r="AU9" s="6">
        <v>999</v>
      </c>
      <c r="AV9" s="6" t="s">
        <v>106</v>
      </c>
      <c r="AW9" s="6" t="s">
        <v>132</v>
      </c>
      <c r="AX9" s="6" t="s">
        <v>99</v>
      </c>
      <c r="AY9" s="13">
        <f t="shared" si="0"/>
        <v>0</v>
      </c>
      <c r="AZ9" s="13">
        <f t="shared" si="1"/>
        <v>1</v>
      </c>
      <c r="BA9" s="13">
        <f t="shared" si="2"/>
        <v>0</v>
      </c>
      <c r="BB9" s="13">
        <f t="shared" si="3"/>
        <v>0</v>
      </c>
      <c r="BC9" s="13">
        <f t="shared" si="4"/>
        <v>1</v>
      </c>
      <c r="BD9" s="13">
        <f t="shared" si="5"/>
        <v>0</v>
      </c>
      <c r="BE9" s="13">
        <f>COUNTIF(T9:AT9,"Tocaciones")</f>
        <v>0</v>
      </c>
      <c r="BF9" s="13">
        <f t="shared" si="6"/>
        <v>0</v>
      </c>
      <c r="BG9" s="13">
        <f t="shared" si="7"/>
        <v>0</v>
      </c>
      <c r="BH9" s="13">
        <f t="shared" si="8"/>
        <v>0</v>
      </c>
      <c r="BI9" s="13">
        <f t="shared" si="9"/>
        <v>0</v>
      </c>
      <c r="BJ9" s="13">
        <f t="shared" si="10"/>
        <v>0</v>
      </c>
      <c r="BK9" s="13">
        <f t="shared" si="11"/>
        <v>0</v>
      </c>
      <c r="BL9" s="13">
        <f t="shared" si="12"/>
        <v>0</v>
      </c>
      <c r="BM9" s="13">
        <f t="shared" si="13"/>
        <v>0</v>
      </c>
      <c r="BN9" s="13">
        <f t="shared" si="14"/>
        <v>0</v>
      </c>
      <c r="BO9" s="13">
        <f t="shared" si="15"/>
        <v>0</v>
      </c>
      <c r="BP9" s="13">
        <f t="shared" si="16"/>
        <v>0</v>
      </c>
      <c r="BQ9" s="13">
        <f t="shared" si="17"/>
        <v>0</v>
      </c>
      <c r="BR9" s="13">
        <f t="shared" si="18"/>
        <v>0</v>
      </c>
      <c r="BS9" s="13">
        <f t="shared" si="19"/>
        <v>0</v>
      </c>
      <c r="BT9" s="13">
        <f t="shared" si="20"/>
        <v>0</v>
      </c>
      <c r="BU9" s="40">
        <f t="shared" si="44"/>
        <v>2</v>
      </c>
      <c r="BV9" s="13">
        <f t="shared" si="21"/>
        <v>0</v>
      </c>
      <c r="BW9" s="13">
        <f t="shared" si="22"/>
        <v>0</v>
      </c>
      <c r="BX9" s="13">
        <f t="shared" si="23"/>
        <v>0</v>
      </c>
      <c r="BY9" s="13">
        <f t="shared" si="24"/>
        <v>0</v>
      </c>
      <c r="BZ9" s="13">
        <f t="shared" si="25"/>
        <v>0</v>
      </c>
      <c r="CA9" s="13">
        <f t="shared" si="26"/>
        <v>0</v>
      </c>
      <c r="CB9" s="13">
        <f t="shared" si="27"/>
        <v>0</v>
      </c>
      <c r="CC9" s="13">
        <f t="shared" si="28"/>
        <v>1</v>
      </c>
      <c r="CD9" s="13">
        <f t="shared" si="29"/>
        <v>1</v>
      </c>
      <c r="CE9" s="13">
        <f t="shared" si="30"/>
        <v>0</v>
      </c>
      <c r="CF9" s="13">
        <f t="shared" si="31"/>
        <v>0</v>
      </c>
      <c r="CG9" s="13">
        <f t="shared" si="32"/>
        <v>0</v>
      </c>
      <c r="CH9" s="13">
        <f t="shared" si="33"/>
        <v>0</v>
      </c>
      <c r="CI9" s="13">
        <f t="shared" si="34"/>
        <v>0</v>
      </c>
      <c r="CJ9" s="13">
        <f t="shared" si="35"/>
        <v>0</v>
      </c>
      <c r="CK9" s="13">
        <f t="shared" si="36"/>
        <v>0</v>
      </c>
      <c r="CL9" s="13">
        <f t="shared" si="37"/>
        <v>0</v>
      </c>
      <c r="CM9" s="13">
        <f t="shared" si="38"/>
        <v>0</v>
      </c>
      <c r="CN9" s="13">
        <f t="shared" si="39"/>
        <v>0</v>
      </c>
      <c r="CO9" s="13">
        <f t="shared" si="40"/>
        <v>0</v>
      </c>
      <c r="CP9" s="13">
        <f t="shared" si="41"/>
        <v>0</v>
      </c>
      <c r="CQ9" s="13">
        <f t="shared" si="42"/>
        <v>0</v>
      </c>
      <c r="CR9" s="13">
        <f t="shared" si="43"/>
        <v>2</v>
      </c>
      <c r="CS9" s="13">
        <f t="shared" si="45"/>
        <v>1</v>
      </c>
      <c r="CT9" s="13" t="s">
        <v>125</v>
      </c>
    </row>
    <row r="10" spans="1:98" x14ac:dyDescent="0.35">
      <c r="A10" s="14">
        <v>7</v>
      </c>
      <c r="B10" s="6">
        <v>9</v>
      </c>
      <c r="D10" s="6">
        <v>1</v>
      </c>
      <c r="G10" s="6">
        <v>1</v>
      </c>
      <c r="H10" s="6"/>
      <c r="I10" s="6"/>
      <c r="J10" s="6" t="s">
        <v>121</v>
      </c>
      <c r="K10" s="21">
        <v>43770</v>
      </c>
      <c r="L10" s="6" t="s">
        <v>86</v>
      </c>
      <c r="M10" s="6" t="s">
        <v>129</v>
      </c>
      <c r="N10" s="6"/>
      <c r="O10" s="6"/>
      <c r="P10" s="16">
        <v>43766</v>
      </c>
      <c r="Q10" s="17">
        <v>0.35416666666666669</v>
      </c>
      <c r="R10" s="6" t="s">
        <v>99</v>
      </c>
      <c r="S10" s="6" t="s">
        <v>98</v>
      </c>
      <c r="T10" s="6" t="s">
        <v>53</v>
      </c>
      <c r="U10" s="6" t="s">
        <v>130</v>
      </c>
      <c r="V10" s="6" t="s">
        <v>131</v>
      </c>
      <c r="W10" s="6" t="s">
        <v>94</v>
      </c>
      <c r="X10" s="6">
        <v>999</v>
      </c>
      <c r="Y10" s="6" t="s">
        <v>79</v>
      </c>
      <c r="Z10" s="6">
        <v>999</v>
      </c>
      <c r="AA10" s="6" t="s">
        <v>50</v>
      </c>
      <c r="AB10" s="6" t="s">
        <v>132</v>
      </c>
      <c r="AC10" s="6" t="s">
        <v>94</v>
      </c>
      <c r="AD10" s="6">
        <v>999</v>
      </c>
      <c r="AE10" s="6" t="s">
        <v>80</v>
      </c>
      <c r="AF10" s="6">
        <v>999</v>
      </c>
      <c r="AR10" s="6"/>
      <c r="AS10" s="6">
        <v>999</v>
      </c>
      <c r="AT10" s="6" t="s">
        <v>98</v>
      </c>
      <c r="AU10" s="6">
        <v>999</v>
      </c>
      <c r="AV10" s="6" t="s">
        <v>106</v>
      </c>
      <c r="AW10" s="6" t="s">
        <v>132</v>
      </c>
      <c r="AX10" s="6" t="s">
        <v>99</v>
      </c>
      <c r="AY10" s="13">
        <f t="shared" si="0"/>
        <v>0</v>
      </c>
      <c r="AZ10" s="13">
        <f t="shared" si="1"/>
        <v>1</v>
      </c>
      <c r="BA10" s="13">
        <f t="shared" si="2"/>
        <v>0</v>
      </c>
      <c r="BB10" s="13">
        <f t="shared" si="3"/>
        <v>0</v>
      </c>
      <c r="BC10" s="13">
        <f t="shared" si="4"/>
        <v>1</v>
      </c>
      <c r="BD10" s="13">
        <f t="shared" si="5"/>
        <v>0</v>
      </c>
      <c r="BE10" s="13">
        <f>COUNTIF(T10:AW10,"Tocaciones")</f>
        <v>0</v>
      </c>
      <c r="BF10" s="13">
        <f t="shared" si="6"/>
        <v>0</v>
      </c>
      <c r="BG10" s="13">
        <f t="shared" si="7"/>
        <v>0</v>
      </c>
      <c r="BH10" s="13">
        <f t="shared" si="8"/>
        <v>0</v>
      </c>
      <c r="BI10" s="13">
        <f t="shared" si="9"/>
        <v>0</v>
      </c>
      <c r="BJ10" s="13">
        <f t="shared" si="10"/>
        <v>0</v>
      </c>
      <c r="BK10" s="13">
        <f t="shared" si="11"/>
        <v>0</v>
      </c>
      <c r="BL10" s="13">
        <f t="shared" si="12"/>
        <v>0</v>
      </c>
      <c r="BM10" s="13">
        <f t="shared" si="13"/>
        <v>0</v>
      </c>
      <c r="BN10" s="13">
        <f t="shared" si="14"/>
        <v>0</v>
      </c>
      <c r="BO10" s="13">
        <f t="shared" si="15"/>
        <v>0</v>
      </c>
      <c r="BP10" s="13">
        <f t="shared" si="16"/>
        <v>0</v>
      </c>
      <c r="BQ10" s="13">
        <f t="shared" si="17"/>
        <v>0</v>
      </c>
      <c r="BR10" s="13">
        <f t="shared" si="18"/>
        <v>0</v>
      </c>
      <c r="BS10" s="13">
        <f t="shared" si="19"/>
        <v>0</v>
      </c>
      <c r="BT10" s="13">
        <f t="shared" si="20"/>
        <v>0</v>
      </c>
      <c r="BU10" s="40">
        <f t="shared" si="44"/>
        <v>2</v>
      </c>
      <c r="BV10" s="13">
        <f t="shared" si="21"/>
        <v>0</v>
      </c>
      <c r="BW10" s="13">
        <f t="shared" si="22"/>
        <v>0</v>
      </c>
      <c r="BX10" s="13">
        <f t="shared" si="23"/>
        <v>0</v>
      </c>
      <c r="BY10" s="13">
        <f t="shared" si="24"/>
        <v>0</v>
      </c>
      <c r="BZ10" s="13">
        <f t="shared" si="25"/>
        <v>0</v>
      </c>
      <c r="CA10" s="13">
        <f t="shared" si="26"/>
        <v>0</v>
      </c>
      <c r="CB10" s="13">
        <f t="shared" si="27"/>
        <v>0</v>
      </c>
      <c r="CC10" s="13">
        <f t="shared" si="28"/>
        <v>1</v>
      </c>
      <c r="CD10" s="13">
        <f t="shared" si="29"/>
        <v>1</v>
      </c>
      <c r="CE10" s="13">
        <f t="shared" si="30"/>
        <v>0</v>
      </c>
      <c r="CF10" s="13">
        <f t="shared" si="31"/>
        <v>0</v>
      </c>
      <c r="CG10" s="13">
        <f t="shared" si="32"/>
        <v>0</v>
      </c>
      <c r="CH10" s="13">
        <f t="shared" si="33"/>
        <v>0</v>
      </c>
      <c r="CI10" s="13">
        <f t="shared" si="34"/>
        <v>0</v>
      </c>
      <c r="CJ10" s="13">
        <f t="shared" si="35"/>
        <v>0</v>
      </c>
      <c r="CK10" s="13">
        <f t="shared" si="36"/>
        <v>0</v>
      </c>
      <c r="CL10" s="13">
        <f t="shared" si="37"/>
        <v>0</v>
      </c>
      <c r="CM10" s="13">
        <f t="shared" si="38"/>
        <v>0</v>
      </c>
      <c r="CN10" s="13">
        <f t="shared" si="39"/>
        <v>0</v>
      </c>
      <c r="CO10" s="13">
        <f t="shared" si="40"/>
        <v>0</v>
      </c>
      <c r="CP10" s="13">
        <f t="shared" si="41"/>
        <v>0</v>
      </c>
      <c r="CQ10" s="13">
        <f t="shared" si="42"/>
        <v>0</v>
      </c>
      <c r="CR10" s="13">
        <f t="shared" si="43"/>
        <v>2</v>
      </c>
      <c r="CS10" s="13">
        <f t="shared" si="45"/>
        <v>1</v>
      </c>
      <c r="CT10" s="13" t="s">
        <v>125</v>
      </c>
    </row>
    <row r="11" spans="1:98" x14ac:dyDescent="0.35">
      <c r="A11" s="14">
        <v>7</v>
      </c>
      <c r="B11" s="6">
        <v>10</v>
      </c>
      <c r="C11" s="6">
        <v>33</v>
      </c>
      <c r="D11" s="6">
        <v>1</v>
      </c>
      <c r="G11" s="6">
        <v>1</v>
      </c>
      <c r="H11" s="6"/>
      <c r="I11" s="6"/>
      <c r="J11" s="6" t="s">
        <v>121</v>
      </c>
      <c r="K11" s="21">
        <v>43770</v>
      </c>
      <c r="L11" s="6" t="s">
        <v>86</v>
      </c>
      <c r="M11" s="6" t="s">
        <v>129</v>
      </c>
      <c r="N11" s="6"/>
      <c r="O11" s="6"/>
      <c r="P11" s="16">
        <v>43766</v>
      </c>
      <c r="Q11" s="17">
        <v>0.35416666666666669</v>
      </c>
      <c r="R11" s="6" t="s">
        <v>99</v>
      </c>
      <c r="S11" s="6" t="s">
        <v>98</v>
      </c>
      <c r="T11" s="6" t="s">
        <v>53</v>
      </c>
      <c r="U11" s="6" t="s">
        <v>130</v>
      </c>
      <c r="V11" s="6" t="s">
        <v>131</v>
      </c>
      <c r="W11" s="6" t="s">
        <v>94</v>
      </c>
      <c r="X11" s="6">
        <v>999</v>
      </c>
      <c r="Y11" s="6" t="s">
        <v>79</v>
      </c>
      <c r="Z11" s="6">
        <v>999</v>
      </c>
      <c r="AA11" s="6" t="s">
        <v>50</v>
      </c>
      <c r="AB11" s="6" t="s">
        <v>132</v>
      </c>
      <c r="AC11" s="6" t="s">
        <v>94</v>
      </c>
      <c r="AD11" s="6">
        <v>999</v>
      </c>
      <c r="AE11" s="6" t="s">
        <v>80</v>
      </c>
      <c r="AF11" s="6">
        <v>999</v>
      </c>
      <c r="AR11" s="6"/>
      <c r="AS11" s="6">
        <v>999</v>
      </c>
      <c r="AT11" s="6" t="s">
        <v>98</v>
      </c>
      <c r="AU11" s="6">
        <v>999</v>
      </c>
      <c r="AV11" s="6" t="s">
        <v>106</v>
      </c>
      <c r="AW11" s="6" t="s">
        <v>132</v>
      </c>
      <c r="AX11" s="6" t="s">
        <v>99</v>
      </c>
      <c r="AY11" s="13">
        <f t="shared" si="0"/>
        <v>0</v>
      </c>
      <c r="AZ11" s="13">
        <f t="shared" si="1"/>
        <v>1</v>
      </c>
      <c r="BA11" s="13">
        <f t="shared" si="2"/>
        <v>0</v>
      </c>
      <c r="BB11" s="13">
        <f t="shared" si="3"/>
        <v>0</v>
      </c>
      <c r="BC11" s="13">
        <f t="shared" si="4"/>
        <v>1</v>
      </c>
      <c r="BD11" s="13">
        <f t="shared" si="5"/>
        <v>0</v>
      </c>
      <c r="BE11" s="13">
        <f>COUNTIF(T11:AT11,"Tocaciones")</f>
        <v>0</v>
      </c>
      <c r="BF11" s="13">
        <f t="shared" si="6"/>
        <v>0</v>
      </c>
      <c r="BG11" s="13">
        <f t="shared" si="7"/>
        <v>0</v>
      </c>
      <c r="BH11" s="13">
        <f t="shared" si="8"/>
        <v>0</v>
      </c>
      <c r="BI11" s="13">
        <f t="shared" si="9"/>
        <v>0</v>
      </c>
      <c r="BJ11" s="13">
        <f t="shared" si="10"/>
        <v>0</v>
      </c>
      <c r="BK11" s="13">
        <f t="shared" si="11"/>
        <v>0</v>
      </c>
      <c r="BL11" s="13">
        <f t="shared" si="12"/>
        <v>0</v>
      </c>
      <c r="BM11" s="13">
        <f t="shared" si="13"/>
        <v>0</v>
      </c>
      <c r="BN11" s="13">
        <f t="shared" si="14"/>
        <v>0</v>
      </c>
      <c r="BO11" s="13">
        <f t="shared" si="15"/>
        <v>0</v>
      </c>
      <c r="BP11" s="13">
        <f t="shared" si="16"/>
        <v>0</v>
      </c>
      <c r="BQ11" s="13">
        <f t="shared" si="17"/>
        <v>0</v>
      </c>
      <c r="BR11" s="13">
        <f t="shared" si="18"/>
        <v>0</v>
      </c>
      <c r="BS11" s="13">
        <f t="shared" si="19"/>
        <v>0</v>
      </c>
      <c r="BT11" s="13">
        <f t="shared" si="20"/>
        <v>0</v>
      </c>
      <c r="BU11" s="40">
        <f t="shared" si="44"/>
        <v>2</v>
      </c>
      <c r="BV11" s="13">
        <f t="shared" si="21"/>
        <v>0</v>
      </c>
      <c r="BW11" s="13">
        <f t="shared" si="22"/>
        <v>0</v>
      </c>
      <c r="BX11" s="13">
        <f t="shared" si="23"/>
        <v>0</v>
      </c>
      <c r="BY11" s="13">
        <f t="shared" si="24"/>
        <v>0</v>
      </c>
      <c r="BZ11" s="13">
        <f t="shared" si="25"/>
        <v>0</v>
      </c>
      <c r="CA11" s="13">
        <f t="shared" si="26"/>
        <v>0</v>
      </c>
      <c r="CB11" s="13">
        <f t="shared" si="27"/>
        <v>0</v>
      </c>
      <c r="CC11" s="13">
        <f t="shared" si="28"/>
        <v>1</v>
      </c>
      <c r="CD11" s="13">
        <f t="shared" si="29"/>
        <v>1</v>
      </c>
      <c r="CE11" s="13">
        <f t="shared" si="30"/>
        <v>0</v>
      </c>
      <c r="CF11" s="13">
        <f t="shared" si="31"/>
        <v>0</v>
      </c>
      <c r="CG11" s="13">
        <f t="shared" si="32"/>
        <v>0</v>
      </c>
      <c r="CH11" s="13">
        <f t="shared" si="33"/>
        <v>0</v>
      </c>
      <c r="CI11" s="13">
        <f t="shared" si="34"/>
        <v>0</v>
      </c>
      <c r="CJ11" s="13">
        <f t="shared" si="35"/>
        <v>0</v>
      </c>
      <c r="CK11" s="13">
        <f t="shared" si="36"/>
        <v>0</v>
      </c>
      <c r="CL11" s="13">
        <f t="shared" si="37"/>
        <v>0</v>
      </c>
      <c r="CM11" s="13">
        <f t="shared" si="38"/>
        <v>0</v>
      </c>
      <c r="CN11" s="13">
        <f t="shared" si="39"/>
        <v>0</v>
      </c>
      <c r="CO11" s="13">
        <f t="shared" si="40"/>
        <v>0</v>
      </c>
      <c r="CP11" s="13">
        <f t="shared" si="41"/>
        <v>0</v>
      </c>
      <c r="CQ11" s="13">
        <f t="shared" si="42"/>
        <v>0</v>
      </c>
      <c r="CR11" s="13">
        <f t="shared" si="43"/>
        <v>2</v>
      </c>
      <c r="CS11" s="13">
        <f t="shared" si="45"/>
        <v>1</v>
      </c>
      <c r="CT11" s="13" t="s">
        <v>125</v>
      </c>
    </row>
    <row r="12" spans="1:98" x14ac:dyDescent="0.35">
      <c r="A12" s="14">
        <v>8</v>
      </c>
      <c r="B12" s="6">
        <v>11</v>
      </c>
      <c r="C12" s="6">
        <v>24</v>
      </c>
      <c r="D12" s="6">
        <v>1</v>
      </c>
      <c r="G12" s="6">
        <v>1</v>
      </c>
      <c r="H12" s="6"/>
      <c r="I12" s="6"/>
      <c r="J12" s="6" t="s">
        <v>133</v>
      </c>
      <c r="K12" s="21">
        <v>43774</v>
      </c>
      <c r="L12" s="6" t="s">
        <v>86</v>
      </c>
      <c r="M12" s="6" t="s">
        <v>134</v>
      </c>
      <c r="N12" s="6"/>
      <c r="O12" s="6"/>
      <c r="P12" s="16">
        <v>43758</v>
      </c>
      <c r="Q12" s="17">
        <v>0.95833333333333337</v>
      </c>
      <c r="R12" s="6" t="s">
        <v>98</v>
      </c>
      <c r="S12" s="6" t="s">
        <v>98</v>
      </c>
      <c r="T12" s="6" t="s">
        <v>52</v>
      </c>
      <c r="U12" s="6" t="s">
        <v>135</v>
      </c>
      <c r="V12" s="6" t="s">
        <v>136</v>
      </c>
      <c r="W12" s="6" t="s">
        <v>92</v>
      </c>
      <c r="X12" s="6">
        <v>999</v>
      </c>
      <c r="Y12" s="6" t="s">
        <v>73</v>
      </c>
      <c r="Z12" s="6" t="s">
        <v>74</v>
      </c>
      <c r="AT12" s="6">
        <v>999</v>
      </c>
      <c r="AU12" s="6" t="s">
        <v>137</v>
      </c>
      <c r="AV12" s="6" t="s">
        <v>106</v>
      </c>
      <c r="AX12" s="6" t="s">
        <v>99</v>
      </c>
      <c r="AY12" s="13">
        <f t="shared" si="0"/>
        <v>0</v>
      </c>
      <c r="AZ12" s="13">
        <f t="shared" si="1"/>
        <v>0</v>
      </c>
      <c r="BA12" s="13">
        <f t="shared" si="2"/>
        <v>0</v>
      </c>
      <c r="BB12" s="13">
        <f t="shared" si="3"/>
        <v>1</v>
      </c>
      <c r="BC12" s="13">
        <f t="shared" si="4"/>
        <v>0</v>
      </c>
      <c r="BD12" s="13">
        <f t="shared" si="5"/>
        <v>0</v>
      </c>
      <c r="BE12" s="13">
        <f>COUNTIF(T12:AW12,"Tocaciones")</f>
        <v>0</v>
      </c>
      <c r="BF12" s="13">
        <f t="shared" si="6"/>
        <v>0</v>
      </c>
      <c r="BG12" s="13">
        <f t="shared" si="7"/>
        <v>0</v>
      </c>
      <c r="BH12" s="13">
        <f t="shared" si="8"/>
        <v>0</v>
      </c>
      <c r="BI12" s="13">
        <f t="shared" si="9"/>
        <v>0</v>
      </c>
      <c r="BJ12" s="13">
        <f t="shared" si="10"/>
        <v>0</v>
      </c>
      <c r="BK12" s="13">
        <f t="shared" si="11"/>
        <v>0</v>
      </c>
      <c r="BL12" s="13">
        <f t="shared" si="12"/>
        <v>0</v>
      </c>
      <c r="BM12" s="13">
        <f t="shared" si="13"/>
        <v>0</v>
      </c>
      <c r="BN12" s="13">
        <f t="shared" si="14"/>
        <v>0</v>
      </c>
      <c r="BO12" s="13">
        <f t="shared" si="15"/>
        <v>0</v>
      </c>
      <c r="BP12" s="13">
        <f t="shared" si="16"/>
        <v>0</v>
      </c>
      <c r="BQ12" s="13">
        <f t="shared" si="17"/>
        <v>0</v>
      </c>
      <c r="BR12" s="13">
        <f t="shared" si="18"/>
        <v>0</v>
      </c>
      <c r="BS12" s="13">
        <f t="shared" si="19"/>
        <v>0</v>
      </c>
      <c r="BT12" s="13">
        <f t="shared" si="20"/>
        <v>0</v>
      </c>
      <c r="BU12" s="40">
        <f t="shared" si="44"/>
        <v>1</v>
      </c>
      <c r="BV12" s="13">
        <f t="shared" si="21"/>
        <v>0</v>
      </c>
      <c r="BW12" s="13">
        <f t="shared" si="22"/>
        <v>1</v>
      </c>
      <c r="BX12" s="13">
        <f t="shared" si="23"/>
        <v>1</v>
      </c>
      <c r="BY12" s="13">
        <f t="shared" si="24"/>
        <v>0</v>
      </c>
      <c r="BZ12" s="13">
        <f t="shared" si="25"/>
        <v>0</v>
      </c>
      <c r="CA12" s="13">
        <f t="shared" si="26"/>
        <v>0</v>
      </c>
      <c r="CB12" s="13">
        <f t="shared" si="27"/>
        <v>0</v>
      </c>
      <c r="CC12" s="13">
        <f t="shared" si="28"/>
        <v>0</v>
      </c>
      <c r="CD12" s="13">
        <f t="shared" si="29"/>
        <v>0</v>
      </c>
      <c r="CE12" s="13">
        <f t="shared" si="30"/>
        <v>0</v>
      </c>
      <c r="CF12" s="13">
        <f t="shared" si="31"/>
        <v>0</v>
      </c>
      <c r="CG12" s="13">
        <f t="shared" si="32"/>
        <v>0</v>
      </c>
      <c r="CH12" s="13">
        <f t="shared" si="33"/>
        <v>0</v>
      </c>
      <c r="CI12" s="13">
        <f t="shared" si="34"/>
        <v>0</v>
      </c>
      <c r="CJ12" s="13">
        <f t="shared" si="35"/>
        <v>0</v>
      </c>
      <c r="CK12" s="13">
        <f t="shared" si="36"/>
        <v>0</v>
      </c>
      <c r="CL12" s="13">
        <f t="shared" si="37"/>
        <v>0</v>
      </c>
      <c r="CM12" s="13">
        <f t="shared" si="38"/>
        <v>0</v>
      </c>
      <c r="CN12" s="13">
        <f t="shared" si="39"/>
        <v>0</v>
      </c>
      <c r="CO12" s="13">
        <f t="shared" si="40"/>
        <v>0</v>
      </c>
      <c r="CP12" s="13">
        <f t="shared" si="41"/>
        <v>1</v>
      </c>
      <c r="CQ12" s="13">
        <f t="shared" si="42"/>
        <v>0</v>
      </c>
      <c r="CR12" s="13">
        <f t="shared" si="43"/>
        <v>0</v>
      </c>
      <c r="CS12" s="13">
        <f t="shared" si="45"/>
        <v>0</v>
      </c>
      <c r="CT12" s="13" t="s">
        <v>107</v>
      </c>
    </row>
    <row r="13" spans="1:98" x14ac:dyDescent="0.35">
      <c r="A13" s="14">
        <v>9</v>
      </c>
      <c r="B13" s="6">
        <v>12</v>
      </c>
      <c r="C13" s="6">
        <v>16</v>
      </c>
      <c r="D13" s="6">
        <v>2</v>
      </c>
      <c r="G13" s="6">
        <v>1</v>
      </c>
      <c r="H13" s="6"/>
      <c r="I13" s="6"/>
      <c r="J13" s="6" t="s">
        <v>138</v>
      </c>
      <c r="K13" s="21">
        <v>43763</v>
      </c>
      <c r="L13" s="6" t="s">
        <v>86</v>
      </c>
      <c r="M13" s="6" t="s">
        <v>139</v>
      </c>
      <c r="N13" s="6"/>
      <c r="O13" s="6"/>
      <c r="P13" s="20">
        <v>43759</v>
      </c>
      <c r="Q13" s="17">
        <v>0.875</v>
      </c>
      <c r="R13" s="6" t="s">
        <v>98</v>
      </c>
      <c r="S13" s="6" t="s">
        <v>99</v>
      </c>
      <c r="T13" s="6" t="s">
        <v>53</v>
      </c>
      <c r="U13" s="6" t="s">
        <v>140</v>
      </c>
      <c r="V13" s="6" t="s">
        <v>141</v>
      </c>
      <c r="W13" s="6" t="s">
        <v>94</v>
      </c>
      <c r="X13" s="6">
        <v>999</v>
      </c>
      <c r="Y13" s="6" t="s">
        <v>79</v>
      </c>
      <c r="Z13" s="6">
        <v>999</v>
      </c>
      <c r="AA13" s="6" t="s">
        <v>49</v>
      </c>
      <c r="AB13" s="6" t="s">
        <v>140</v>
      </c>
      <c r="AC13" s="6" t="s">
        <v>94</v>
      </c>
      <c r="AD13" s="6">
        <v>999</v>
      </c>
      <c r="AE13" s="6" t="s">
        <v>87</v>
      </c>
      <c r="AF13" s="6">
        <v>999</v>
      </c>
      <c r="AG13" s="6" t="s">
        <v>50</v>
      </c>
      <c r="AH13" s="6" t="s">
        <v>142</v>
      </c>
      <c r="AI13" s="6" t="s">
        <v>94</v>
      </c>
      <c r="AJ13" s="6">
        <v>2</v>
      </c>
      <c r="AK13" s="6" t="s">
        <v>80</v>
      </c>
      <c r="AM13" s="6" t="s">
        <v>49</v>
      </c>
      <c r="AN13" s="6" t="s">
        <v>142</v>
      </c>
      <c r="AO13" s="6" t="s">
        <v>94</v>
      </c>
      <c r="AP13" s="6">
        <v>2</v>
      </c>
      <c r="AQ13" s="6" t="s">
        <v>87</v>
      </c>
      <c r="AT13" s="6" t="s">
        <v>98</v>
      </c>
      <c r="AU13" s="6" t="s">
        <v>143</v>
      </c>
      <c r="AV13" s="6" t="s">
        <v>106</v>
      </c>
      <c r="AW13" s="6" t="s">
        <v>142</v>
      </c>
      <c r="AX13" s="6" t="s">
        <v>99</v>
      </c>
      <c r="AY13" s="13">
        <f t="shared" si="0"/>
        <v>2</v>
      </c>
      <c r="AZ13" s="13">
        <f t="shared" si="1"/>
        <v>1</v>
      </c>
      <c r="BA13" s="13">
        <f t="shared" si="2"/>
        <v>0</v>
      </c>
      <c r="BB13" s="13">
        <f t="shared" si="3"/>
        <v>0</v>
      </c>
      <c r="BC13" s="13">
        <f t="shared" si="4"/>
        <v>1</v>
      </c>
      <c r="BD13" s="13">
        <f t="shared" si="5"/>
        <v>0</v>
      </c>
      <c r="BE13" s="13">
        <f>COUNTIF(T13:AT13,"Tocaciones")</f>
        <v>0</v>
      </c>
      <c r="BF13" s="13">
        <f t="shared" si="6"/>
        <v>0</v>
      </c>
      <c r="BG13" s="13">
        <f t="shared" si="7"/>
        <v>0</v>
      </c>
      <c r="BH13" s="13">
        <f t="shared" si="8"/>
        <v>0</v>
      </c>
      <c r="BI13" s="13">
        <f t="shared" si="9"/>
        <v>0</v>
      </c>
      <c r="BJ13" s="13">
        <f t="shared" si="10"/>
        <v>0</v>
      </c>
      <c r="BK13" s="13">
        <f t="shared" si="11"/>
        <v>0</v>
      </c>
      <c r="BL13" s="13">
        <f t="shared" si="12"/>
        <v>0</v>
      </c>
      <c r="BM13" s="13">
        <f t="shared" si="13"/>
        <v>0</v>
      </c>
      <c r="BN13" s="13">
        <f t="shared" si="14"/>
        <v>0</v>
      </c>
      <c r="BO13" s="13">
        <f t="shared" si="15"/>
        <v>0</v>
      </c>
      <c r="BP13" s="13">
        <f t="shared" si="16"/>
        <v>0</v>
      </c>
      <c r="BQ13" s="13">
        <f t="shared" si="17"/>
        <v>0</v>
      </c>
      <c r="BR13" s="13">
        <f t="shared" si="18"/>
        <v>0</v>
      </c>
      <c r="BS13" s="13">
        <f t="shared" si="19"/>
        <v>0</v>
      </c>
      <c r="BT13" s="13">
        <f t="shared" si="20"/>
        <v>0</v>
      </c>
      <c r="BU13" s="40">
        <f t="shared" si="44"/>
        <v>4</v>
      </c>
      <c r="BV13" s="13">
        <f t="shared" si="21"/>
        <v>0</v>
      </c>
      <c r="BW13" s="13">
        <f t="shared" si="22"/>
        <v>0</v>
      </c>
      <c r="BX13" s="13">
        <f t="shared" si="23"/>
        <v>0</v>
      </c>
      <c r="BY13" s="13">
        <f t="shared" si="24"/>
        <v>0</v>
      </c>
      <c r="BZ13" s="13">
        <f t="shared" si="25"/>
        <v>0</v>
      </c>
      <c r="CA13" s="13">
        <f t="shared" si="26"/>
        <v>0</v>
      </c>
      <c r="CB13" s="13">
        <f t="shared" si="27"/>
        <v>0</v>
      </c>
      <c r="CC13" s="13">
        <f t="shared" si="28"/>
        <v>1</v>
      </c>
      <c r="CD13" s="13">
        <f t="shared" si="29"/>
        <v>1</v>
      </c>
      <c r="CE13" s="13">
        <f t="shared" si="30"/>
        <v>0</v>
      </c>
      <c r="CF13" s="13">
        <f t="shared" si="31"/>
        <v>0</v>
      </c>
      <c r="CG13" s="13">
        <f t="shared" si="32"/>
        <v>0</v>
      </c>
      <c r="CH13" s="13">
        <f t="shared" si="33"/>
        <v>0</v>
      </c>
      <c r="CI13" s="13">
        <f t="shared" si="34"/>
        <v>0</v>
      </c>
      <c r="CJ13" s="13">
        <f t="shared" si="35"/>
        <v>0</v>
      </c>
      <c r="CK13" s="13">
        <f t="shared" si="36"/>
        <v>2</v>
      </c>
      <c r="CL13" s="13">
        <f t="shared" si="37"/>
        <v>0</v>
      </c>
      <c r="CM13" s="13">
        <f t="shared" si="38"/>
        <v>0</v>
      </c>
      <c r="CN13" s="13">
        <f t="shared" si="39"/>
        <v>0</v>
      </c>
      <c r="CO13" s="13">
        <f t="shared" si="40"/>
        <v>0</v>
      </c>
      <c r="CP13" s="13">
        <f t="shared" si="41"/>
        <v>0</v>
      </c>
      <c r="CQ13" s="13">
        <f t="shared" si="42"/>
        <v>0</v>
      </c>
      <c r="CR13" s="13">
        <f t="shared" si="43"/>
        <v>4</v>
      </c>
      <c r="CS13" s="13">
        <f t="shared" si="45"/>
        <v>1</v>
      </c>
      <c r="CT13" s="13" t="s">
        <v>125</v>
      </c>
    </row>
    <row r="14" spans="1:98" ht="15.75" customHeight="1" x14ac:dyDescent="0.35">
      <c r="A14" s="14">
        <v>10</v>
      </c>
      <c r="B14" s="6">
        <v>13</v>
      </c>
      <c r="C14" s="6">
        <v>21</v>
      </c>
      <c r="D14" s="6">
        <v>1</v>
      </c>
      <c r="G14" s="6">
        <v>1</v>
      </c>
      <c r="H14" s="6"/>
      <c r="I14" s="6"/>
      <c r="J14" s="6" t="s">
        <v>138</v>
      </c>
      <c r="K14" s="21">
        <v>43768</v>
      </c>
      <c r="L14" s="6" t="s">
        <v>86</v>
      </c>
      <c r="M14" s="6" t="s">
        <v>139</v>
      </c>
      <c r="N14" s="6"/>
      <c r="O14" s="6"/>
      <c r="P14" s="16">
        <v>43761</v>
      </c>
      <c r="Q14" s="17">
        <v>0.90625</v>
      </c>
      <c r="R14" s="6" t="s">
        <v>98</v>
      </c>
      <c r="S14" s="6" t="s">
        <v>99</v>
      </c>
      <c r="T14" s="6" t="s">
        <v>49</v>
      </c>
      <c r="U14" s="6" t="s">
        <v>144</v>
      </c>
      <c r="V14" s="6" t="s">
        <v>141</v>
      </c>
      <c r="W14" s="6" t="s">
        <v>91</v>
      </c>
      <c r="X14" s="6">
        <v>999</v>
      </c>
      <c r="Y14" s="6" t="s">
        <v>87</v>
      </c>
      <c r="Z14" s="6">
        <v>999</v>
      </c>
      <c r="AA14" s="6" t="s">
        <v>53</v>
      </c>
      <c r="AB14" s="6" t="s">
        <v>145</v>
      </c>
      <c r="AC14" s="6" t="s">
        <v>91</v>
      </c>
      <c r="AD14" s="6">
        <v>999</v>
      </c>
      <c r="AE14" s="6" t="s">
        <v>79</v>
      </c>
      <c r="AF14" s="6">
        <v>999</v>
      </c>
      <c r="AG14" s="6" t="s">
        <v>58</v>
      </c>
      <c r="AH14" s="6" t="s">
        <v>146</v>
      </c>
      <c r="AI14" s="6" t="s">
        <v>91</v>
      </c>
      <c r="AJ14" s="6">
        <v>999</v>
      </c>
      <c r="AK14" s="6" t="s">
        <v>72</v>
      </c>
      <c r="AR14" s="6"/>
      <c r="AS14" s="6" t="s">
        <v>104</v>
      </c>
      <c r="AT14" s="6" t="s">
        <v>99</v>
      </c>
      <c r="AU14" s="18" t="s">
        <v>105</v>
      </c>
      <c r="AV14" s="6" t="s">
        <v>106</v>
      </c>
      <c r="AW14" s="6" t="s">
        <v>104</v>
      </c>
      <c r="AX14" s="6" t="s">
        <v>99</v>
      </c>
      <c r="AY14" s="13">
        <f t="shared" si="0"/>
        <v>1</v>
      </c>
      <c r="AZ14" s="13">
        <f t="shared" si="1"/>
        <v>0</v>
      </c>
      <c r="BA14" s="13">
        <f t="shared" si="2"/>
        <v>0</v>
      </c>
      <c r="BB14" s="13">
        <f t="shared" si="3"/>
        <v>0</v>
      </c>
      <c r="BC14" s="13">
        <f t="shared" si="4"/>
        <v>1</v>
      </c>
      <c r="BD14" s="13">
        <f t="shared" si="5"/>
        <v>0</v>
      </c>
      <c r="BE14" s="13">
        <f>COUNTIF(T14:AW14,"Tocaciones")</f>
        <v>0</v>
      </c>
      <c r="BF14" s="13">
        <f t="shared" si="6"/>
        <v>0</v>
      </c>
      <c r="BG14" s="13">
        <f t="shared" si="7"/>
        <v>0</v>
      </c>
      <c r="BH14" s="13">
        <f t="shared" si="8"/>
        <v>1</v>
      </c>
      <c r="BI14" s="13">
        <f t="shared" si="9"/>
        <v>0</v>
      </c>
      <c r="BJ14" s="13">
        <f t="shared" si="10"/>
        <v>0</v>
      </c>
      <c r="BK14" s="13">
        <f t="shared" si="11"/>
        <v>0</v>
      </c>
      <c r="BL14" s="13">
        <f t="shared" si="12"/>
        <v>0</v>
      </c>
      <c r="BM14" s="13">
        <f t="shared" si="13"/>
        <v>0</v>
      </c>
      <c r="BN14" s="13">
        <f t="shared" si="14"/>
        <v>0</v>
      </c>
      <c r="BO14" s="13">
        <f t="shared" si="15"/>
        <v>0</v>
      </c>
      <c r="BP14" s="13">
        <f t="shared" si="16"/>
        <v>0</v>
      </c>
      <c r="BQ14" s="13">
        <f t="shared" si="17"/>
        <v>0</v>
      </c>
      <c r="BR14" s="13">
        <f t="shared" si="18"/>
        <v>0</v>
      </c>
      <c r="BS14" s="13">
        <f t="shared" si="19"/>
        <v>0</v>
      </c>
      <c r="BT14" s="13">
        <f t="shared" si="20"/>
        <v>0</v>
      </c>
      <c r="BU14" s="40">
        <f t="shared" si="44"/>
        <v>3</v>
      </c>
      <c r="BV14" s="13">
        <f t="shared" si="21"/>
        <v>1</v>
      </c>
      <c r="BW14" s="13">
        <f t="shared" si="22"/>
        <v>0</v>
      </c>
      <c r="BX14" s="13">
        <f t="shared" si="23"/>
        <v>0</v>
      </c>
      <c r="BY14" s="13">
        <f t="shared" si="24"/>
        <v>0</v>
      </c>
      <c r="BZ14" s="13">
        <f t="shared" si="25"/>
        <v>0</v>
      </c>
      <c r="CA14" s="13">
        <f t="shared" si="26"/>
        <v>0</v>
      </c>
      <c r="CB14" s="13">
        <f t="shared" si="27"/>
        <v>0</v>
      </c>
      <c r="CC14" s="13">
        <f t="shared" si="28"/>
        <v>1</v>
      </c>
      <c r="CD14" s="13">
        <f t="shared" si="29"/>
        <v>0</v>
      </c>
      <c r="CE14" s="13">
        <f t="shared" si="30"/>
        <v>0</v>
      </c>
      <c r="CF14" s="13">
        <f t="shared" si="31"/>
        <v>0</v>
      </c>
      <c r="CG14" s="13">
        <f t="shared" si="32"/>
        <v>0</v>
      </c>
      <c r="CH14" s="13">
        <f t="shared" si="33"/>
        <v>0</v>
      </c>
      <c r="CI14" s="13">
        <f t="shared" si="34"/>
        <v>0</v>
      </c>
      <c r="CJ14" s="13">
        <f t="shared" si="35"/>
        <v>0</v>
      </c>
      <c r="CK14" s="13">
        <f t="shared" si="36"/>
        <v>1</v>
      </c>
      <c r="CL14" s="13">
        <f t="shared" si="37"/>
        <v>0</v>
      </c>
      <c r="CM14" s="13">
        <f t="shared" si="38"/>
        <v>0</v>
      </c>
      <c r="CN14" s="13">
        <f t="shared" si="39"/>
        <v>0</v>
      </c>
      <c r="CO14" s="13">
        <f t="shared" si="40"/>
        <v>3</v>
      </c>
      <c r="CP14" s="13">
        <f t="shared" si="41"/>
        <v>0</v>
      </c>
      <c r="CQ14" s="13">
        <f t="shared" si="42"/>
        <v>0</v>
      </c>
      <c r="CR14" s="13">
        <f t="shared" si="43"/>
        <v>0</v>
      </c>
      <c r="CS14" s="13">
        <f t="shared" si="45"/>
        <v>0</v>
      </c>
      <c r="CT14" s="13" t="s">
        <v>107</v>
      </c>
    </row>
    <row r="15" spans="1:98" x14ac:dyDescent="0.35">
      <c r="A15" s="14">
        <v>11</v>
      </c>
      <c r="B15" s="6">
        <v>14</v>
      </c>
      <c r="C15" s="6">
        <v>23</v>
      </c>
      <c r="D15" s="6">
        <v>1</v>
      </c>
      <c r="G15" s="6">
        <v>1</v>
      </c>
      <c r="H15" s="6"/>
      <c r="I15" s="6"/>
      <c r="J15" s="6" t="s">
        <v>147</v>
      </c>
      <c r="K15" s="21">
        <v>43760</v>
      </c>
      <c r="L15" s="6" t="s">
        <v>148</v>
      </c>
      <c r="M15" s="6" t="s">
        <v>149</v>
      </c>
      <c r="N15" s="6"/>
      <c r="O15" s="6"/>
      <c r="P15" s="16">
        <v>43759</v>
      </c>
      <c r="Q15" s="17">
        <v>0.75</v>
      </c>
      <c r="R15" s="6" t="s">
        <v>98</v>
      </c>
      <c r="S15" s="6" t="s">
        <v>98</v>
      </c>
      <c r="T15" s="6" t="s">
        <v>59</v>
      </c>
      <c r="U15" s="6" t="s">
        <v>150</v>
      </c>
      <c r="V15" s="6" t="s">
        <v>151</v>
      </c>
      <c r="W15" s="6" t="s">
        <v>93</v>
      </c>
      <c r="X15" s="6">
        <v>999</v>
      </c>
      <c r="Y15" s="6" t="s">
        <v>88</v>
      </c>
      <c r="Z15" s="6">
        <v>999</v>
      </c>
      <c r="AU15" s="6" t="s">
        <v>152</v>
      </c>
      <c r="AV15" s="6" t="s">
        <v>153</v>
      </c>
      <c r="AX15" s="6" t="s">
        <v>99</v>
      </c>
      <c r="AY15" s="13">
        <f t="shared" si="0"/>
        <v>0</v>
      </c>
      <c r="AZ15" s="13">
        <f t="shared" si="1"/>
        <v>0</v>
      </c>
      <c r="BA15" s="13">
        <f t="shared" si="2"/>
        <v>0</v>
      </c>
      <c r="BB15" s="13">
        <f t="shared" si="3"/>
        <v>0</v>
      </c>
      <c r="BC15" s="13">
        <f t="shared" si="4"/>
        <v>0</v>
      </c>
      <c r="BD15" s="13">
        <f t="shared" si="5"/>
        <v>0</v>
      </c>
      <c r="BE15" s="13">
        <f>COUNTIF(T15:AT15,"Tocaciones")</f>
        <v>0</v>
      </c>
      <c r="BF15" s="13">
        <f t="shared" si="6"/>
        <v>0</v>
      </c>
      <c r="BG15" s="13">
        <f t="shared" si="7"/>
        <v>0</v>
      </c>
      <c r="BH15" s="13">
        <f t="shared" si="8"/>
        <v>0</v>
      </c>
      <c r="BI15" s="13">
        <f t="shared" si="9"/>
        <v>1</v>
      </c>
      <c r="BJ15" s="13">
        <f t="shared" si="10"/>
        <v>0</v>
      </c>
      <c r="BK15" s="13">
        <f t="shared" si="11"/>
        <v>0</v>
      </c>
      <c r="BL15" s="13">
        <f t="shared" si="12"/>
        <v>0</v>
      </c>
      <c r="BM15" s="13">
        <f t="shared" si="13"/>
        <v>0</v>
      </c>
      <c r="BN15" s="13">
        <f t="shared" si="14"/>
        <v>0</v>
      </c>
      <c r="BO15" s="13">
        <f t="shared" si="15"/>
        <v>0</v>
      </c>
      <c r="BP15" s="13">
        <f t="shared" si="16"/>
        <v>0</v>
      </c>
      <c r="BQ15" s="13">
        <f t="shared" si="17"/>
        <v>0</v>
      </c>
      <c r="BR15" s="13">
        <f t="shared" si="18"/>
        <v>0</v>
      </c>
      <c r="BS15" s="13">
        <f t="shared" si="19"/>
        <v>0</v>
      </c>
      <c r="BT15" s="13">
        <f t="shared" si="20"/>
        <v>0</v>
      </c>
      <c r="BU15" s="40">
        <f t="shared" si="44"/>
        <v>1</v>
      </c>
      <c r="BV15" s="13">
        <f t="shared" si="21"/>
        <v>0</v>
      </c>
      <c r="BW15" s="13">
        <f t="shared" si="22"/>
        <v>0</v>
      </c>
      <c r="BX15" s="13">
        <f t="shared" si="23"/>
        <v>0</v>
      </c>
      <c r="BY15" s="13">
        <f t="shared" si="24"/>
        <v>0</v>
      </c>
      <c r="BZ15" s="13">
        <f t="shared" si="25"/>
        <v>0</v>
      </c>
      <c r="CA15" s="13">
        <f t="shared" si="26"/>
        <v>0</v>
      </c>
      <c r="CB15" s="13">
        <f t="shared" si="27"/>
        <v>0</v>
      </c>
      <c r="CC15" s="13">
        <f t="shared" si="28"/>
        <v>0</v>
      </c>
      <c r="CD15" s="13">
        <f t="shared" si="29"/>
        <v>0</v>
      </c>
      <c r="CE15" s="13">
        <f t="shared" si="30"/>
        <v>0</v>
      </c>
      <c r="CF15" s="13">
        <f t="shared" si="31"/>
        <v>0</v>
      </c>
      <c r="CG15" s="13">
        <f t="shared" si="32"/>
        <v>0</v>
      </c>
      <c r="CH15" s="13">
        <f t="shared" si="33"/>
        <v>0</v>
      </c>
      <c r="CI15" s="13">
        <f t="shared" si="34"/>
        <v>0</v>
      </c>
      <c r="CJ15" s="13">
        <f t="shared" si="35"/>
        <v>0</v>
      </c>
      <c r="CK15" s="13">
        <f t="shared" si="36"/>
        <v>0</v>
      </c>
      <c r="CL15" s="13">
        <f t="shared" si="37"/>
        <v>1</v>
      </c>
      <c r="CM15" s="13">
        <f t="shared" si="38"/>
        <v>0</v>
      </c>
      <c r="CN15" s="13">
        <f t="shared" si="39"/>
        <v>0</v>
      </c>
      <c r="CO15" s="13">
        <f t="shared" si="40"/>
        <v>0</v>
      </c>
      <c r="CP15" s="13">
        <f t="shared" si="41"/>
        <v>0</v>
      </c>
      <c r="CQ15" s="13">
        <f t="shared" si="42"/>
        <v>1</v>
      </c>
      <c r="CR15" s="13">
        <f t="shared" si="43"/>
        <v>0</v>
      </c>
      <c r="CS15" s="13">
        <f t="shared" si="45"/>
        <v>0</v>
      </c>
      <c r="CT15" s="13" t="s">
        <v>107</v>
      </c>
    </row>
    <row r="16" spans="1:98" x14ac:dyDescent="0.35">
      <c r="A16" s="14">
        <v>12</v>
      </c>
      <c r="B16" s="6">
        <v>15</v>
      </c>
      <c r="C16" s="6">
        <v>40</v>
      </c>
      <c r="D16" s="6">
        <v>1</v>
      </c>
      <c r="G16" s="6">
        <v>1</v>
      </c>
      <c r="H16" s="6"/>
      <c r="I16" s="6"/>
      <c r="J16" s="6" t="s">
        <v>96</v>
      </c>
      <c r="K16" s="21">
        <v>43761</v>
      </c>
      <c r="L16" s="6" t="s">
        <v>148</v>
      </c>
      <c r="M16" s="6" t="s">
        <v>108</v>
      </c>
      <c r="N16" s="6"/>
      <c r="O16" s="6"/>
      <c r="P16" s="16">
        <v>43759</v>
      </c>
      <c r="Q16" s="17">
        <v>0.83333333333333337</v>
      </c>
      <c r="R16" s="6" t="s">
        <v>98</v>
      </c>
      <c r="S16" s="6" t="s">
        <v>98</v>
      </c>
      <c r="T16" s="6" t="s">
        <v>49</v>
      </c>
      <c r="U16" s="6" t="s">
        <v>154</v>
      </c>
      <c r="V16" s="6" t="s">
        <v>155</v>
      </c>
      <c r="W16" s="6" t="s">
        <v>94</v>
      </c>
      <c r="X16" s="6">
        <v>3</v>
      </c>
      <c r="Y16" s="6" t="s">
        <v>87</v>
      </c>
      <c r="Z16" s="6">
        <v>999</v>
      </c>
      <c r="AU16" s="6" t="s">
        <v>152</v>
      </c>
      <c r="AV16" s="6" t="s">
        <v>153</v>
      </c>
      <c r="AX16" s="6" t="s">
        <v>99</v>
      </c>
      <c r="AY16" s="13">
        <f t="shared" si="0"/>
        <v>1</v>
      </c>
      <c r="AZ16" s="13">
        <f t="shared" si="1"/>
        <v>0</v>
      </c>
      <c r="BA16" s="13">
        <f t="shared" si="2"/>
        <v>0</v>
      </c>
      <c r="BB16" s="13">
        <f t="shared" si="3"/>
        <v>0</v>
      </c>
      <c r="BC16" s="13">
        <f t="shared" si="4"/>
        <v>0</v>
      </c>
      <c r="BD16" s="13">
        <f t="shared" si="5"/>
        <v>0</v>
      </c>
      <c r="BE16" s="13">
        <f>COUNTIF(T16:AW16,"Tocaciones")</f>
        <v>0</v>
      </c>
      <c r="BF16" s="13">
        <f t="shared" si="6"/>
        <v>0</v>
      </c>
      <c r="BG16" s="13">
        <f t="shared" si="7"/>
        <v>0</v>
      </c>
      <c r="BH16" s="13">
        <f t="shared" si="8"/>
        <v>0</v>
      </c>
      <c r="BI16" s="13">
        <f t="shared" si="9"/>
        <v>0</v>
      </c>
      <c r="BJ16" s="13">
        <f t="shared" si="10"/>
        <v>0</v>
      </c>
      <c r="BK16" s="13">
        <f t="shared" si="11"/>
        <v>0</v>
      </c>
      <c r="BL16" s="13">
        <f t="shared" si="12"/>
        <v>0</v>
      </c>
      <c r="BM16" s="13">
        <f t="shared" si="13"/>
        <v>0</v>
      </c>
      <c r="BN16" s="13">
        <f t="shared" si="14"/>
        <v>0</v>
      </c>
      <c r="BO16" s="13">
        <f t="shared" si="15"/>
        <v>0</v>
      </c>
      <c r="BP16" s="13">
        <f t="shared" si="16"/>
        <v>0</v>
      </c>
      <c r="BQ16" s="13">
        <f t="shared" si="17"/>
        <v>0</v>
      </c>
      <c r="BR16" s="13">
        <f t="shared" si="18"/>
        <v>0</v>
      </c>
      <c r="BS16" s="13">
        <f t="shared" si="19"/>
        <v>0</v>
      </c>
      <c r="BT16" s="13">
        <f t="shared" si="20"/>
        <v>0</v>
      </c>
      <c r="BU16" s="40">
        <f t="shared" si="44"/>
        <v>1</v>
      </c>
      <c r="BV16" s="13">
        <f t="shared" si="21"/>
        <v>0</v>
      </c>
      <c r="BW16" s="13">
        <f t="shared" si="22"/>
        <v>0</v>
      </c>
      <c r="BX16" s="13">
        <f t="shared" si="23"/>
        <v>0</v>
      </c>
      <c r="BY16" s="13">
        <f t="shared" si="24"/>
        <v>0</v>
      </c>
      <c r="BZ16" s="13">
        <f t="shared" si="25"/>
        <v>0</v>
      </c>
      <c r="CA16" s="13">
        <f t="shared" si="26"/>
        <v>0</v>
      </c>
      <c r="CB16" s="13">
        <f t="shared" si="27"/>
        <v>0</v>
      </c>
      <c r="CC16" s="13">
        <f t="shared" si="28"/>
        <v>0</v>
      </c>
      <c r="CD16" s="13">
        <f t="shared" si="29"/>
        <v>0</v>
      </c>
      <c r="CE16" s="13">
        <f t="shared" si="30"/>
        <v>0</v>
      </c>
      <c r="CF16" s="13">
        <f t="shared" si="31"/>
        <v>0</v>
      </c>
      <c r="CG16" s="13">
        <f t="shared" si="32"/>
        <v>0</v>
      </c>
      <c r="CH16" s="13">
        <f t="shared" si="33"/>
        <v>0</v>
      </c>
      <c r="CI16" s="13">
        <f t="shared" si="34"/>
        <v>0</v>
      </c>
      <c r="CJ16" s="13">
        <f t="shared" si="35"/>
        <v>0</v>
      </c>
      <c r="CK16" s="13">
        <f t="shared" si="36"/>
        <v>1</v>
      </c>
      <c r="CL16" s="13">
        <f t="shared" si="37"/>
        <v>0</v>
      </c>
      <c r="CM16" s="13">
        <f t="shared" si="38"/>
        <v>0</v>
      </c>
      <c r="CN16" s="13">
        <f t="shared" si="39"/>
        <v>0</v>
      </c>
      <c r="CO16" s="13">
        <f t="shared" si="40"/>
        <v>0</v>
      </c>
      <c r="CP16" s="13">
        <f t="shared" si="41"/>
        <v>0</v>
      </c>
      <c r="CQ16" s="13">
        <f t="shared" si="42"/>
        <v>0</v>
      </c>
      <c r="CR16" s="13">
        <f t="shared" si="43"/>
        <v>1</v>
      </c>
      <c r="CS16" s="13">
        <f t="shared" si="45"/>
        <v>0</v>
      </c>
      <c r="CT16" s="13" t="s">
        <v>107</v>
      </c>
    </row>
    <row r="17" spans="1:98" x14ac:dyDescent="0.35">
      <c r="A17" s="14">
        <v>13</v>
      </c>
      <c r="B17" s="6">
        <v>16</v>
      </c>
      <c r="C17" s="6">
        <v>999</v>
      </c>
      <c r="D17" s="6">
        <v>1</v>
      </c>
      <c r="G17" s="6">
        <v>1</v>
      </c>
      <c r="H17" s="6"/>
      <c r="I17" s="6"/>
      <c r="J17" s="6" t="s">
        <v>121</v>
      </c>
      <c r="K17" s="21">
        <v>43761</v>
      </c>
      <c r="L17" s="6" t="s">
        <v>148</v>
      </c>
      <c r="M17" s="6" t="s">
        <v>129</v>
      </c>
      <c r="N17" s="6"/>
      <c r="O17" s="6"/>
      <c r="P17" s="16">
        <v>43758</v>
      </c>
      <c r="Q17" s="17">
        <v>0.70833333333333337</v>
      </c>
      <c r="R17" s="6" t="s">
        <v>98</v>
      </c>
      <c r="S17" s="6" t="s">
        <v>98</v>
      </c>
      <c r="T17" s="6" t="s">
        <v>52</v>
      </c>
      <c r="U17" s="6" t="s">
        <v>156</v>
      </c>
      <c r="V17" s="6" t="s">
        <v>131</v>
      </c>
      <c r="W17" s="6" t="s">
        <v>91</v>
      </c>
      <c r="X17" s="6">
        <v>999</v>
      </c>
      <c r="Y17" s="6" t="s">
        <v>72</v>
      </c>
      <c r="Z17" s="6" t="s">
        <v>77</v>
      </c>
      <c r="AU17" s="6" t="s">
        <v>152</v>
      </c>
      <c r="AV17" s="6" t="s">
        <v>153</v>
      </c>
      <c r="AX17" s="6" t="s">
        <v>99</v>
      </c>
      <c r="AY17" s="13">
        <f t="shared" si="0"/>
        <v>0</v>
      </c>
      <c r="AZ17" s="13">
        <f t="shared" si="1"/>
        <v>0</v>
      </c>
      <c r="BA17" s="13">
        <f t="shared" si="2"/>
        <v>0</v>
      </c>
      <c r="BB17" s="13">
        <f t="shared" si="3"/>
        <v>1</v>
      </c>
      <c r="BC17" s="13">
        <f t="shared" si="4"/>
        <v>0</v>
      </c>
      <c r="BD17" s="13">
        <f t="shared" si="5"/>
        <v>0</v>
      </c>
      <c r="BE17" s="13">
        <f>COUNTIF(T17:AT17,"Tocaciones")</f>
        <v>0</v>
      </c>
      <c r="BF17" s="13">
        <f t="shared" si="6"/>
        <v>0</v>
      </c>
      <c r="BG17" s="13">
        <f t="shared" si="7"/>
        <v>0</v>
      </c>
      <c r="BH17" s="13">
        <f t="shared" si="8"/>
        <v>0</v>
      </c>
      <c r="BI17" s="13">
        <f t="shared" si="9"/>
        <v>0</v>
      </c>
      <c r="BJ17" s="13">
        <f t="shared" si="10"/>
        <v>0</v>
      </c>
      <c r="BK17" s="13">
        <f t="shared" si="11"/>
        <v>0</v>
      </c>
      <c r="BL17" s="13">
        <f t="shared" si="12"/>
        <v>0</v>
      </c>
      <c r="BM17" s="13">
        <f t="shared" si="13"/>
        <v>0</v>
      </c>
      <c r="BN17" s="13">
        <f t="shared" si="14"/>
        <v>0</v>
      </c>
      <c r="BO17" s="13">
        <f t="shared" si="15"/>
        <v>0</v>
      </c>
      <c r="BP17" s="13">
        <f t="shared" si="16"/>
        <v>0</v>
      </c>
      <c r="BQ17" s="13">
        <f t="shared" si="17"/>
        <v>0</v>
      </c>
      <c r="BR17" s="13">
        <f t="shared" si="18"/>
        <v>0</v>
      </c>
      <c r="BS17" s="13">
        <f t="shared" si="19"/>
        <v>0</v>
      </c>
      <c r="BT17" s="13">
        <f t="shared" si="20"/>
        <v>0</v>
      </c>
      <c r="BU17" s="40">
        <f t="shared" si="44"/>
        <v>1</v>
      </c>
      <c r="BV17" s="13">
        <f t="shared" si="21"/>
        <v>1</v>
      </c>
      <c r="BW17" s="13">
        <f t="shared" si="22"/>
        <v>0</v>
      </c>
      <c r="BX17" s="13">
        <f t="shared" si="23"/>
        <v>0</v>
      </c>
      <c r="BY17" s="13">
        <f t="shared" si="24"/>
        <v>0</v>
      </c>
      <c r="BZ17" s="13">
        <f t="shared" si="25"/>
        <v>0</v>
      </c>
      <c r="CA17" s="13">
        <f t="shared" si="26"/>
        <v>1</v>
      </c>
      <c r="CB17" s="13">
        <f t="shared" si="27"/>
        <v>0</v>
      </c>
      <c r="CC17" s="13">
        <f t="shared" si="28"/>
        <v>0</v>
      </c>
      <c r="CD17" s="13">
        <f t="shared" si="29"/>
        <v>0</v>
      </c>
      <c r="CE17" s="13">
        <f t="shared" si="30"/>
        <v>0</v>
      </c>
      <c r="CF17" s="13">
        <f t="shared" si="31"/>
        <v>0</v>
      </c>
      <c r="CG17" s="13">
        <f t="shared" si="32"/>
        <v>0</v>
      </c>
      <c r="CH17" s="13">
        <f t="shared" si="33"/>
        <v>0</v>
      </c>
      <c r="CI17" s="13">
        <f t="shared" si="34"/>
        <v>0</v>
      </c>
      <c r="CJ17" s="13">
        <f t="shared" si="35"/>
        <v>0</v>
      </c>
      <c r="CK17" s="13">
        <f t="shared" si="36"/>
        <v>0</v>
      </c>
      <c r="CL17" s="13">
        <f t="shared" si="37"/>
        <v>0</v>
      </c>
      <c r="CM17" s="13">
        <f t="shared" si="38"/>
        <v>0</v>
      </c>
      <c r="CN17" s="13">
        <f t="shared" si="39"/>
        <v>0</v>
      </c>
      <c r="CO17" s="13">
        <f t="shared" si="40"/>
        <v>1</v>
      </c>
      <c r="CP17" s="13">
        <f t="shared" si="41"/>
        <v>0</v>
      </c>
      <c r="CQ17" s="13">
        <f t="shared" si="42"/>
        <v>0</v>
      </c>
      <c r="CR17" s="13">
        <f t="shared" si="43"/>
        <v>0</v>
      </c>
      <c r="CS17" s="13">
        <f t="shared" si="45"/>
        <v>0</v>
      </c>
      <c r="CT17" s="13" t="s">
        <v>107</v>
      </c>
    </row>
    <row r="18" spans="1:98" ht="15.75" customHeight="1" x14ac:dyDescent="0.35">
      <c r="A18" s="14">
        <v>13</v>
      </c>
      <c r="B18" s="6">
        <v>17</v>
      </c>
      <c r="C18" s="6">
        <v>42</v>
      </c>
      <c r="D18" s="6">
        <v>1</v>
      </c>
      <c r="G18" s="6">
        <v>1</v>
      </c>
      <c r="H18" s="6"/>
      <c r="I18" s="6"/>
      <c r="J18" s="6" t="s">
        <v>121</v>
      </c>
      <c r="K18" s="21">
        <v>43761</v>
      </c>
      <c r="L18" s="6" t="s">
        <v>157</v>
      </c>
      <c r="M18" s="6" t="s">
        <v>129</v>
      </c>
      <c r="N18" s="6"/>
      <c r="O18" s="6"/>
      <c r="P18" s="16">
        <v>43758</v>
      </c>
      <c r="Q18" s="17">
        <v>0.70833333333333337</v>
      </c>
      <c r="R18" s="6" t="s">
        <v>98</v>
      </c>
      <c r="S18" s="6" t="s">
        <v>98</v>
      </c>
      <c r="T18" s="6" t="s">
        <v>52</v>
      </c>
      <c r="U18" s="6" t="s">
        <v>156</v>
      </c>
      <c r="V18" s="6" t="s">
        <v>131</v>
      </c>
      <c r="W18" s="6" t="s">
        <v>91</v>
      </c>
      <c r="X18" s="6">
        <v>999</v>
      </c>
      <c r="Y18" s="6" t="s">
        <v>72</v>
      </c>
      <c r="Z18" s="6" t="s">
        <v>77</v>
      </c>
      <c r="AU18" s="18" t="s">
        <v>105</v>
      </c>
      <c r="AV18" s="6" t="s">
        <v>106</v>
      </c>
      <c r="AX18" s="6" t="s">
        <v>99</v>
      </c>
      <c r="AY18" s="13">
        <f t="shared" si="0"/>
        <v>0</v>
      </c>
      <c r="AZ18" s="13">
        <f t="shared" si="1"/>
        <v>0</v>
      </c>
      <c r="BA18" s="13">
        <f t="shared" si="2"/>
        <v>0</v>
      </c>
      <c r="BB18" s="13">
        <f t="shared" si="3"/>
        <v>1</v>
      </c>
      <c r="BC18" s="13">
        <f t="shared" si="4"/>
        <v>0</v>
      </c>
      <c r="BD18" s="13">
        <f t="shared" si="5"/>
        <v>0</v>
      </c>
      <c r="BE18" s="13">
        <f>COUNTIF(T18:AW18,"Tocaciones")</f>
        <v>0</v>
      </c>
      <c r="BF18" s="13">
        <f t="shared" si="6"/>
        <v>0</v>
      </c>
      <c r="BG18" s="13">
        <f t="shared" si="7"/>
        <v>0</v>
      </c>
      <c r="BH18" s="13">
        <f t="shared" si="8"/>
        <v>0</v>
      </c>
      <c r="BI18" s="13">
        <f t="shared" si="9"/>
        <v>0</v>
      </c>
      <c r="BJ18" s="13">
        <f t="shared" si="10"/>
        <v>0</v>
      </c>
      <c r="BK18" s="13">
        <f t="shared" si="11"/>
        <v>0</v>
      </c>
      <c r="BL18" s="13">
        <f t="shared" si="12"/>
        <v>0</v>
      </c>
      <c r="BM18" s="13">
        <f t="shared" si="13"/>
        <v>0</v>
      </c>
      <c r="BN18" s="13">
        <f t="shared" si="14"/>
        <v>0</v>
      </c>
      <c r="BO18" s="13">
        <f t="shared" si="15"/>
        <v>0</v>
      </c>
      <c r="BP18" s="13">
        <f t="shared" si="16"/>
        <v>0</v>
      </c>
      <c r="BQ18" s="13">
        <f t="shared" si="17"/>
        <v>0</v>
      </c>
      <c r="BR18" s="13">
        <f t="shared" si="18"/>
        <v>0</v>
      </c>
      <c r="BS18" s="13">
        <f t="shared" si="19"/>
        <v>0</v>
      </c>
      <c r="BT18" s="13">
        <f t="shared" si="20"/>
        <v>0</v>
      </c>
      <c r="BU18" s="40">
        <f t="shared" si="44"/>
        <v>1</v>
      </c>
      <c r="BV18" s="13">
        <f t="shared" si="21"/>
        <v>1</v>
      </c>
      <c r="BW18" s="13">
        <f t="shared" si="22"/>
        <v>0</v>
      </c>
      <c r="BX18" s="13">
        <f t="shared" si="23"/>
        <v>0</v>
      </c>
      <c r="BY18" s="13">
        <f t="shared" si="24"/>
        <v>0</v>
      </c>
      <c r="BZ18" s="13">
        <f t="shared" si="25"/>
        <v>0</v>
      </c>
      <c r="CA18" s="13">
        <f t="shared" si="26"/>
        <v>1</v>
      </c>
      <c r="CB18" s="13">
        <f t="shared" si="27"/>
        <v>0</v>
      </c>
      <c r="CC18" s="13">
        <f t="shared" si="28"/>
        <v>0</v>
      </c>
      <c r="CD18" s="13">
        <f t="shared" si="29"/>
        <v>0</v>
      </c>
      <c r="CE18" s="13">
        <f t="shared" si="30"/>
        <v>0</v>
      </c>
      <c r="CF18" s="13">
        <f t="shared" si="31"/>
        <v>0</v>
      </c>
      <c r="CG18" s="13">
        <f t="shared" si="32"/>
        <v>0</v>
      </c>
      <c r="CH18" s="13">
        <f t="shared" si="33"/>
        <v>0</v>
      </c>
      <c r="CI18" s="13">
        <f t="shared" si="34"/>
        <v>0</v>
      </c>
      <c r="CJ18" s="13">
        <f t="shared" si="35"/>
        <v>0</v>
      </c>
      <c r="CK18" s="13">
        <f t="shared" si="36"/>
        <v>0</v>
      </c>
      <c r="CL18" s="13">
        <f t="shared" si="37"/>
        <v>0</v>
      </c>
      <c r="CM18" s="13">
        <f t="shared" si="38"/>
        <v>0</v>
      </c>
      <c r="CN18" s="13">
        <f t="shared" si="39"/>
        <v>0</v>
      </c>
      <c r="CO18" s="13">
        <f t="shared" si="40"/>
        <v>1</v>
      </c>
      <c r="CP18" s="13">
        <f t="shared" si="41"/>
        <v>0</v>
      </c>
      <c r="CQ18" s="13">
        <f t="shared" si="42"/>
        <v>0</v>
      </c>
      <c r="CR18" s="13">
        <f t="shared" si="43"/>
        <v>0</v>
      </c>
      <c r="CS18" s="13">
        <f t="shared" si="45"/>
        <v>0</v>
      </c>
      <c r="CT18" s="13" t="s">
        <v>107</v>
      </c>
    </row>
    <row r="19" spans="1:98" x14ac:dyDescent="0.35">
      <c r="A19" s="14">
        <v>14</v>
      </c>
      <c r="B19" s="6">
        <v>18</v>
      </c>
      <c r="C19" s="6">
        <v>25</v>
      </c>
      <c r="D19" s="6">
        <v>1</v>
      </c>
      <c r="G19" s="6">
        <v>1</v>
      </c>
      <c r="H19" s="6"/>
      <c r="I19" s="6"/>
      <c r="J19" s="6" t="s">
        <v>158</v>
      </c>
      <c r="K19" s="21">
        <v>43761</v>
      </c>
      <c r="L19" s="6" t="s">
        <v>148</v>
      </c>
      <c r="M19" s="6" t="s">
        <v>159</v>
      </c>
      <c r="N19" s="6"/>
      <c r="O19" s="6"/>
      <c r="P19" s="16">
        <v>43759</v>
      </c>
      <c r="Q19" s="17">
        <v>0.91666666666666663</v>
      </c>
      <c r="R19" s="6" t="s">
        <v>99</v>
      </c>
      <c r="S19" s="6" t="s">
        <v>98</v>
      </c>
      <c r="T19" s="6" t="s">
        <v>52</v>
      </c>
      <c r="U19" s="6" t="s">
        <v>160</v>
      </c>
      <c r="V19" s="6" t="s">
        <v>161</v>
      </c>
      <c r="W19" s="6" t="s">
        <v>91</v>
      </c>
      <c r="X19" s="6">
        <v>1</v>
      </c>
      <c r="Y19" s="6" t="s">
        <v>72</v>
      </c>
      <c r="Z19" s="6" t="s">
        <v>77</v>
      </c>
      <c r="AU19" s="6" t="s">
        <v>152</v>
      </c>
      <c r="AV19" s="6" t="s">
        <v>153</v>
      </c>
      <c r="AX19" s="6" t="s">
        <v>99</v>
      </c>
      <c r="AY19" s="13">
        <f t="shared" si="0"/>
        <v>0</v>
      </c>
      <c r="AZ19" s="13">
        <f t="shared" si="1"/>
        <v>0</v>
      </c>
      <c r="BA19" s="13">
        <f t="shared" si="2"/>
        <v>0</v>
      </c>
      <c r="BB19" s="13">
        <f t="shared" si="3"/>
        <v>1</v>
      </c>
      <c r="BC19" s="13">
        <f t="shared" si="4"/>
        <v>0</v>
      </c>
      <c r="BD19" s="13">
        <f t="shared" si="5"/>
        <v>0</v>
      </c>
      <c r="BE19" s="13">
        <f>COUNTIF(T19:AT19,"Tocaciones")</f>
        <v>0</v>
      </c>
      <c r="BF19" s="13">
        <f t="shared" si="6"/>
        <v>0</v>
      </c>
      <c r="BG19" s="13">
        <f t="shared" si="7"/>
        <v>0</v>
      </c>
      <c r="BH19" s="13">
        <f t="shared" si="8"/>
        <v>0</v>
      </c>
      <c r="BI19" s="13">
        <f t="shared" si="9"/>
        <v>0</v>
      </c>
      <c r="BJ19" s="13">
        <f t="shared" si="10"/>
        <v>0</v>
      </c>
      <c r="BK19" s="13">
        <f t="shared" si="11"/>
        <v>0</v>
      </c>
      <c r="BL19" s="13">
        <f t="shared" si="12"/>
        <v>0</v>
      </c>
      <c r="BM19" s="13">
        <f t="shared" si="13"/>
        <v>0</v>
      </c>
      <c r="BN19" s="13">
        <f t="shared" si="14"/>
        <v>0</v>
      </c>
      <c r="BO19" s="13">
        <f t="shared" si="15"/>
        <v>0</v>
      </c>
      <c r="BP19" s="13">
        <f t="shared" si="16"/>
        <v>0</v>
      </c>
      <c r="BQ19" s="13">
        <f t="shared" si="17"/>
        <v>0</v>
      </c>
      <c r="BR19" s="13">
        <f t="shared" si="18"/>
        <v>0</v>
      </c>
      <c r="BS19" s="13">
        <f t="shared" si="19"/>
        <v>0</v>
      </c>
      <c r="BT19" s="13">
        <f t="shared" si="20"/>
        <v>0</v>
      </c>
      <c r="BU19" s="40">
        <f t="shared" si="44"/>
        <v>1</v>
      </c>
      <c r="BV19" s="13">
        <f t="shared" si="21"/>
        <v>1</v>
      </c>
      <c r="BW19" s="13">
        <f t="shared" si="22"/>
        <v>0</v>
      </c>
      <c r="BX19" s="13">
        <f t="shared" si="23"/>
        <v>0</v>
      </c>
      <c r="BY19" s="13">
        <f t="shared" si="24"/>
        <v>0</v>
      </c>
      <c r="BZ19" s="13">
        <f t="shared" si="25"/>
        <v>0</v>
      </c>
      <c r="CA19" s="13">
        <f t="shared" si="26"/>
        <v>1</v>
      </c>
      <c r="CB19" s="13">
        <f t="shared" si="27"/>
        <v>0</v>
      </c>
      <c r="CC19" s="13">
        <f t="shared" si="28"/>
        <v>0</v>
      </c>
      <c r="CD19" s="13">
        <f t="shared" si="29"/>
        <v>0</v>
      </c>
      <c r="CE19" s="13">
        <f t="shared" si="30"/>
        <v>0</v>
      </c>
      <c r="CF19" s="13">
        <f t="shared" si="31"/>
        <v>0</v>
      </c>
      <c r="CG19" s="13">
        <f t="shared" si="32"/>
        <v>0</v>
      </c>
      <c r="CH19" s="13">
        <f t="shared" si="33"/>
        <v>0</v>
      </c>
      <c r="CI19" s="13">
        <f t="shared" si="34"/>
        <v>0</v>
      </c>
      <c r="CJ19" s="13">
        <f t="shared" si="35"/>
        <v>0</v>
      </c>
      <c r="CK19" s="13">
        <f t="shared" si="36"/>
        <v>0</v>
      </c>
      <c r="CL19" s="13">
        <f t="shared" si="37"/>
        <v>0</v>
      </c>
      <c r="CM19" s="13">
        <f t="shared" si="38"/>
        <v>0</v>
      </c>
      <c r="CN19" s="13">
        <f t="shared" si="39"/>
        <v>0</v>
      </c>
      <c r="CO19" s="13">
        <f t="shared" si="40"/>
        <v>1</v>
      </c>
      <c r="CP19" s="13">
        <f t="shared" si="41"/>
        <v>0</v>
      </c>
      <c r="CQ19" s="13">
        <f t="shared" si="42"/>
        <v>0</v>
      </c>
      <c r="CR19" s="13">
        <f t="shared" si="43"/>
        <v>0</v>
      </c>
      <c r="CS19" s="13">
        <f t="shared" si="45"/>
        <v>0</v>
      </c>
      <c r="CT19" s="13" t="s">
        <v>107</v>
      </c>
    </row>
    <row r="20" spans="1:98" x14ac:dyDescent="0.35">
      <c r="A20" s="14">
        <v>15</v>
      </c>
      <c r="B20" s="6">
        <v>19</v>
      </c>
      <c r="C20" s="6">
        <v>24</v>
      </c>
      <c r="D20" s="6">
        <v>1</v>
      </c>
      <c r="G20" s="6">
        <v>1</v>
      </c>
      <c r="H20" s="6"/>
      <c r="I20" s="6"/>
      <c r="J20" s="6" t="s">
        <v>121</v>
      </c>
      <c r="K20" s="21">
        <v>43760</v>
      </c>
      <c r="L20" s="6" t="s">
        <v>148</v>
      </c>
      <c r="M20" s="6" t="s">
        <v>122</v>
      </c>
      <c r="N20" s="6"/>
      <c r="O20" s="6"/>
      <c r="P20" s="16">
        <v>43758</v>
      </c>
      <c r="Q20" s="17">
        <v>0.97916666666666663</v>
      </c>
      <c r="R20" s="6" t="s">
        <v>98</v>
      </c>
      <c r="S20" s="6" t="s">
        <v>99</v>
      </c>
      <c r="T20" s="6" t="s">
        <v>52</v>
      </c>
      <c r="U20" s="6" t="s">
        <v>162</v>
      </c>
      <c r="V20" s="6" t="s">
        <v>121</v>
      </c>
      <c r="W20" s="6" t="s">
        <v>91</v>
      </c>
      <c r="X20" s="6">
        <v>1</v>
      </c>
      <c r="Y20" s="6" t="s">
        <v>72</v>
      </c>
      <c r="Z20" s="6" t="s">
        <v>77</v>
      </c>
      <c r="AU20" s="6" t="s">
        <v>152</v>
      </c>
      <c r="AV20" s="6" t="s">
        <v>153</v>
      </c>
      <c r="AX20" s="6" t="s">
        <v>99</v>
      </c>
      <c r="AY20" s="13">
        <f t="shared" si="0"/>
        <v>0</v>
      </c>
      <c r="AZ20" s="13">
        <f t="shared" si="1"/>
        <v>0</v>
      </c>
      <c r="BA20" s="13">
        <f t="shared" si="2"/>
        <v>0</v>
      </c>
      <c r="BB20" s="13">
        <f t="shared" si="3"/>
        <v>1</v>
      </c>
      <c r="BC20" s="13">
        <f t="shared" si="4"/>
        <v>0</v>
      </c>
      <c r="BD20" s="13">
        <f t="shared" si="5"/>
        <v>0</v>
      </c>
      <c r="BE20" s="13">
        <f>COUNTIF(T20:AW20,"Tocaciones")</f>
        <v>0</v>
      </c>
      <c r="BF20" s="13">
        <f t="shared" si="6"/>
        <v>0</v>
      </c>
      <c r="BG20" s="13">
        <f t="shared" si="7"/>
        <v>0</v>
      </c>
      <c r="BH20" s="13">
        <f t="shared" si="8"/>
        <v>0</v>
      </c>
      <c r="BI20" s="13">
        <f t="shared" si="9"/>
        <v>0</v>
      </c>
      <c r="BJ20" s="13">
        <f t="shared" si="10"/>
        <v>0</v>
      </c>
      <c r="BK20" s="13">
        <f t="shared" si="11"/>
        <v>0</v>
      </c>
      <c r="BL20" s="13">
        <f t="shared" si="12"/>
        <v>0</v>
      </c>
      <c r="BM20" s="13">
        <f t="shared" si="13"/>
        <v>0</v>
      </c>
      <c r="BN20" s="13">
        <f t="shared" si="14"/>
        <v>0</v>
      </c>
      <c r="BO20" s="13">
        <f t="shared" si="15"/>
        <v>0</v>
      </c>
      <c r="BP20" s="13">
        <f t="shared" si="16"/>
        <v>0</v>
      </c>
      <c r="BQ20" s="13">
        <f t="shared" si="17"/>
        <v>0</v>
      </c>
      <c r="BR20" s="13">
        <f t="shared" si="18"/>
        <v>0</v>
      </c>
      <c r="BS20" s="13">
        <f t="shared" si="19"/>
        <v>0</v>
      </c>
      <c r="BT20" s="13">
        <f t="shared" si="20"/>
        <v>0</v>
      </c>
      <c r="BU20" s="40">
        <f t="shared" si="44"/>
        <v>1</v>
      </c>
      <c r="BV20" s="13">
        <f t="shared" si="21"/>
        <v>1</v>
      </c>
      <c r="BW20" s="13">
        <f t="shared" si="22"/>
        <v>0</v>
      </c>
      <c r="BX20" s="13">
        <f t="shared" si="23"/>
        <v>0</v>
      </c>
      <c r="BY20" s="13">
        <f t="shared" si="24"/>
        <v>0</v>
      </c>
      <c r="BZ20" s="13">
        <f t="shared" si="25"/>
        <v>0</v>
      </c>
      <c r="CA20" s="13">
        <f t="shared" si="26"/>
        <v>1</v>
      </c>
      <c r="CB20" s="13">
        <f t="shared" si="27"/>
        <v>0</v>
      </c>
      <c r="CC20" s="13">
        <f t="shared" si="28"/>
        <v>0</v>
      </c>
      <c r="CD20" s="13">
        <f t="shared" si="29"/>
        <v>0</v>
      </c>
      <c r="CE20" s="13">
        <f t="shared" si="30"/>
        <v>0</v>
      </c>
      <c r="CF20" s="13">
        <f t="shared" si="31"/>
        <v>0</v>
      </c>
      <c r="CG20" s="13">
        <f t="shared" si="32"/>
        <v>0</v>
      </c>
      <c r="CH20" s="13">
        <f t="shared" si="33"/>
        <v>0</v>
      </c>
      <c r="CI20" s="13">
        <f t="shared" si="34"/>
        <v>0</v>
      </c>
      <c r="CJ20" s="13">
        <f t="shared" si="35"/>
        <v>0</v>
      </c>
      <c r="CK20" s="13">
        <f t="shared" si="36"/>
        <v>0</v>
      </c>
      <c r="CL20" s="13">
        <f t="shared" si="37"/>
        <v>0</v>
      </c>
      <c r="CM20" s="13">
        <f t="shared" si="38"/>
        <v>0</v>
      </c>
      <c r="CN20" s="13">
        <f t="shared" si="39"/>
        <v>0</v>
      </c>
      <c r="CO20" s="13">
        <f t="shared" si="40"/>
        <v>1</v>
      </c>
      <c r="CP20" s="13">
        <f t="shared" si="41"/>
        <v>0</v>
      </c>
      <c r="CQ20" s="13">
        <f t="shared" si="42"/>
        <v>0</v>
      </c>
      <c r="CR20" s="13">
        <f t="shared" si="43"/>
        <v>0</v>
      </c>
      <c r="CS20" s="13">
        <f t="shared" si="45"/>
        <v>0</v>
      </c>
      <c r="CT20" s="13" t="s">
        <v>107</v>
      </c>
    </row>
    <row r="21" spans="1:98" x14ac:dyDescent="0.35">
      <c r="A21" s="14">
        <v>16</v>
      </c>
      <c r="B21" s="6">
        <v>20</v>
      </c>
      <c r="C21" s="6">
        <v>13</v>
      </c>
      <c r="D21" s="6">
        <v>1</v>
      </c>
      <c r="G21" s="6">
        <v>1</v>
      </c>
      <c r="H21" s="6"/>
      <c r="I21" s="6"/>
      <c r="J21" s="6" t="s">
        <v>163</v>
      </c>
      <c r="K21" s="21">
        <v>43767</v>
      </c>
      <c r="L21" s="6" t="s">
        <v>164</v>
      </c>
      <c r="M21" s="6" t="s">
        <v>165</v>
      </c>
      <c r="N21" s="6"/>
      <c r="O21" s="6"/>
      <c r="P21" s="16">
        <v>43760</v>
      </c>
      <c r="Q21" s="17">
        <v>0.87847222222222221</v>
      </c>
      <c r="R21" s="6" t="s">
        <v>98</v>
      </c>
      <c r="S21" s="6" t="s">
        <v>99</v>
      </c>
      <c r="T21" s="6" t="s">
        <v>58</v>
      </c>
      <c r="U21" s="6" t="s">
        <v>166</v>
      </c>
      <c r="V21" s="6" t="s">
        <v>167</v>
      </c>
      <c r="W21" s="6" t="s">
        <v>94</v>
      </c>
      <c r="X21" s="6">
        <v>999</v>
      </c>
      <c r="Y21" s="6" t="s">
        <v>72</v>
      </c>
      <c r="AA21" s="6" t="s">
        <v>53</v>
      </c>
      <c r="AB21" s="6" t="s">
        <v>166</v>
      </c>
      <c r="AC21" s="6" t="s">
        <v>94</v>
      </c>
      <c r="AD21" s="6">
        <v>999</v>
      </c>
      <c r="AE21" s="6" t="s">
        <v>79</v>
      </c>
      <c r="AT21" s="6" t="s">
        <v>99</v>
      </c>
      <c r="AU21" s="6" t="s">
        <v>143</v>
      </c>
      <c r="AV21" s="6" t="s">
        <v>106</v>
      </c>
      <c r="AW21" s="6" t="s">
        <v>168</v>
      </c>
      <c r="AX21" s="6" t="s">
        <v>99</v>
      </c>
      <c r="AY21" s="13">
        <f t="shared" si="0"/>
        <v>0</v>
      </c>
      <c r="AZ21" s="13">
        <f t="shared" si="1"/>
        <v>0</v>
      </c>
      <c r="BA21" s="13">
        <f t="shared" si="2"/>
        <v>0</v>
      </c>
      <c r="BB21" s="13">
        <f t="shared" si="3"/>
        <v>0</v>
      </c>
      <c r="BC21" s="13">
        <f t="shared" si="4"/>
        <v>1</v>
      </c>
      <c r="BD21" s="13">
        <f t="shared" si="5"/>
        <v>0</v>
      </c>
      <c r="BE21" s="13">
        <f>COUNTIF(T21:AT21,"Tocaciones")</f>
        <v>0</v>
      </c>
      <c r="BF21" s="13">
        <f t="shared" si="6"/>
        <v>0</v>
      </c>
      <c r="BG21" s="13">
        <f t="shared" si="7"/>
        <v>0</v>
      </c>
      <c r="BH21" s="13">
        <f t="shared" si="8"/>
        <v>1</v>
      </c>
      <c r="BI21" s="13">
        <f t="shared" si="9"/>
        <v>0</v>
      </c>
      <c r="BJ21" s="13">
        <f t="shared" si="10"/>
        <v>0</v>
      </c>
      <c r="BK21" s="13">
        <f t="shared" si="11"/>
        <v>0</v>
      </c>
      <c r="BL21" s="13">
        <f t="shared" si="12"/>
        <v>0</v>
      </c>
      <c r="BM21" s="13">
        <f t="shared" si="13"/>
        <v>0</v>
      </c>
      <c r="BN21" s="13">
        <f t="shared" si="14"/>
        <v>0</v>
      </c>
      <c r="BO21" s="13">
        <f t="shared" si="15"/>
        <v>0</v>
      </c>
      <c r="BP21" s="13">
        <f t="shared" si="16"/>
        <v>0</v>
      </c>
      <c r="BQ21" s="13">
        <f t="shared" si="17"/>
        <v>0</v>
      </c>
      <c r="BR21" s="13">
        <f t="shared" si="18"/>
        <v>0</v>
      </c>
      <c r="BS21" s="13">
        <f t="shared" si="19"/>
        <v>0</v>
      </c>
      <c r="BT21" s="13">
        <f t="shared" si="20"/>
        <v>0</v>
      </c>
      <c r="BU21" s="40">
        <f t="shared" si="44"/>
        <v>2</v>
      </c>
      <c r="BV21" s="13">
        <f t="shared" si="21"/>
        <v>1</v>
      </c>
      <c r="BW21" s="13">
        <f t="shared" si="22"/>
        <v>0</v>
      </c>
      <c r="BX21" s="13">
        <f t="shared" si="23"/>
        <v>0</v>
      </c>
      <c r="BY21" s="13">
        <f t="shared" si="24"/>
        <v>0</v>
      </c>
      <c r="BZ21" s="13">
        <f t="shared" si="25"/>
        <v>0</v>
      </c>
      <c r="CA21" s="13">
        <f t="shared" si="26"/>
        <v>0</v>
      </c>
      <c r="CB21" s="13">
        <f t="shared" si="27"/>
        <v>0</v>
      </c>
      <c r="CC21" s="13">
        <f t="shared" si="28"/>
        <v>1</v>
      </c>
      <c r="CD21" s="13">
        <f t="shared" si="29"/>
        <v>0</v>
      </c>
      <c r="CE21" s="13">
        <f t="shared" si="30"/>
        <v>0</v>
      </c>
      <c r="CF21" s="13">
        <f t="shared" si="31"/>
        <v>0</v>
      </c>
      <c r="CG21" s="13">
        <f t="shared" si="32"/>
        <v>0</v>
      </c>
      <c r="CH21" s="13">
        <f t="shared" si="33"/>
        <v>0</v>
      </c>
      <c r="CI21" s="13">
        <f t="shared" si="34"/>
        <v>0</v>
      </c>
      <c r="CJ21" s="13">
        <f t="shared" si="35"/>
        <v>0</v>
      </c>
      <c r="CK21" s="13">
        <f t="shared" si="36"/>
        <v>0</v>
      </c>
      <c r="CL21" s="13">
        <f t="shared" si="37"/>
        <v>0</v>
      </c>
      <c r="CM21" s="13">
        <f t="shared" si="38"/>
        <v>0</v>
      </c>
      <c r="CN21" s="13">
        <f t="shared" si="39"/>
        <v>0</v>
      </c>
      <c r="CO21" s="13">
        <f t="shared" si="40"/>
        <v>0</v>
      </c>
      <c r="CP21" s="13">
        <f t="shared" si="41"/>
        <v>0</v>
      </c>
      <c r="CQ21" s="13">
        <f t="shared" si="42"/>
        <v>0</v>
      </c>
      <c r="CR21" s="13">
        <f t="shared" si="43"/>
        <v>2</v>
      </c>
      <c r="CS21" s="13">
        <f t="shared" si="45"/>
        <v>0</v>
      </c>
      <c r="CT21" s="13" t="s">
        <v>107</v>
      </c>
    </row>
    <row r="22" spans="1:98" ht="15.75" customHeight="1" x14ac:dyDescent="0.35">
      <c r="A22" s="14">
        <v>17</v>
      </c>
      <c r="B22" s="6">
        <v>21</v>
      </c>
      <c r="C22" s="6">
        <v>14</v>
      </c>
      <c r="D22" s="6">
        <v>1</v>
      </c>
      <c r="G22" s="6">
        <v>1</v>
      </c>
      <c r="H22" s="6"/>
      <c r="I22" s="6"/>
      <c r="J22" s="6" t="s">
        <v>138</v>
      </c>
      <c r="K22" s="21">
        <v>43763</v>
      </c>
      <c r="L22" s="6" t="s">
        <v>164</v>
      </c>
      <c r="M22" s="6" t="s">
        <v>139</v>
      </c>
      <c r="N22" s="6"/>
      <c r="O22" s="6"/>
      <c r="P22" s="16">
        <v>43758</v>
      </c>
      <c r="Q22" s="17">
        <v>0.70833333333333337</v>
      </c>
      <c r="R22" s="6" t="s">
        <v>98</v>
      </c>
      <c r="S22" s="6">
        <v>999</v>
      </c>
      <c r="T22" s="6" t="s">
        <v>49</v>
      </c>
      <c r="U22" s="6" t="s">
        <v>169</v>
      </c>
      <c r="V22" s="6" t="s">
        <v>141</v>
      </c>
      <c r="W22" s="6" t="s">
        <v>94</v>
      </c>
      <c r="X22" s="6">
        <v>999</v>
      </c>
      <c r="Y22" s="6" t="s">
        <v>87</v>
      </c>
      <c r="Z22" s="6">
        <v>999</v>
      </c>
      <c r="AA22" s="6" t="s">
        <v>53</v>
      </c>
      <c r="AB22" s="6" t="s">
        <v>169</v>
      </c>
      <c r="AC22" s="6" t="s">
        <v>94</v>
      </c>
      <c r="AD22" s="6">
        <v>999</v>
      </c>
      <c r="AE22" s="6" t="s">
        <v>79</v>
      </c>
      <c r="AT22" s="6" t="s">
        <v>99</v>
      </c>
      <c r="AU22" s="18" t="s">
        <v>105</v>
      </c>
      <c r="AV22" s="6" t="s">
        <v>106</v>
      </c>
      <c r="AW22" s="6" t="s">
        <v>170</v>
      </c>
      <c r="AX22" s="6" t="s">
        <v>99</v>
      </c>
      <c r="AY22" s="13">
        <f t="shared" si="0"/>
        <v>1</v>
      </c>
      <c r="AZ22" s="13">
        <f t="shared" si="1"/>
        <v>0</v>
      </c>
      <c r="BA22" s="13">
        <f t="shared" si="2"/>
        <v>0</v>
      </c>
      <c r="BB22" s="13">
        <f t="shared" si="3"/>
        <v>0</v>
      </c>
      <c r="BC22" s="13">
        <f t="shared" si="4"/>
        <v>1</v>
      </c>
      <c r="BD22" s="13">
        <f t="shared" si="5"/>
        <v>0</v>
      </c>
      <c r="BE22" s="13">
        <f>COUNTIF(T22:AW22,"Tocaciones")</f>
        <v>0</v>
      </c>
      <c r="BF22" s="13">
        <f t="shared" si="6"/>
        <v>0</v>
      </c>
      <c r="BG22" s="13">
        <f t="shared" si="7"/>
        <v>0</v>
      </c>
      <c r="BH22" s="13">
        <f t="shared" si="8"/>
        <v>0</v>
      </c>
      <c r="BI22" s="13">
        <f t="shared" si="9"/>
        <v>0</v>
      </c>
      <c r="BJ22" s="13">
        <f t="shared" si="10"/>
        <v>0</v>
      </c>
      <c r="BK22" s="13">
        <f t="shared" si="11"/>
        <v>0</v>
      </c>
      <c r="BL22" s="13">
        <f t="shared" si="12"/>
        <v>0</v>
      </c>
      <c r="BM22" s="13">
        <f t="shared" si="13"/>
        <v>0</v>
      </c>
      <c r="BN22" s="13">
        <f t="shared" si="14"/>
        <v>0</v>
      </c>
      <c r="BO22" s="13">
        <f t="shared" si="15"/>
        <v>0</v>
      </c>
      <c r="BP22" s="13">
        <f t="shared" si="16"/>
        <v>0</v>
      </c>
      <c r="BQ22" s="13">
        <f t="shared" si="17"/>
        <v>0</v>
      </c>
      <c r="BR22" s="13">
        <f t="shared" si="18"/>
        <v>0</v>
      </c>
      <c r="BS22" s="13">
        <f t="shared" si="19"/>
        <v>0</v>
      </c>
      <c r="BT22" s="13">
        <f t="shared" si="20"/>
        <v>0</v>
      </c>
      <c r="BU22" s="40">
        <f t="shared" si="44"/>
        <v>2</v>
      </c>
      <c r="BV22" s="13">
        <f t="shared" si="21"/>
        <v>0</v>
      </c>
      <c r="BW22" s="13">
        <f t="shared" si="22"/>
        <v>0</v>
      </c>
      <c r="BX22" s="13">
        <f t="shared" si="23"/>
        <v>0</v>
      </c>
      <c r="BY22" s="13">
        <f t="shared" si="24"/>
        <v>0</v>
      </c>
      <c r="BZ22" s="13">
        <f t="shared" si="25"/>
        <v>0</v>
      </c>
      <c r="CA22" s="13">
        <f t="shared" si="26"/>
        <v>0</v>
      </c>
      <c r="CB22" s="13">
        <f t="shared" si="27"/>
        <v>0</v>
      </c>
      <c r="CC22" s="13">
        <f t="shared" si="28"/>
        <v>1</v>
      </c>
      <c r="CD22" s="13">
        <f t="shared" si="29"/>
        <v>0</v>
      </c>
      <c r="CE22" s="13">
        <f t="shared" si="30"/>
        <v>0</v>
      </c>
      <c r="CF22" s="13">
        <f t="shared" si="31"/>
        <v>0</v>
      </c>
      <c r="CG22" s="13">
        <f t="shared" si="32"/>
        <v>0</v>
      </c>
      <c r="CH22" s="13">
        <f t="shared" si="33"/>
        <v>0</v>
      </c>
      <c r="CI22" s="13">
        <f t="shared" si="34"/>
        <v>0</v>
      </c>
      <c r="CJ22" s="13">
        <f t="shared" si="35"/>
        <v>0</v>
      </c>
      <c r="CK22" s="13">
        <f t="shared" si="36"/>
        <v>1</v>
      </c>
      <c r="CL22" s="13">
        <f t="shared" si="37"/>
        <v>0</v>
      </c>
      <c r="CM22" s="13">
        <f t="shared" si="38"/>
        <v>0</v>
      </c>
      <c r="CN22" s="13">
        <f t="shared" si="39"/>
        <v>0</v>
      </c>
      <c r="CO22" s="13">
        <f t="shared" si="40"/>
        <v>0</v>
      </c>
      <c r="CP22" s="13">
        <f t="shared" si="41"/>
        <v>0</v>
      </c>
      <c r="CQ22" s="13">
        <f t="shared" si="42"/>
        <v>0</v>
      </c>
      <c r="CR22" s="13">
        <f t="shared" si="43"/>
        <v>2</v>
      </c>
      <c r="CS22" s="13">
        <f t="shared" si="45"/>
        <v>0</v>
      </c>
      <c r="CT22" s="13" t="s">
        <v>107</v>
      </c>
    </row>
    <row r="23" spans="1:98" ht="15.75" customHeight="1" x14ac:dyDescent="0.35">
      <c r="A23" s="14">
        <v>18</v>
      </c>
      <c r="B23" s="6">
        <v>22</v>
      </c>
      <c r="C23" s="6">
        <v>14</v>
      </c>
      <c r="D23" s="6">
        <v>1</v>
      </c>
      <c r="G23" s="6">
        <v>1</v>
      </c>
      <c r="H23" s="6"/>
      <c r="I23" s="6"/>
      <c r="J23" s="6" t="s">
        <v>138</v>
      </c>
      <c r="K23" s="21">
        <v>43773</v>
      </c>
      <c r="L23" s="6" t="s">
        <v>164</v>
      </c>
      <c r="M23" s="6" t="s">
        <v>139</v>
      </c>
      <c r="N23" s="6"/>
      <c r="O23" s="6"/>
      <c r="P23" s="16">
        <v>43766</v>
      </c>
      <c r="Q23" s="17">
        <v>0.4375</v>
      </c>
      <c r="R23" s="6" t="s">
        <v>99</v>
      </c>
      <c r="S23" s="6" t="s">
        <v>98</v>
      </c>
      <c r="T23" s="6" t="s">
        <v>49</v>
      </c>
      <c r="U23" s="6" t="s">
        <v>171</v>
      </c>
      <c r="V23" s="6" t="s">
        <v>141</v>
      </c>
      <c r="W23" s="6" t="s">
        <v>94</v>
      </c>
      <c r="X23" s="6">
        <v>999</v>
      </c>
      <c r="Y23" s="6" t="s">
        <v>87</v>
      </c>
      <c r="Z23" s="6">
        <v>999</v>
      </c>
      <c r="AA23" s="6" t="s">
        <v>53</v>
      </c>
      <c r="AB23" s="6" t="s">
        <v>171</v>
      </c>
      <c r="AC23" s="6" t="s">
        <v>94</v>
      </c>
      <c r="AD23" s="6">
        <v>999</v>
      </c>
      <c r="AE23" s="6" t="s">
        <v>79</v>
      </c>
      <c r="AT23" s="6" t="s">
        <v>99</v>
      </c>
      <c r="AU23" s="18" t="s">
        <v>105</v>
      </c>
      <c r="AV23" s="6" t="s">
        <v>106</v>
      </c>
      <c r="AX23" s="6" t="s">
        <v>99</v>
      </c>
      <c r="AY23" s="13">
        <f t="shared" si="0"/>
        <v>1</v>
      </c>
      <c r="AZ23" s="13">
        <f t="shared" si="1"/>
        <v>0</v>
      </c>
      <c r="BA23" s="13">
        <f t="shared" si="2"/>
        <v>0</v>
      </c>
      <c r="BB23" s="13">
        <f t="shared" si="3"/>
        <v>0</v>
      </c>
      <c r="BC23" s="13">
        <f t="shared" si="4"/>
        <v>1</v>
      </c>
      <c r="BD23" s="13">
        <f t="shared" si="5"/>
        <v>0</v>
      </c>
      <c r="BE23" s="13">
        <f>COUNTIF(T23:AT23,"Tocaciones")</f>
        <v>0</v>
      </c>
      <c r="BF23" s="13">
        <f t="shared" si="6"/>
        <v>0</v>
      </c>
      <c r="BG23" s="13">
        <f t="shared" si="7"/>
        <v>0</v>
      </c>
      <c r="BH23" s="13">
        <f t="shared" si="8"/>
        <v>0</v>
      </c>
      <c r="BI23" s="13">
        <f t="shared" si="9"/>
        <v>0</v>
      </c>
      <c r="BJ23" s="13">
        <f t="shared" si="10"/>
        <v>0</v>
      </c>
      <c r="BK23" s="13">
        <f t="shared" si="11"/>
        <v>0</v>
      </c>
      <c r="BL23" s="13">
        <f t="shared" si="12"/>
        <v>0</v>
      </c>
      <c r="BM23" s="13">
        <f t="shared" si="13"/>
        <v>0</v>
      </c>
      <c r="BN23" s="13">
        <f t="shared" si="14"/>
        <v>0</v>
      </c>
      <c r="BO23" s="13">
        <f t="shared" si="15"/>
        <v>0</v>
      </c>
      <c r="BP23" s="13">
        <f t="shared" si="16"/>
        <v>0</v>
      </c>
      <c r="BQ23" s="13">
        <f t="shared" si="17"/>
        <v>0</v>
      </c>
      <c r="BR23" s="13">
        <f t="shared" si="18"/>
        <v>0</v>
      </c>
      <c r="BS23" s="13">
        <f t="shared" si="19"/>
        <v>0</v>
      </c>
      <c r="BT23" s="13">
        <f t="shared" si="20"/>
        <v>0</v>
      </c>
      <c r="BU23" s="40">
        <f t="shared" si="44"/>
        <v>2</v>
      </c>
      <c r="BV23" s="13">
        <f t="shared" si="21"/>
        <v>0</v>
      </c>
      <c r="BW23" s="13">
        <f t="shared" si="22"/>
        <v>0</v>
      </c>
      <c r="BX23" s="13">
        <f t="shared" si="23"/>
        <v>0</v>
      </c>
      <c r="BY23" s="13">
        <f t="shared" si="24"/>
        <v>0</v>
      </c>
      <c r="BZ23" s="13">
        <f t="shared" si="25"/>
        <v>0</v>
      </c>
      <c r="CA23" s="13">
        <f t="shared" si="26"/>
        <v>0</v>
      </c>
      <c r="CB23" s="13">
        <f t="shared" si="27"/>
        <v>0</v>
      </c>
      <c r="CC23" s="13">
        <f t="shared" si="28"/>
        <v>1</v>
      </c>
      <c r="CD23" s="13">
        <f t="shared" si="29"/>
        <v>0</v>
      </c>
      <c r="CE23" s="13">
        <f t="shared" si="30"/>
        <v>0</v>
      </c>
      <c r="CF23" s="13">
        <f t="shared" si="31"/>
        <v>0</v>
      </c>
      <c r="CG23" s="13">
        <f t="shared" si="32"/>
        <v>0</v>
      </c>
      <c r="CH23" s="13">
        <f t="shared" si="33"/>
        <v>0</v>
      </c>
      <c r="CI23" s="13">
        <f t="shared" si="34"/>
        <v>0</v>
      </c>
      <c r="CJ23" s="13">
        <f t="shared" si="35"/>
        <v>0</v>
      </c>
      <c r="CK23" s="13">
        <f t="shared" si="36"/>
        <v>1</v>
      </c>
      <c r="CL23" s="13">
        <f t="shared" si="37"/>
        <v>0</v>
      </c>
      <c r="CM23" s="13">
        <f t="shared" si="38"/>
        <v>0</v>
      </c>
      <c r="CN23" s="13">
        <f t="shared" si="39"/>
        <v>0</v>
      </c>
      <c r="CO23" s="13">
        <f t="shared" si="40"/>
        <v>0</v>
      </c>
      <c r="CP23" s="13">
        <f t="shared" si="41"/>
        <v>0</v>
      </c>
      <c r="CQ23" s="13">
        <f t="shared" si="42"/>
        <v>0</v>
      </c>
      <c r="CR23" s="13">
        <f t="shared" si="43"/>
        <v>2</v>
      </c>
      <c r="CS23" s="13">
        <f t="shared" si="45"/>
        <v>0</v>
      </c>
      <c r="CT23" s="13" t="s">
        <v>107</v>
      </c>
    </row>
    <row r="24" spans="1:98" ht="15.75" customHeight="1" x14ac:dyDescent="0.35">
      <c r="A24" s="14">
        <v>19</v>
      </c>
      <c r="B24" s="6">
        <v>23</v>
      </c>
      <c r="C24" s="6">
        <v>23</v>
      </c>
      <c r="D24" s="6">
        <v>1</v>
      </c>
      <c r="G24" s="6">
        <v>1</v>
      </c>
      <c r="H24" s="6"/>
      <c r="I24" s="6"/>
      <c r="J24" s="6" t="s">
        <v>96</v>
      </c>
      <c r="K24" s="21">
        <v>43783</v>
      </c>
      <c r="L24" s="6" t="s">
        <v>172</v>
      </c>
      <c r="M24" s="6" t="s">
        <v>173</v>
      </c>
      <c r="N24" s="6"/>
      <c r="O24" s="6"/>
      <c r="P24" s="16">
        <v>43763</v>
      </c>
      <c r="Q24" s="6">
        <v>999</v>
      </c>
      <c r="R24" s="6" t="s">
        <v>98</v>
      </c>
      <c r="S24" s="6" t="s">
        <v>98</v>
      </c>
      <c r="T24" s="6" t="s">
        <v>52</v>
      </c>
      <c r="U24" s="6" t="s">
        <v>174</v>
      </c>
      <c r="V24" s="6" t="s">
        <v>101</v>
      </c>
      <c r="W24" s="6" t="s">
        <v>94</v>
      </c>
      <c r="X24" s="6">
        <v>999</v>
      </c>
      <c r="Y24" s="6" t="s">
        <v>73</v>
      </c>
      <c r="Z24" s="6" t="s">
        <v>74</v>
      </c>
      <c r="AT24" s="6">
        <v>999</v>
      </c>
      <c r="AU24" s="18" t="s">
        <v>105</v>
      </c>
      <c r="AV24" s="6" t="s">
        <v>106</v>
      </c>
      <c r="AX24" s="6" t="s">
        <v>99</v>
      </c>
      <c r="AY24" s="13">
        <f t="shared" si="0"/>
        <v>0</v>
      </c>
      <c r="AZ24" s="13">
        <f t="shared" si="1"/>
        <v>0</v>
      </c>
      <c r="BA24" s="13">
        <f t="shared" si="2"/>
        <v>0</v>
      </c>
      <c r="BB24" s="13">
        <f t="shared" si="3"/>
        <v>1</v>
      </c>
      <c r="BC24" s="13">
        <f t="shared" si="4"/>
        <v>0</v>
      </c>
      <c r="BD24" s="13">
        <f t="shared" si="5"/>
        <v>0</v>
      </c>
      <c r="BE24" s="13">
        <f>COUNTIF(T24:AW24,"Tocaciones")</f>
        <v>0</v>
      </c>
      <c r="BF24" s="13">
        <f t="shared" si="6"/>
        <v>0</v>
      </c>
      <c r="BG24" s="13">
        <f t="shared" si="7"/>
        <v>0</v>
      </c>
      <c r="BH24" s="13">
        <f t="shared" si="8"/>
        <v>0</v>
      </c>
      <c r="BI24" s="13">
        <f t="shared" si="9"/>
        <v>0</v>
      </c>
      <c r="BJ24" s="13">
        <f t="shared" si="10"/>
        <v>0</v>
      </c>
      <c r="BK24" s="13">
        <f t="shared" si="11"/>
        <v>0</v>
      </c>
      <c r="BL24" s="13">
        <f t="shared" si="12"/>
        <v>0</v>
      </c>
      <c r="BM24" s="13">
        <f t="shared" si="13"/>
        <v>0</v>
      </c>
      <c r="BN24" s="13">
        <f t="shared" si="14"/>
        <v>0</v>
      </c>
      <c r="BO24" s="13">
        <f t="shared" si="15"/>
        <v>0</v>
      </c>
      <c r="BP24" s="13">
        <f t="shared" si="16"/>
        <v>0</v>
      </c>
      <c r="BQ24" s="13">
        <f t="shared" si="17"/>
        <v>0</v>
      </c>
      <c r="BR24" s="13">
        <f t="shared" si="18"/>
        <v>0</v>
      </c>
      <c r="BS24" s="13">
        <f t="shared" si="19"/>
        <v>0</v>
      </c>
      <c r="BT24" s="13">
        <f t="shared" si="20"/>
        <v>0</v>
      </c>
      <c r="BU24" s="40">
        <f t="shared" si="44"/>
        <v>1</v>
      </c>
      <c r="BV24" s="13">
        <f t="shared" si="21"/>
        <v>0</v>
      </c>
      <c r="BW24" s="13">
        <f t="shared" si="22"/>
        <v>1</v>
      </c>
      <c r="BX24" s="13">
        <f t="shared" si="23"/>
        <v>1</v>
      </c>
      <c r="BY24" s="13">
        <f t="shared" si="24"/>
        <v>0</v>
      </c>
      <c r="BZ24" s="13">
        <f t="shared" si="25"/>
        <v>0</v>
      </c>
      <c r="CA24" s="13">
        <f t="shared" si="26"/>
        <v>0</v>
      </c>
      <c r="CB24" s="13">
        <f t="shared" si="27"/>
        <v>0</v>
      </c>
      <c r="CC24" s="13">
        <f t="shared" si="28"/>
        <v>0</v>
      </c>
      <c r="CD24" s="13">
        <f t="shared" si="29"/>
        <v>0</v>
      </c>
      <c r="CE24" s="13">
        <f t="shared" si="30"/>
        <v>0</v>
      </c>
      <c r="CF24" s="13">
        <f t="shared" si="31"/>
        <v>0</v>
      </c>
      <c r="CG24" s="13">
        <f t="shared" si="32"/>
        <v>0</v>
      </c>
      <c r="CH24" s="13">
        <f t="shared" si="33"/>
        <v>0</v>
      </c>
      <c r="CI24" s="13">
        <f t="shared" si="34"/>
        <v>0</v>
      </c>
      <c r="CJ24" s="13">
        <f t="shared" si="35"/>
        <v>0</v>
      </c>
      <c r="CK24" s="13">
        <f t="shared" si="36"/>
        <v>0</v>
      </c>
      <c r="CL24" s="13">
        <f t="shared" si="37"/>
        <v>0</v>
      </c>
      <c r="CM24" s="13">
        <f t="shared" si="38"/>
        <v>0</v>
      </c>
      <c r="CN24" s="13">
        <f t="shared" si="39"/>
        <v>0</v>
      </c>
      <c r="CO24" s="13">
        <f t="shared" si="40"/>
        <v>0</v>
      </c>
      <c r="CP24" s="13">
        <f t="shared" si="41"/>
        <v>0</v>
      </c>
      <c r="CQ24" s="13">
        <f t="shared" si="42"/>
        <v>0</v>
      </c>
      <c r="CR24" s="13">
        <f t="shared" si="43"/>
        <v>1</v>
      </c>
      <c r="CS24" s="13">
        <f t="shared" si="45"/>
        <v>0</v>
      </c>
      <c r="CT24" s="13" t="s">
        <v>107</v>
      </c>
    </row>
    <row r="25" spans="1:98" x14ac:dyDescent="0.35">
      <c r="A25" s="14">
        <v>20</v>
      </c>
      <c r="B25" s="6">
        <v>24</v>
      </c>
      <c r="C25" s="6">
        <v>16</v>
      </c>
      <c r="D25" s="6">
        <v>1</v>
      </c>
      <c r="G25" s="6">
        <v>1</v>
      </c>
      <c r="H25" s="6"/>
      <c r="I25" s="6"/>
      <c r="J25" s="6" t="s">
        <v>175</v>
      </c>
      <c r="K25" s="21">
        <v>43770</v>
      </c>
      <c r="L25" s="6" t="s">
        <v>172</v>
      </c>
      <c r="M25" s="6" t="s">
        <v>176</v>
      </c>
      <c r="N25" s="6"/>
      <c r="O25" s="6"/>
      <c r="P25" s="16">
        <v>43769</v>
      </c>
      <c r="Q25" s="17">
        <v>0.9375</v>
      </c>
      <c r="R25" s="6" t="s">
        <v>99</v>
      </c>
      <c r="S25" s="6" t="s">
        <v>98</v>
      </c>
      <c r="T25" s="6" t="s">
        <v>49</v>
      </c>
      <c r="U25" s="6" t="s">
        <v>177</v>
      </c>
      <c r="V25" s="6" t="s">
        <v>178</v>
      </c>
      <c r="W25" s="6" t="s">
        <v>94</v>
      </c>
      <c r="X25" s="6">
        <v>999</v>
      </c>
      <c r="Y25" s="6" t="s">
        <v>87</v>
      </c>
      <c r="AA25" s="6" t="s">
        <v>53</v>
      </c>
      <c r="AB25" s="6" t="s">
        <v>177</v>
      </c>
      <c r="AC25" s="6" t="s">
        <v>94</v>
      </c>
      <c r="AD25" s="6">
        <v>999</v>
      </c>
      <c r="AE25" s="6" t="s">
        <v>79</v>
      </c>
      <c r="AT25" s="6" t="s">
        <v>99</v>
      </c>
      <c r="AU25" s="18" t="s">
        <v>105</v>
      </c>
      <c r="AV25" s="6" t="s">
        <v>106</v>
      </c>
      <c r="AW25" s="6" t="s">
        <v>179</v>
      </c>
      <c r="AX25" s="6" t="s">
        <v>99</v>
      </c>
      <c r="AY25" s="13">
        <f t="shared" si="0"/>
        <v>1</v>
      </c>
      <c r="AZ25" s="13">
        <f t="shared" si="1"/>
        <v>0</v>
      </c>
      <c r="BA25" s="13">
        <f t="shared" si="2"/>
        <v>0</v>
      </c>
      <c r="BB25" s="13">
        <f t="shared" si="3"/>
        <v>0</v>
      </c>
      <c r="BC25" s="13">
        <f t="shared" si="4"/>
        <v>1</v>
      </c>
      <c r="BD25" s="13">
        <f t="shared" si="5"/>
        <v>0</v>
      </c>
      <c r="BE25" s="13">
        <f>COUNTIF(T25:AT25,"Tocaciones")</f>
        <v>0</v>
      </c>
      <c r="BF25" s="13">
        <f t="shared" si="6"/>
        <v>0</v>
      </c>
      <c r="BG25" s="13">
        <f t="shared" si="7"/>
        <v>0</v>
      </c>
      <c r="BH25" s="13">
        <f t="shared" si="8"/>
        <v>0</v>
      </c>
      <c r="BI25" s="13">
        <f t="shared" si="9"/>
        <v>0</v>
      </c>
      <c r="BJ25" s="13">
        <f t="shared" si="10"/>
        <v>0</v>
      </c>
      <c r="BK25" s="13">
        <f t="shared" si="11"/>
        <v>0</v>
      </c>
      <c r="BL25" s="13">
        <f t="shared" si="12"/>
        <v>0</v>
      </c>
      <c r="BM25" s="13">
        <f t="shared" si="13"/>
        <v>0</v>
      </c>
      <c r="BN25" s="13">
        <f t="shared" si="14"/>
        <v>0</v>
      </c>
      <c r="BO25" s="13">
        <f t="shared" si="15"/>
        <v>0</v>
      </c>
      <c r="BP25" s="13">
        <f t="shared" si="16"/>
        <v>0</v>
      </c>
      <c r="BQ25" s="13">
        <f t="shared" si="17"/>
        <v>0</v>
      </c>
      <c r="BR25" s="13">
        <f t="shared" si="18"/>
        <v>0</v>
      </c>
      <c r="BS25" s="13">
        <f t="shared" si="19"/>
        <v>0</v>
      </c>
      <c r="BT25" s="13">
        <f t="shared" si="20"/>
        <v>0</v>
      </c>
      <c r="BU25" s="40">
        <f t="shared" si="44"/>
        <v>2</v>
      </c>
      <c r="BV25" s="13">
        <f t="shared" si="21"/>
        <v>0</v>
      </c>
      <c r="BW25" s="13">
        <f t="shared" si="22"/>
        <v>0</v>
      </c>
      <c r="BX25" s="13">
        <f t="shared" si="23"/>
        <v>0</v>
      </c>
      <c r="BY25" s="13">
        <f t="shared" si="24"/>
        <v>0</v>
      </c>
      <c r="BZ25" s="13">
        <f t="shared" si="25"/>
        <v>0</v>
      </c>
      <c r="CA25" s="13">
        <f t="shared" si="26"/>
        <v>0</v>
      </c>
      <c r="CB25" s="13">
        <f t="shared" si="27"/>
        <v>0</v>
      </c>
      <c r="CC25" s="13">
        <f t="shared" si="28"/>
        <v>1</v>
      </c>
      <c r="CD25" s="13">
        <f t="shared" si="29"/>
        <v>0</v>
      </c>
      <c r="CE25" s="13">
        <f t="shared" si="30"/>
        <v>0</v>
      </c>
      <c r="CF25" s="13">
        <f t="shared" si="31"/>
        <v>0</v>
      </c>
      <c r="CG25" s="13">
        <f t="shared" si="32"/>
        <v>0</v>
      </c>
      <c r="CH25" s="13">
        <f t="shared" si="33"/>
        <v>0</v>
      </c>
      <c r="CI25" s="13">
        <f t="shared" si="34"/>
        <v>0</v>
      </c>
      <c r="CJ25" s="13">
        <f t="shared" si="35"/>
        <v>0</v>
      </c>
      <c r="CK25" s="13">
        <f t="shared" si="36"/>
        <v>1</v>
      </c>
      <c r="CL25" s="13">
        <f t="shared" si="37"/>
        <v>0</v>
      </c>
      <c r="CM25" s="13">
        <f t="shared" si="38"/>
        <v>0</v>
      </c>
      <c r="CN25" s="13">
        <f t="shared" si="39"/>
        <v>0</v>
      </c>
      <c r="CO25" s="13">
        <f t="shared" si="40"/>
        <v>0</v>
      </c>
      <c r="CP25" s="13">
        <f t="shared" si="41"/>
        <v>0</v>
      </c>
      <c r="CQ25" s="13">
        <f t="shared" si="42"/>
        <v>0</v>
      </c>
      <c r="CR25" s="13">
        <f t="shared" si="43"/>
        <v>2</v>
      </c>
      <c r="CS25" s="13">
        <f t="shared" si="45"/>
        <v>0</v>
      </c>
      <c r="CT25" s="13" t="s">
        <v>107</v>
      </c>
    </row>
    <row r="26" spans="1:98" x14ac:dyDescent="0.35">
      <c r="A26" s="14">
        <v>21</v>
      </c>
      <c r="B26" s="6">
        <v>25</v>
      </c>
      <c r="C26" s="6">
        <v>31</v>
      </c>
      <c r="D26" s="6">
        <v>1</v>
      </c>
      <c r="G26" s="6">
        <v>1</v>
      </c>
      <c r="H26" s="6"/>
      <c r="I26" s="6"/>
      <c r="J26" s="6" t="s">
        <v>96</v>
      </c>
      <c r="K26" s="21">
        <v>43774</v>
      </c>
      <c r="L26" s="6" t="s">
        <v>172</v>
      </c>
      <c r="M26" s="6" t="s">
        <v>180</v>
      </c>
      <c r="N26" s="6"/>
      <c r="O26" s="6"/>
      <c r="P26" s="16">
        <v>43765</v>
      </c>
      <c r="Q26" s="17">
        <v>2.0833333333333332E-2</v>
      </c>
      <c r="R26" s="6" t="s">
        <v>98</v>
      </c>
      <c r="S26" s="6" t="s">
        <v>99</v>
      </c>
      <c r="T26" s="6" t="s">
        <v>49</v>
      </c>
      <c r="U26" s="6" t="s">
        <v>181</v>
      </c>
      <c r="V26" s="6" t="s">
        <v>182</v>
      </c>
      <c r="W26" s="6" t="s">
        <v>94</v>
      </c>
      <c r="X26" s="6">
        <v>3</v>
      </c>
      <c r="Y26" s="6" t="s">
        <v>87</v>
      </c>
      <c r="AA26" s="6" t="s">
        <v>53</v>
      </c>
      <c r="AB26" s="6" t="s">
        <v>181</v>
      </c>
      <c r="AC26" s="6" t="s">
        <v>94</v>
      </c>
      <c r="AD26" s="6">
        <v>3</v>
      </c>
      <c r="AE26" s="6" t="s">
        <v>79</v>
      </c>
      <c r="AF26" s="6">
        <v>999</v>
      </c>
      <c r="AG26" s="6" t="s">
        <v>49</v>
      </c>
      <c r="AH26" s="6" t="s">
        <v>183</v>
      </c>
      <c r="AI26" s="6" t="s">
        <v>94</v>
      </c>
      <c r="AJ26" s="6">
        <v>1</v>
      </c>
      <c r="AK26" s="6" t="s">
        <v>87</v>
      </c>
      <c r="AL26" s="6">
        <v>999</v>
      </c>
      <c r="AT26" s="6" t="s">
        <v>99</v>
      </c>
      <c r="AU26" s="18" t="s">
        <v>105</v>
      </c>
      <c r="AV26" s="6" t="s">
        <v>106</v>
      </c>
      <c r="AW26" s="6" t="s">
        <v>184</v>
      </c>
      <c r="AX26" s="6" t="s">
        <v>99</v>
      </c>
      <c r="AY26" s="13">
        <f t="shared" si="0"/>
        <v>2</v>
      </c>
      <c r="AZ26" s="13">
        <f t="shared" si="1"/>
        <v>0</v>
      </c>
      <c r="BA26" s="13">
        <f t="shared" si="2"/>
        <v>0</v>
      </c>
      <c r="BB26" s="13">
        <f t="shared" si="3"/>
        <v>0</v>
      </c>
      <c r="BC26" s="13">
        <f t="shared" si="4"/>
        <v>1</v>
      </c>
      <c r="BD26" s="13">
        <f t="shared" si="5"/>
        <v>0</v>
      </c>
      <c r="BE26" s="13">
        <f>COUNTIF(T26:AW26,"Tocaciones")</f>
        <v>0</v>
      </c>
      <c r="BF26" s="13">
        <f t="shared" si="6"/>
        <v>0</v>
      </c>
      <c r="BG26" s="13">
        <f t="shared" si="7"/>
        <v>0</v>
      </c>
      <c r="BH26" s="13">
        <f t="shared" si="8"/>
        <v>0</v>
      </c>
      <c r="BI26" s="13">
        <f t="shared" si="9"/>
        <v>0</v>
      </c>
      <c r="BJ26" s="13">
        <f t="shared" si="10"/>
        <v>0</v>
      </c>
      <c r="BK26" s="13">
        <f t="shared" si="11"/>
        <v>0</v>
      </c>
      <c r="BL26" s="13">
        <f t="shared" si="12"/>
        <v>0</v>
      </c>
      <c r="BM26" s="13">
        <f t="shared" si="13"/>
        <v>0</v>
      </c>
      <c r="BN26" s="13">
        <f t="shared" si="14"/>
        <v>0</v>
      </c>
      <c r="BO26" s="13">
        <f t="shared" si="15"/>
        <v>0</v>
      </c>
      <c r="BP26" s="13">
        <f t="shared" si="16"/>
        <v>0</v>
      </c>
      <c r="BQ26" s="13">
        <f t="shared" si="17"/>
        <v>0</v>
      </c>
      <c r="BR26" s="13">
        <f t="shared" si="18"/>
        <v>0</v>
      </c>
      <c r="BS26" s="13">
        <f t="shared" si="19"/>
        <v>0</v>
      </c>
      <c r="BT26" s="13">
        <f t="shared" si="20"/>
        <v>0</v>
      </c>
      <c r="BU26" s="40">
        <f t="shared" si="44"/>
        <v>3</v>
      </c>
      <c r="BV26" s="13">
        <f t="shared" si="21"/>
        <v>0</v>
      </c>
      <c r="BW26" s="13">
        <f t="shared" si="22"/>
        <v>0</v>
      </c>
      <c r="BX26" s="13">
        <f t="shared" si="23"/>
        <v>0</v>
      </c>
      <c r="BY26" s="13">
        <f t="shared" si="24"/>
        <v>0</v>
      </c>
      <c r="BZ26" s="13">
        <f t="shared" si="25"/>
        <v>0</v>
      </c>
      <c r="CA26" s="13">
        <f t="shared" si="26"/>
        <v>0</v>
      </c>
      <c r="CB26" s="13">
        <f t="shared" si="27"/>
        <v>0</v>
      </c>
      <c r="CC26" s="13">
        <f t="shared" si="28"/>
        <v>1</v>
      </c>
      <c r="CD26" s="13">
        <f t="shared" si="29"/>
        <v>0</v>
      </c>
      <c r="CE26" s="13">
        <f t="shared" si="30"/>
        <v>0</v>
      </c>
      <c r="CF26" s="13">
        <f t="shared" si="31"/>
        <v>0</v>
      </c>
      <c r="CG26" s="13">
        <f t="shared" si="32"/>
        <v>0</v>
      </c>
      <c r="CH26" s="13">
        <f t="shared" si="33"/>
        <v>0</v>
      </c>
      <c r="CI26" s="13">
        <f t="shared" si="34"/>
        <v>0</v>
      </c>
      <c r="CJ26" s="13">
        <f t="shared" si="35"/>
        <v>0</v>
      </c>
      <c r="CK26" s="13">
        <f t="shared" si="36"/>
        <v>2</v>
      </c>
      <c r="CL26" s="13">
        <f t="shared" si="37"/>
        <v>0</v>
      </c>
      <c r="CM26" s="13">
        <f t="shared" si="38"/>
        <v>0</v>
      </c>
      <c r="CN26" s="13">
        <f t="shared" si="39"/>
        <v>0</v>
      </c>
      <c r="CO26" s="13">
        <f t="shared" si="40"/>
        <v>0</v>
      </c>
      <c r="CP26" s="13">
        <f t="shared" si="41"/>
        <v>0</v>
      </c>
      <c r="CQ26" s="13">
        <f t="shared" si="42"/>
        <v>0</v>
      </c>
      <c r="CR26" s="13">
        <f t="shared" si="43"/>
        <v>3</v>
      </c>
      <c r="CS26" s="13">
        <f t="shared" si="45"/>
        <v>0</v>
      </c>
      <c r="CT26" s="13" t="s">
        <v>107</v>
      </c>
    </row>
    <row r="27" spans="1:98" x14ac:dyDescent="0.35">
      <c r="A27" s="14">
        <v>22</v>
      </c>
      <c r="B27" s="6">
        <v>26</v>
      </c>
      <c r="C27" s="6">
        <v>32</v>
      </c>
      <c r="D27" s="6">
        <v>1</v>
      </c>
      <c r="G27" s="6">
        <v>1</v>
      </c>
      <c r="H27" s="6"/>
      <c r="I27" s="6"/>
      <c r="J27" s="6" t="s">
        <v>96</v>
      </c>
      <c r="K27" s="21">
        <v>43765</v>
      </c>
      <c r="L27" s="6" t="s">
        <v>172</v>
      </c>
      <c r="M27" s="6" t="s">
        <v>180</v>
      </c>
      <c r="N27" s="6"/>
      <c r="O27" s="6"/>
      <c r="P27" s="16">
        <v>43758</v>
      </c>
      <c r="Q27" s="17">
        <v>0.70833333333333337</v>
      </c>
      <c r="R27" s="6" t="s">
        <v>98</v>
      </c>
      <c r="S27" s="6" t="s">
        <v>99</v>
      </c>
      <c r="T27" s="6" t="s">
        <v>50</v>
      </c>
      <c r="U27" s="6" t="s">
        <v>184</v>
      </c>
      <c r="V27" s="6" t="s">
        <v>182</v>
      </c>
      <c r="W27" s="6" t="s">
        <v>94</v>
      </c>
      <c r="X27" s="6">
        <v>999</v>
      </c>
      <c r="Y27" s="6" t="s">
        <v>80</v>
      </c>
      <c r="AT27" s="6" t="s">
        <v>98</v>
      </c>
      <c r="AU27" s="13">
        <v>999</v>
      </c>
      <c r="AV27" s="6" t="s">
        <v>106</v>
      </c>
      <c r="AW27" s="6" t="s">
        <v>184</v>
      </c>
      <c r="AX27" s="6" t="s">
        <v>99</v>
      </c>
      <c r="AY27" s="13">
        <f t="shared" si="0"/>
        <v>0</v>
      </c>
      <c r="AZ27" s="13">
        <f t="shared" si="1"/>
        <v>1</v>
      </c>
      <c r="BA27" s="13">
        <f t="shared" si="2"/>
        <v>0</v>
      </c>
      <c r="BB27" s="13">
        <f t="shared" si="3"/>
        <v>0</v>
      </c>
      <c r="BC27" s="13">
        <f t="shared" si="4"/>
        <v>0</v>
      </c>
      <c r="BD27" s="13">
        <f t="shared" si="5"/>
        <v>0</v>
      </c>
      <c r="BE27" s="13">
        <f>COUNTIF(T27:AT27,"Tocaciones")</f>
        <v>0</v>
      </c>
      <c r="BF27" s="13">
        <f t="shared" si="6"/>
        <v>0</v>
      </c>
      <c r="BG27" s="13">
        <f t="shared" si="7"/>
        <v>0</v>
      </c>
      <c r="BH27" s="13">
        <f t="shared" si="8"/>
        <v>0</v>
      </c>
      <c r="BI27" s="13">
        <f t="shared" si="9"/>
        <v>0</v>
      </c>
      <c r="BJ27" s="13">
        <f t="shared" si="10"/>
        <v>0</v>
      </c>
      <c r="BK27" s="13">
        <f t="shared" si="11"/>
        <v>0</v>
      </c>
      <c r="BL27" s="13">
        <f t="shared" si="12"/>
        <v>0</v>
      </c>
      <c r="BM27" s="13">
        <f t="shared" si="13"/>
        <v>0</v>
      </c>
      <c r="BN27" s="13">
        <f t="shared" si="14"/>
        <v>0</v>
      </c>
      <c r="BO27" s="13">
        <f t="shared" si="15"/>
        <v>0</v>
      </c>
      <c r="BP27" s="13">
        <f t="shared" si="16"/>
        <v>0</v>
      </c>
      <c r="BQ27" s="13">
        <f t="shared" si="17"/>
        <v>0</v>
      </c>
      <c r="BR27" s="13">
        <f t="shared" si="18"/>
        <v>0</v>
      </c>
      <c r="BS27" s="13">
        <f t="shared" si="19"/>
        <v>0</v>
      </c>
      <c r="BT27" s="13">
        <f t="shared" si="20"/>
        <v>0</v>
      </c>
      <c r="BU27" s="40">
        <f t="shared" si="44"/>
        <v>1</v>
      </c>
      <c r="BV27" s="13">
        <f t="shared" si="21"/>
        <v>0</v>
      </c>
      <c r="BW27" s="13">
        <f t="shared" si="22"/>
        <v>0</v>
      </c>
      <c r="BX27" s="13">
        <f t="shared" si="23"/>
        <v>0</v>
      </c>
      <c r="BY27" s="13">
        <f t="shared" si="24"/>
        <v>0</v>
      </c>
      <c r="BZ27" s="13">
        <f t="shared" si="25"/>
        <v>0</v>
      </c>
      <c r="CA27" s="13">
        <f t="shared" si="26"/>
        <v>0</v>
      </c>
      <c r="CB27" s="13">
        <f t="shared" si="27"/>
        <v>0</v>
      </c>
      <c r="CC27" s="13">
        <f t="shared" si="28"/>
        <v>0</v>
      </c>
      <c r="CD27" s="13">
        <f t="shared" si="29"/>
        <v>1</v>
      </c>
      <c r="CE27" s="13">
        <f t="shared" si="30"/>
        <v>0</v>
      </c>
      <c r="CF27" s="13">
        <f t="shared" si="31"/>
        <v>0</v>
      </c>
      <c r="CG27" s="13">
        <f t="shared" si="32"/>
        <v>0</v>
      </c>
      <c r="CH27" s="13">
        <f t="shared" si="33"/>
        <v>0</v>
      </c>
      <c r="CI27" s="13">
        <f t="shared" si="34"/>
        <v>0</v>
      </c>
      <c r="CJ27" s="13">
        <f t="shared" si="35"/>
        <v>0</v>
      </c>
      <c r="CK27" s="13">
        <f t="shared" si="36"/>
        <v>0</v>
      </c>
      <c r="CL27" s="13">
        <f t="shared" si="37"/>
        <v>0</v>
      </c>
      <c r="CM27" s="13">
        <f t="shared" si="38"/>
        <v>0</v>
      </c>
      <c r="CN27" s="13">
        <f t="shared" si="39"/>
        <v>0</v>
      </c>
      <c r="CO27" s="13">
        <f t="shared" si="40"/>
        <v>0</v>
      </c>
      <c r="CP27" s="13">
        <f t="shared" si="41"/>
        <v>0</v>
      </c>
      <c r="CQ27" s="13">
        <f t="shared" si="42"/>
        <v>0</v>
      </c>
      <c r="CR27" s="13">
        <f t="shared" si="43"/>
        <v>1</v>
      </c>
      <c r="CS27" s="13">
        <f t="shared" si="45"/>
        <v>1</v>
      </c>
      <c r="CT27" s="13" t="s">
        <v>125</v>
      </c>
    </row>
    <row r="28" spans="1:98" x14ac:dyDescent="0.35">
      <c r="A28" s="14">
        <v>23</v>
      </c>
      <c r="B28" s="6">
        <v>27</v>
      </c>
      <c r="C28" s="6">
        <v>14</v>
      </c>
      <c r="D28" s="6">
        <v>1</v>
      </c>
      <c r="G28" s="6">
        <v>1</v>
      </c>
      <c r="H28" s="6"/>
      <c r="I28" s="6"/>
      <c r="J28" s="6" t="s">
        <v>96</v>
      </c>
      <c r="K28" s="21">
        <v>43766</v>
      </c>
      <c r="L28" s="6" t="s">
        <v>172</v>
      </c>
      <c r="M28" s="6" t="s">
        <v>185</v>
      </c>
      <c r="N28" s="6"/>
      <c r="O28" s="6"/>
      <c r="P28" s="16">
        <v>43760</v>
      </c>
      <c r="Q28" s="17">
        <v>0.58333333333333337</v>
      </c>
      <c r="R28" s="6" t="s">
        <v>98</v>
      </c>
      <c r="S28" s="6" t="s">
        <v>98</v>
      </c>
      <c r="T28" s="6" t="s">
        <v>49</v>
      </c>
      <c r="U28" s="6" t="s">
        <v>186</v>
      </c>
      <c r="V28" s="6" t="s">
        <v>187</v>
      </c>
      <c r="W28" s="6" t="s">
        <v>94</v>
      </c>
      <c r="Y28" s="6" t="s">
        <v>87</v>
      </c>
      <c r="AA28" s="6" t="s">
        <v>56</v>
      </c>
      <c r="AB28" s="6" t="s">
        <v>186</v>
      </c>
      <c r="AC28" s="6" t="s">
        <v>94</v>
      </c>
      <c r="AE28" s="6" t="s">
        <v>79</v>
      </c>
      <c r="AT28" s="6">
        <v>999</v>
      </c>
      <c r="AU28" s="18" t="s">
        <v>105</v>
      </c>
      <c r="AV28" s="6" t="s">
        <v>106</v>
      </c>
      <c r="AW28" s="6" t="s">
        <v>186</v>
      </c>
      <c r="AX28" s="6" t="s">
        <v>99</v>
      </c>
      <c r="AY28" s="13">
        <f t="shared" si="0"/>
        <v>1</v>
      </c>
      <c r="AZ28" s="13">
        <f t="shared" si="1"/>
        <v>0</v>
      </c>
      <c r="BA28" s="13">
        <f t="shared" si="2"/>
        <v>0</v>
      </c>
      <c r="BB28" s="13">
        <f t="shared" si="3"/>
        <v>0</v>
      </c>
      <c r="BC28" s="13">
        <f t="shared" si="4"/>
        <v>0</v>
      </c>
      <c r="BD28" s="13">
        <f t="shared" si="5"/>
        <v>0</v>
      </c>
      <c r="BE28" s="13">
        <f>COUNTIF(T28:AT28,"Tocaciones")</f>
        <v>0</v>
      </c>
      <c r="BF28" s="13">
        <f t="shared" si="6"/>
        <v>1</v>
      </c>
      <c r="BG28" s="13">
        <f t="shared" si="7"/>
        <v>0</v>
      </c>
      <c r="BH28" s="13">
        <f t="shared" si="8"/>
        <v>0</v>
      </c>
      <c r="BI28" s="13">
        <f t="shared" si="9"/>
        <v>0</v>
      </c>
      <c r="BJ28" s="13">
        <f t="shared" si="10"/>
        <v>0</v>
      </c>
      <c r="BK28" s="13">
        <f t="shared" si="11"/>
        <v>0</v>
      </c>
      <c r="BL28" s="13">
        <f t="shared" si="12"/>
        <v>0</v>
      </c>
      <c r="BM28" s="13">
        <f t="shared" si="13"/>
        <v>0</v>
      </c>
      <c r="BN28" s="13">
        <f t="shared" si="14"/>
        <v>0</v>
      </c>
      <c r="BO28" s="13">
        <f t="shared" si="15"/>
        <v>0</v>
      </c>
      <c r="BP28" s="13">
        <f t="shared" si="16"/>
        <v>0</v>
      </c>
      <c r="BQ28" s="13">
        <f t="shared" si="17"/>
        <v>0</v>
      </c>
      <c r="BR28" s="13">
        <f t="shared" si="18"/>
        <v>0</v>
      </c>
      <c r="BS28" s="13">
        <f t="shared" si="19"/>
        <v>0</v>
      </c>
      <c r="BT28" s="13">
        <f t="shared" si="20"/>
        <v>0</v>
      </c>
      <c r="BU28" s="40">
        <f t="shared" si="44"/>
        <v>2</v>
      </c>
      <c r="BV28" s="13">
        <f t="shared" si="21"/>
        <v>0</v>
      </c>
      <c r="BW28" s="13">
        <f t="shared" si="22"/>
        <v>0</v>
      </c>
      <c r="BX28" s="13">
        <f t="shared" si="23"/>
        <v>0</v>
      </c>
      <c r="BY28" s="13">
        <f t="shared" si="24"/>
        <v>0</v>
      </c>
      <c r="BZ28" s="13">
        <f t="shared" si="25"/>
        <v>0</v>
      </c>
      <c r="CA28" s="13">
        <f t="shared" si="26"/>
        <v>0</v>
      </c>
      <c r="CB28" s="13">
        <f t="shared" si="27"/>
        <v>0</v>
      </c>
      <c r="CC28" s="13">
        <f t="shared" si="28"/>
        <v>1</v>
      </c>
      <c r="CD28" s="13">
        <f t="shared" si="29"/>
        <v>0</v>
      </c>
      <c r="CE28" s="13">
        <f t="shared" si="30"/>
        <v>0</v>
      </c>
      <c r="CF28" s="13">
        <f t="shared" si="31"/>
        <v>0</v>
      </c>
      <c r="CG28" s="13">
        <f t="shared" si="32"/>
        <v>0</v>
      </c>
      <c r="CH28" s="13">
        <f t="shared" si="33"/>
        <v>0</v>
      </c>
      <c r="CI28" s="13">
        <f t="shared" si="34"/>
        <v>0</v>
      </c>
      <c r="CJ28" s="13">
        <f t="shared" si="35"/>
        <v>0</v>
      </c>
      <c r="CK28" s="13">
        <f t="shared" si="36"/>
        <v>1</v>
      </c>
      <c r="CL28" s="13">
        <f t="shared" si="37"/>
        <v>0</v>
      </c>
      <c r="CM28" s="13">
        <f t="shared" si="38"/>
        <v>0</v>
      </c>
      <c r="CN28" s="13">
        <f t="shared" si="39"/>
        <v>0</v>
      </c>
      <c r="CO28" s="13">
        <f t="shared" si="40"/>
        <v>0</v>
      </c>
      <c r="CP28" s="13">
        <f t="shared" si="41"/>
        <v>0</v>
      </c>
      <c r="CQ28" s="13">
        <f t="shared" si="42"/>
        <v>0</v>
      </c>
      <c r="CR28" s="13">
        <f t="shared" si="43"/>
        <v>2</v>
      </c>
      <c r="CS28" s="13">
        <f t="shared" si="45"/>
        <v>0</v>
      </c>
      <c r="CT28" s="13" t="s">
        <v>107</v>
      </c>
    </row>
    <row r="29" spans="1:98" x14ac:dyDescent="0.35">
      <c r="A29" s="14">
        <v>23</v>
      </c>
      <c r="B29" s="6">
        <v>28</v>
      </c>
      <c r="C29" s="6">
        <v>14</v>
      </c>
      <c r="D29" s="6">
        <v>1</v>
      </c>
      <c r="G29" s="6">
        <v>1</v>
      </c>
      <c r="H29" s="6"/>
      <c r="I29" s="6"/>
      <c r="J29" s="6" t="s">
        <v>96</v>
      </c>
      <c r="K29" s="21">
        <v>43766</v>
      </c>
      <c r="L29" s="6" t="s">
        <v>172</v>
      </c>
      <c r="M29" s="6" t="s">
        <v>185</v>
      </c>
      <c r="N29" s="6"/>
      <c r="O29" s="6"/>
      <c r="P29" s="16">
        <v>43760</v>
      </c>
      <c r="Q29" s="17">
        <v>0.58333333333333337</v>
      </c>
      <c r="R29" s="6" t="s">
        <v>98</v>
      </c>
      <c r="S29" s="6" t="s">
        <v>98</v>
      </c>
      <c r="T29" s="6" t="s">
        <v>49</v>
      </c>
      <c r="U29" s="6" t="s">
        <v>186</v>
      </c>
      <c r="V29" s="6" t="s">
        <v>187</v>
      </c>
      <c r="W29" s="6" t="s">
        <v>94</v>
      </c>
      <c r="Y29" s="6" t="s">
        <v>87</v>
      </c>
      <c r="AA29" s="6" t="s">
        <v>56</v>
      </c>
      <c r="AB29" s="6" t="s">
        <v>186</v>
      </c>
      <c r="AC29" s="6" t="s">
        <v>94</v>
      </c>
      <c r="AE29" s="6" t="s">
        <v>79</v>
      </c>
      <c r="AT29" s="6">
        <v>999</v>
      </c>
      <c r="AU29" s="18" t="s">
        <v>105</v>
      </c>
      <c r="AV29" s="6" t="s">
        <v>106</v>
      </c>
      <c r="AW29" s="6" t="s">
        <v>186</v>
      </c>
      <c r="AX29" s="6" t="s">
        <v>99</v>
      </c>
      <c r="AY29" s="13">
        <f t="shared" si="0"/>
        <v>1</v>
      </c>
      <c r="AZ29" s="13">
        <f t="shared" si="1"/>
        <v>0</v>
      </c>
      <c r="BA29" s="13">
        <f t="shared" si="2"/>
        <v>0</v>
      </c>
      <c r="BB29" s="13">
        <f t="shared" si="3"/>
        <v>0</v>
      </c>
      <c r="BC29" s="13">
        <f t="shared" si="4"/>
        <v>0</v>
      </c>
      <c r="BD29" s="13">
        <f t="shared" si="5"/>
        <v>0</v>
      </c>
      <c r="BE29" s="13">
        <f>COUNTIF(T29:AT29,"Tocaciones")</f>
        <v>0</v>
      </c>
      <c r="BF29" s="13">
        <f t="shared" si="6"/>
        <v>1</v>
      </c>
      <c r="BG29" s="13">
        <f t="shared" si="7"/>
        <v>0</v>
      </c>
      <c r="BH29" s="13">
        <f t="shared" si="8"/>
        <v>0</v>
      </c>
      <c r="BI29" s="13">
        <f t="shared" si="9"/>
        <v>0</v>
      </c>
      <c r="BJ29" s="13">
        <f t="shared" si="10"/>
        <v>0</v>
      </c>
      <c r="BK29" s="13">
        <f t="shared" si="11"/>
        <v>0</v>
      </c>
      <c r="BL29" s="13">
        <f t="shared" si="12"/>
        <v>0</v>
      </c>
      <c r="BM29" s="13">
        <f t="shared" si="13"/>
        <v>0</v>
      </c>
      <c r="BN29" s="13">
        <f t="shared" si="14"/>
        <v>0</v>
      </c>
      <c r="BO29" s="13">
        <f t="shared" si="15"/>
        <v>0</v>
      </c>
      <c r="BP29" s="13">
        <f t="shared" si="16"/>
        <v>0</v>
      </c>
      <c r="BQ29" s="13">
        <f t="shared" si="17"/>
        <v>0</v>
      </c>
      <c r="BR29" s="13">
        <f t="shared" si="18"/>
        <v>0</v>
      </c>
      <c r="BS29" s="13">
        <f t="shared" si="19"/>
        <v>0</v>
      </c>
      <c r="BT29" s="13">
        <f t="shared" si="20"/>
        <v>0</v>
      </c>
      <c r="BU29" s="40">
        <f t="shared" si="44"/>
        <v>2</v>
      </c>
      <c r="BV29" s="13">
        <f t="shared" si="21"/>
        <v>0</v>
      </c>
      <c r="BW29" s="13">
        <f t="shared" si="22"/>
        <v>0</v>
      </c>
      <c r="BX29" s="13">
        <f t="shared" si="23"/>
        <v>0</v>
      </c>
      <c r="BY29" s="13">
        <f t="shared" si="24"/>
        <v>0</v>
      </c>
      <c r="BZ29" s="13">
        <f t="shared" si="25"/>
        <v>0</v>
      </c>
      <c r="CA29" s="13">
        <f t="shared" si="26"/>
        <v>0</v>
      </c>
      <c r="CB29" s="13">
        <f t="shared" si="27"/>
        <v>0</v>
      </c>
      <c r="CC29" s="13">
        <f t="shared" si="28"/>
        <v>1</v>
      </c>
      <c r="CD29" s="13">
        <f t="shared" si="29"/>
        <v>0</v>
      </c>
      <c r="CE29" s="13">
        <f t="shared" si="30"/>
        <v>0</v>
      </c>
      <c r="CF29" s="13">
        <f t="shared" si="31"/>
        <v>0</v>
      </c>
      <c r="CG29" s="13">
        <f t="shared" si="32"/>
        <v>0</v>
      </c>
      <c r="CH29" s="13">
        <f t="shared" si="33"/>
        <v>0</v>
      </c>
      <c r="CI29" s="13">
        <f t="shared" si="34"/>
        <v>0</v>
      </c>
      <c r="CJ29" s="13">
        <f t="shared" si="35"/>
        <v>0</v>
      </c>
      <c r="CK29" s="13">
        <f t="shared" si="36"/>
        <v>1</v>
      </c>
      <c r="CL29" s="13">
        <f t="shared" si="37"/>
        <v>0</v>
      </c>
      <c r="CM29" s="13">
        <f t="shared" si="38"/>
        <v>0</v>
      </c>
      <c r="CN29" s="13">
        <f t="shared" si="39"/>
        <v>0</v>
      </c>
      <c r="CO29" s="13">
        <f t="shared" si="40"/>
        <v>0</v>
      </c>
      <c r="CP29" s="13">
        <f t="shared" si="41"/>
        <v>0</v>
      </c>
      <c r="CQ29" s="13">
        <f t="shared" si="42"/>
        <v>0</v>
      </c>
      <c r="CR29" s="13">
        <f t="shared" si="43"/>
        <v>2</v>
      </c>
      <c r="CS29" s="13">
        <f t="shared" si="45"/>
        <v>0</v>
      </c>
      <c r="CT29" s="13" t="s">
        <v>107</v>
      </c>
    </row>
    <row r="30" spans="1:98" x14ac:dyDescent="0.35">
      <c r="A30" s="14">
        <v>23</v>
      </c>
      <c r="B30" s="6">
        <v>29</v>
      </c>
      <c r="C30" s="6">
        <v>16</v>
      </c>
      <c r="D30" s="6">
        <v>1</v>
      </c>
      <c r="G30" s="6">
        <v>1</v>
      </c>
      <c r="H30" s="6"/>
      <c r="I30" s="6"/>
      <c r="J30" s="6" t="s">
        <v>96</v>
      </c>
      <c r="K30" s="21">
        <v>43766</v>
      </c>
      <c r="L30" s="6" t="s">
        <v>172</v>
      </c>
      <c r="M30" s="6" t="s">
        <v>185</v>
      </c>
      <c r="N30" s="6"/>
      <c r="O30" s="6"/>
      <c r="P30" s="16">
        <v>43760</v>
      </c>
      <c r="Q30" s="17">
        <v>0.58333333333333337</v>
      </c>
      <c r="R30" s="6" t="s">
        <v>98</v>
      </c>
      <c r="S30" s="6" t="s">
        <v>98</v>
      </c>
      <c r="T30" s="6" t="s">
        <v>49</v>
      </c>
      <c r="U30" s="6" t="s">
        <v>186</v>
      </c>
      <c r="V30" s="6" t="s">
        <v>187</v>
      </c>
      <c r="W30" s="6" t="s">
        <v>94</v>
      </c>
      <c r="Y30" s="6" t="s">
        <v>87</v>
      </c>
      <c r="AA30" s="6" t="s">
        <v>56</v>
      </c>
      <c r="AB30" s="6" t="s">
        <v>186</v>
      </c>
      <c r="AC30" s="6" t="s">
        <v>94</v>
      </c>
      <c r="AE30" s="6" t="s">
        <v>79</v>
      </c>
      <c r="AT30" s="6">
        <v>999</v>
      </c>
      <c r="AU30" s="18" t="s">
        <v>105</v>
      </c>
      <c r="AV30" s="6" t="s">
        <v>106</v>
      </c>
      <c r="AW30" s="6" t="s">
        <v>186</v>
      </c>
      <c r="AX30" s="6" t="s">
        <v>99</v>
      </c>
      <c r="AY30" s="13">
        <f t="shared" si="0"/>
        <v>1</v>
      </c>
      <c r="AZ30" s="13">
        <f t="shared" si="1"/>
        <v>0</v>
      </c>
      <c r="BA30" s="13">
        <f t="shared" si="2"/>
        <v>0</v>
      </c>
      <c r="BB30" s="13">
        <f t="shared" si="3"/>
        <v>0</v>
      </c>
      <c r="BC30" s="13">
        <f t="shared" si="4"/>
        <v>0</v>
      </c>
      <c r="BD30" s="13">
        <f t="shared" si="5"/>
        <v>0</v>
      </c>
      <c r="BE30" s="13">
        <f>COUNTIF(T30:AW30,"Tocaciones")</f>
        <v>0</v>
      </c>
      <c r="BF30" s="13">
        <f t="shared" si="6"/>
        <v>1</v>
      </c>
      <c r="BG30" s="13">
        <f t="shared" si="7"/>
        <v>0</v>
      </c>
      <c r="BH30" s="13">
        <f t="shared" si="8"/>
        <v>0</v>
      </c>
      <c r="BI30" s="13">
        <f t="shared" si="9"/>
        <v>0</v>
      </c>
      <c r="BJ30" s="13">
        <f t="shared" si="10"/>
        <v>0</v>
      </c>
      <c r="BK30" s="13">
        <f t="shared" si="11"/>
        <v>0</v>
      </c>
      <c r="BL30" s="13">
        <f t="shared" si="12"/>
        <v>0</v>
      </c>
      <c r="BM30" s="13">
        <f t="shared" si="13"/>
        <v>0</v>
      </c>
      <c r="BN30" s="13">
        <f t="shared" si="14"/>
        <v>0</v>
      </c>
      <c r="BO30" s="13">
        <f t="shared" si="15"/>
        <v>0</v>
      </c>
      <c r="BP30" s="13">
        <f t="shared" si="16"/>
        <v>0</v>
      </c>
      <c r="BQ30" s="13">
        <f t="shared" si="17"/>
        <v>0</v>
      </c>
      <c r="BR30" s="13">
        <f t="shared" si="18"/>
        <v>0</v>
      </c>
      <c r="BS30" s="13">
        <f t="shared" si="19"/>
        <v>0</v>
      </c>
      <c r="BT30" s="13">
        <f t="shared" si="20"/>
        <v>0</v>
      </c>
      <c r="BU30" s="40">
        <f t="shared" si="44"/>
        <v>2</v>
      </c>
      <c r="BV30" s="13">
        <f t="shared" si="21"/>
        <v>0</v>
      </c>
      <c r="BW30" s="13">
        <f t="shared" si="22"/>
        <v>0</v>
      </c>
      <c r="BX30" s="13">
        <f t="shared" si="23"/>
        <v>0</v>
      </c>
      <c r="BY30" s="13">
        <f t="shared" si="24"/>
        <v>0</v>
      </c>
      <c r="BZ30" s="13">
        <f t="shared" si="25"/>
        <v>0</v>
      </c>
      <c r="CA30" s="13">
        <f t="shared" si="26"/>
        <v>0</v>
      </c>
      <c r="CB30" s="13">
        <f t="shared" si="27"/>
        <v>0</v>
      </c>
      <c r="CC30" s="13">
        <f t="shared" si="28"/>
        <v>1</v>
      </c>
      <c r="CD30" s="13">
        <f t="shared" si="29"/>
        <v>0</v>
      </c>
      <c r="CE30" s="13">
        <f t="shared" si="30"/>
        <v>0</v>
      </c>
      <c r="CF30" s="13">
        <f t="shared" si="31"/>
        <v>0</v>
      </c>
      <c r="CG30" s="13">
        <f t="shared" si="32"/>
        <v>0</v>
      </c>
      <c r="CH30" s="13">
        <f t="shared" si="33"/>
        <v>0</v>
      </c>
      <c r="CI30" s="13">
        <f t="shared" si="34"/>
        <v>0</v>
      </c>
      <c r="CJ30" s="13">
        <f t="shared" si="35"/>
        <v>0</v>
      </c>
      <c r="CK30" s="13">
        <f t="shared" si="36"/>
        <v>1</v>
      </c>
      <c r="CL30" s="13">
        <f t="shared" si="37"/>
        <v>0</v>
      </c>
      <c r="CM30" s="13">
        <f t="shared" si="38"/>
        <v>0</v>
      </c>
      <c r="CN30" s="13">
        <f t="shared" si="39"/>
        <v>0</v>
      </c>
      <c r="CO30" s="13">
        <f t="shared" si="40"/>
        <v>0</v>
      </c>
      <c r="CP30" s="13">
        <f t="shared" si="41"/>
        <v>0</v>
      </c>
      <c r="CQ30" s="13">
        <f t="shared" si="42"/>
        <v>0</v>
      </c>
      <c r="CR30" s="13">
        <f t="shared" si="43"/>
        <v>2</v>
      </c>
      <c r="CS30" s="13">
        <f t="shared" si="45"/>
        <v>0</v>
      </c>
      <c r="CT30" s="13" t="s">
        <v>107</v>
      </c>
    </row>
    <row r="31" spans="1:98" x14ac:dyDescent="0.35">
      <c r="A31" s="14">
        <v>24</v>
      </c>
      <c r="B31" s="6">
        <v>30</v>
      </c>
      <c r="C31" s="6">
        <v>28</v>
      </c>
      <c r="D31" s="6">
        <v>2</v>
      </c>
      <c r="G31" s="6">
        <v>1</v>
      </c>
      <c r="H31" s="6"/>
      <c r="I31" s="6"/>
      <c r="J31" s="6" t="s">
        <v>96</v>
      </c>
      <c r="K31" s="21">
        <v>43759</v>
      </c>
      <c r="L31" s="6" t="s">
        <v>172</v>
      </c>
      <c r="M31" s="6" t="s">
        <v>188</v>
      </c>
      <c r="N31" s="6"/>
      <c r="O31" s="6"/>
      <c r="P31" s="16">
        <v>43757</v>
      </c>
      <c r="Q31" s="17">
        <v>0.97916666666666663</v>
      </c>
      <c r="R31" s="6" t="s">
        <v>98</v>
      </c>
      <c r="S31" s="6" t="s">
        <v>99</v>
      </c>
      <c r="T31" s="6" t="s">
        <v>53</v>
      </c>
      <c r="U31" s="6" t="s">
        <v>189</v>
      </c>
      <c r="V31" s="6" t="s">
        <v>190</v>
      </c>
      <c r="W31" s="6" t="s">
        <v>94</v>
      </c>
      <c r="Y31" s="6" t="s">
        <v>79</v>
      </c>
      <c r="AA31" s="6" t="s">
        <v>50</v>
      </c>
      <c r="AB31" s="6" t="s">
        <v>191</v>
      </c>
      <c r="AC31" s="6" t="s">
        <v>94</v>
      </c>
      <c r="AE31" s="6" t="s">
        <v>80</v>
      </c>
      <c r="AG31" s="6" t="s">
        <v>57</v>
      </c>
      <c r="AH31" s="6" t="s">
        <v>191</v>
      </c>
      <c r="AI31" s="6" t="s">
        <v>94</v>
      </c>
      <c r="AK31" s="6" t="s">
        <v>89</v>
      </c>
      <c r="AT31" s="6" t="s">
        <v>99</v>
      </c>
      <c r="AU31" s="6" t="s">
        <v>143</v>
      </c>
      <c r="AV31" s="6" t="s">
        <v>106</v>
      </c>
      <c r="AW31" s="6" t="s">
        <v>192</v>
      </c>
      <c r="AX31" s="6" t="s">
        <v>99</v>
      </c>
      <c r="AY31" s="13">
        <f t="shared" si="0"/>
        <v>0</v>
      </c>
      <c r="AZ31" s="13">
        <f t="shared" si="1"/>
        <v>1</v>
      </c>
      <c r="BA31" s="13">
        <f t="shared" si="2"/>
        <v>0</v>
      </c>
      <c r="BB31" s="13">
        <f t="shared" si="3"/>
        <v>0</v>
      </c>
      <c r="BC31" s="13">
        <f t="shared" si="4"/>
        <v>1</v>
      </c>
      <c r="BD31" s="13">
        <f t="shared" si="5"/>
        <v>0</v>
      </c>
      <c r="BE31" s="13">
        <f>COUNTIF(T31:AT31,"Tocaciones")</f>
        <v>0</v>
      </c>
      <c r="BF31" s="13">
        <f t="shared" si="6"/>
        <v>0</v>
      </c>
      <c r="BG31" s="13">
        <f t="shared" si="7"/>
        <v>1</v>
      </c>
      <c r="BH31" s="13">
        <f t="shared" si="8"/>
        <v>0</v>
      </c>
      <c r="BI31" s="13">
        <f t="shared" si="9"/>
        <v>0</v>
      </c>
      <c r="BJ31" s="13">
        <f t="shared" si="10"/>
        <v>0</v>
      </c>
      <c r="BK31" s="13">
        <f t="shared" si="11"/>
        <v>0</v>
      </c>
      <c r="BL31" s="13">
        <f t="shared" si="12"/>
        <v>0</v>
      </c>
      <c r="BM31" s="13">
        <f t="shared" si="13"/>
        <v>0</v>
      </c>
      <c r="BN31" s="13">
        <f t="shared" si="14"/>
        <v>0</v>
      </c>
      <c r="BO31" s="13">
        <f t="shared" si="15"/>
        <v>0</v>
      </c>
      <c r="BP31" s="13">
        <f t="shared" si="16"/>
        <v>0</v>
      </c>
      <c r="BQ31" s="13">
        <f t="shared" si="17"/>
        <v>0</v>
      </c>
      <c r="BR31" s="13">
        <f t="shared" si="18"/>
        <v>0</v>
      </c>
      <c r="BS31" s="13">
        <f t="shared" si="19"/>
        <v>0</v>
      </c>
      <c r="BT31" s="13">
        <f t="shared" si="20"/>
        <v>0</v>
      </c>
      <c r="BU31" s="40">
        <f t="shared" si="44"/>
        <v>3</v>
      </c>
      <c r="BV31" s="13">
        <f t="shared" si="21"/>
        <v>0</v>
      </c>
      <c r="BW31" s="13">
        <f t="shared" si="22"/>
        <v>0</v>
      </c>
      <c r="BX31" s="13">
        <f t="shared" si="23"/>
        <v>0</v>
      </c>
      <c r="BY31" s="13">
        <f t="shared" si="24"/>
        <v>0</v>
      </c>
      <c r="BZ31" s="13">
        <f t="shared" si="25"/>
        <v>0</v>
      </c>
      <c r="CA31" s="13">
        <f t="shared" si="26"/>
        <v>0</v>
      </c>
      <c r="CB31" s="13">
        <f t="shared" si="27"/>
        <v>0</v>
      </c>
      <c r="CC31" s="13">
        <f t="shared" si="28"/>
        <v>1</v>
      </c>
      <c r="CD31" s="13">
        <f t="shared" si="29"/>
        <v>1</v>
      </c>
      <c r="CE31" s="13">
        <f t="shared" si="30"/>
        <v>0</v>
      </c>
      <c r="CF31" s="13">
        <f t="shared" si="31"/>
        <v>0</v>
      </c>
      <c r="CG31" s="13">
        <f t="shared" si="32"/>
        <v>0</v>
      </c>
      <c r="CH31" s="13">
        <f t="shared" si="33"/>
        <v>0</v>
      </c>
      <c r="CI31" s="13">
        <f t="shared" si="34"/>
        <v>0</v>
      </c>
      <c r="CJ31" s="13">
        <f t="shared" si="35"/>
        <v>0</v>
      </c>
      <c r="CK31" s="13">
        <f t="shared" si="36"/>
        <v>0</v>
      </c>
      <c r="CL31" s="13">
        <f t="shared" si="37"/>
        <v>0</v>
      </c>
      <c r="CM31" s="13">
        <f t="shared" si="38"/>
        <v>1</v>
      </c>
      <c r="CN31" s="13">
        <f t="shared" si="39"/>
        <v>0</v>
      </c>
      <c r="CO31" s="13">
        <f t="shared" si="40"/>
        <v>0</v>
      </c>
      <c r="CP31" s="13">
        <f t="shared" si="41"/>
        <v>0</v>
      </c>
      <c r="CQ31" s="13">
        <f t="shared" si="42"/>
        <v>0</v>
      </c>
      <c r="CR31" s="13">
        <f t="shared" si="43"/>
        <v>3</v>
      </c>
      <c r="CS31" s="13">
        <f t="shared" si="45"/>
        <v>2</v>
      </c>
      <c r="CT31" s="13" t="s">
        <v>125</v>
      </c>
    </row>
    <row r="32" spans="1:98" x14ac:dyDescent="0.35">
      <c r="A32" s="14">
        <v>25</v>
      </c>
      <c r="B32" s="6">
        <v>31</v>
      </c>
      <c r="C32" s="6">
        <v>29</v>
      </c>
      <c r="D32" s="6">
        <v>1</v>
      </c>
      <c r="G32" s="6">
        <v>1</v>
      </c>
      <c r="H32" s="6"/>
      <c r="I32" s="6"/>
      <c r="J32" s="6" t="s">
        <v>96</v>
      </c>
      <c r="K32" s="21">
        <v>43760</v>
      </c>
      <c r="L32" s="6" t="s">
        <v>172</v>
      </c>
      <c r="M32" s="6" t="s">
        <v>188</v>
      </c>
      <c r="N32" s="6"/>
      <c r="O32" s="6"/>
      <c r="P32" s="16">
        <v>43760</v>
      </c>
      <c r="Q32" s="6">
        <v>999</v>
      </c>
      <c r="R32" s="6" t="s">
        <v>98</v>
      </c>
      <c r="S32" s="6" t="s">
        <v>99</v>
      </c>
      <c r="T32" s="6" t="s">
        <v>49</v>
      </c>
      <c r="U32" s="6" t="s">
        <v>193</v>
      </c>
      <c r="V32" s="6" t="s">
        <v>187</v>
      </c>
      <c r="W32" s="6" t="s">
        <v>94</v>
      </c>
      <c r="Y32" s="6" t="s">
        <v>87</v>
      </c>
      <c r="AT32" s="6" t="s">
        <v>99</v>
      </c>
      <c r="AU32" s="18" t="s">
        <v>105</v>
      </c>
      <c r="AV32" s="6" t="s">
        <v>106</v>
      </c>
      <c r="AW32" s="6" t="s">
        <v>194</v>
      </c>
      <c r="AX32" s="6" t="s">
        <v>99</v>
      </c>
      <c r="AY32" s="13">
        <f t="shared" si="0"/>
        <v>1</v>
      </c>
      <c r="AZ32" s="13">
        <f t="shared" si="1"/>
        <v>0</v>
      </c>
      <c r="BA32" s="13">
        <f t="shared" si="2"/>
        <v>0</v>
      </c>
      <c r="BB32" s="13">
        <f t="shared" si="3"/>
        <v>0</v>
      </c>
      <c r="BC32" s="13">
        <f t="shared" si="4"/>
        <v>0</v>
      </c>
      <c r="BD32" s="13">
        <f t="shared" si="5"/>
        <v>0</v>
      </c>
      <c r="BE32" s="13">
        <f>COUNTIF(T32:AW32,"Tocaciones")</f>
        <v>0</v>
      </c>
      <c r="BF32" s="13">
        <f t="shared" si="6"/>
        <v>0</v>
      </c>
      <c r="BG32" s="13">
        <f t="shared" si="7"/>
        <v>0</v>
      </c>
      <c r="BH32" s="13">
        <f t="shared" si="8"/>
        <v>0</v>
      </c>
      <c r="BI32" s="13">
        <f t="shared" si="9"/>
        <v>0</v>
      </c>
      <c r="BJ32" s="13">
        <f t="shared" si="10"/>
        <v>0</v>
      </c>
      <c r="BK32" s="13">
        <f t="shared" si="11"/>
        <v>0</v>
      </c>
      <c r="BL32" s="13">
        <f t="shared" si="12"/>
        <v>0</v>
      </c>
      <c r="BM32" s="13">
        <f t="shared" si="13"/>
        <v>0</v>
      </c>
      <c r="BN32" s="13">
        <f t="shared" si="14"/>
        <v>0</v>
      </c>
      <c r="BO32" s="13">
        <f t="shared" si="15"/>
        <v>0</v>
      </c>
      <c r="BP32" s="13">
        <f t="shared" si="16"/>
        <v>0</v>
      </c>
      <c r="BQ32" s="13">
        <f t="shared" si="17"/>
        <v>0</v>
      </c>
      <c r="BR32" s="13">
        <f t="shared" si="18"/>
        <v>0</v>
      </c>
      <c r="BS32" s="13">
        <f t="shared" si="19"/>
        <v>0</v>
      </c>
      <c r="BT32" s="13">
        <f t="shared" si="20"/>
        <v>0</v>
      </c>
      <c r="BU32" s="40">
        <f t="shared" si="44"/>
        <v>1</v>
      </c>
      <c r="BV32" s="13">
        <f t="shared" si="21"/>
        <v>0</v>
      </c>
      <c r="BW32" s="13">
        <f t="shared" si="22"/>
        <v>0</v>
      </c>
      <c r="BX32" s="13">
        <f t="shared" si="23"/>
        <v>0</v>
      </c>
      <c r="BY32" s="13">
        <f t="shared" si="24"/>
        <v>0</v>
      </c>
      <c r="BZ32" s="13">
        <f t="shared" si="25"/>
        <v>0</v>
      </c>
      <c r="CA32" s="13">
        <f t="shared" si="26"/>
        <v>0</v>
      </c>
      <c r="CB32" s="13">
        <f t="shared" si="27"/>
        <v>0</v>
      </c>
      <c r="CC32" s="13">
        <f t="shared" si="28"/>
        <v>0</v>
      </c>
      <c r="CD32" s="13">
        <f t="shared" si="29"/>
        <v>0</v>
      </c>
      <c r="CE32" s="13">
        <f t="shared" si="30"/>
        <v>0</v>
      </c>
      <c r="CF32" s="13">
        <f t="shared" si="31"/>
        <v>0</v>
      </c>
      <c r="CG32" s="13">
        <f t="shared" si="32"/>
        <v>0</v>
      </c>
      <c r="CH32" s="13">
        <f t="shared" si="33"/>
        <v>0</v>
      </c>
      <c r="CI32" s="13">
        <f t="shared" si="34"/>
        <v>0</v>
      </c>
      <c r="CJ32" s="13">
        <f t="shared" si="35"/>
        <v>0</v>
      </c>
      <c r="CK32" s="13">
        <f t="shared" si="36"/>
        <v>1</v>
      </c>
      <c r="CL32" s="13">
        <f t="shared" si="37"/>
        <v>0</v>
      </c>
      <c r="CM32" s="13">
        <f t="shared" si="38"/>
        <v>0</v>
      </c>
      <c r="CN32" s="13">
        <f t="shared" si="39"/>
        <v>0</v>
      </c>
      <c r="CO32" s="13">
        <f t="shared" si="40"/>
        <v>0</v>
      </c>
      <c r="CP32" s="13">
        <f t="shared" si="41"/>
        <v>0</v>
      </c>
      <c r="CQ32" s="13">
        <f t="shared" si="42"/>
        <v>0</v>
      </c>
      <c r="CR32" s="13">
        <f t="shared" si="43"/>
        <v>1</v>
      </c>
      <c r="CS32" s="13">
        <f t="shared" si="45"/>
        <v>0</v>
      </c>
      <c r="CT32" s="13" t="s">
        <v>107</v>
      </c>
    </row>
    <row r="33" spans="1:98" x14ac:dyDescent="0.35">
      <c r="A33" s="14">
        <v>25</v>
      </c>
      <c r="B33" s="6">
        <v>32</v>
      </c>
      <c r="D33" s="6">
        <v>2</v>
      </c>
      <c r="G33" s="6">
        <v>1</v>
      </c>
      <c r="H33" s="6"/>
      <c r="I33" s="6"/>
      <c r="J33" s="6" t="s">
        <v>96</v>
      </c>
      <c r="K33" s="21">
        <v>43760</v>
      </c>
      <c r="L33" s="6" t="s">
        <v>172</v>
      </c>
      <c r="M33" s="6" t="s">
        <v>188</v>
      </c>
      <c r="N33" s="6"/>
      <c r="O33" s="6"/>
      <c r="P33" s="16">
        <v>43760</v>
      </c>
      <c r="Q33" s="6">
        <v>999</v>
      </c>
      <c r="R33" s="6" t="s">
        <v>98</v>
      </c>
      <c r="S33" s="6" t="s">
        <v>99</v>
      </c>
      <c r="T33" s="6" t="s">
        <v>49</v>
      </c>
      <c r="U33" s="6" t="s">
        <v>193</v>
      </c>
      <c r="V33" s="6" t="s">
        <v>187</v>
      </c>
      <c r="W33" s="6" t="s">
        <v>94</v>
      </c>
      <c r="Y33" s="6" t="s">
        <v>87</v>
      </c>
      <c r="AT33" s="6" t="s">
        <v>99</v>
      </c>
      <c r="AU33" s="18" t="s">
        <v>105</v>
      </c>
      <c r="AV33" s="6" t="s">
        <v>106</v>
      </c>
      <c r="AW33" s="6" t="s">
        <v>194</v>
      </c>
      <c r="AX33" s="6" t="s">
        <v>99</v>
      </c>
      <c r="AY33" s="13">
        <f t="shared" si="0"/>
        <v>1</v>
      </c>
      <c r="AZ33" s="13">
        <f t="shared" si="1"/>
        <v>0</v>
      </c>
      <c r="BA33" s="13">
        <f t="shared" si="2"/>
        <v>0</v>
      </c>
      <c r="BB33" s="13">
        <f t="shared" si="3"/>
        <v>0</v>
      </c>
      <c r="BC33" s="13">
        <f t="shared" si="4"/>
        <v>0</v>
      </c>
      <c r="BD33" s="13">
        <f t="shared" si="5"/>
        <v>0</v>
      </c>
      <c r="BE33" s="13">
        <f>COUNTIF(T33:AT33,"Tocaciones")</f>
        <v>0</v>
      </c>
      <c r="BF33" s="13">
        <f t="shared" si="6"/>
        <v>0</v>
      </c>
      <c r="BG33" s="13">
        <f t="shared" si="7"/>
        <v>0</v>
      </c>
      <c r="BH33" s="13">
        <f t="shared" si="8"/>
        <v>0</v>
      </c>
      <c r="BI33" s="13">
        <f t="shared" si="9"/>
        <v>0</v>
      </c>
      <c r="BJ33" s="13">
        <f t="shared" si="10"/>
        <v>0</v>
      </c>
      <c r="BK33" s="13">
        <f t="shared" si="11"/>
        <v>0</v>
      </c>
      <c r="BL33" s="13">
        <f t="shared" si="12"/>
        <v>0</v>
      </c>
      <c r="BM33" s="13">
        <f t="shared" si="13"/>
        <v>0</v>
      </c>
      <c r="BN33" s="13">
        <f t="shared" si="14"/>
        <v>0</v>
      </c>
      <c r="BO33" s="13">
        <f t="shared" si="15"/>
        <v>0</v>
      </c>
      <c r="BP33" s="13">
        <f t="shared" si="16"/>
        <v>0</v>
      </c>
      <c r="BQ33" s="13">
        <f t="shared" si="17"/>
        <v>0</v>
      </c>
      <c r="BR33" s="13">
        <f t="shared" si="18"/>
        <v>0</v>
      </c>
      <c r="BS33" s="13">
        <f t="shared" si="19"/>
        <v>0</v>
      </c>
      <c r="BT33" s="13">
        <f t="shared" si="20"/>
        <v>0</v>
      </c>
      <c r="BU33" s="40">
        <f t="shared" si="44"/>
        <v>1</v>
      </c>
      <c r="BV33" s="13">
        <f t="shared" si="21"/>
        <v>0</v>
      </c>
      <c r="BW33" s="13">
        <f t="shared" si="22"/>
        <v>0</v>
      </c>
      <c r="BX33" s="13">
        <f t="shared" si="23"/>
        <v>0</v>
      </c>
      <c r="BY33" s="13">
        <f t="shared" si="24"/>
        <v>0</v>
      </c>
      <c r="BZ33" s="13">
        <f t="shared" si="25"/>
        <v>0</v>
      </c>
      <c r="CA33" s="13">
        <f t="shared" si="26"/>
        <v>0</v>
      </c>
      <c r="CB33" s="13">
        <f t="shared" si="27"/>
        <v>0</v>
      </c>
      <c r="CC33" s="13">
        <f t="shared" si="28"/>
        <v>0</v>
      </c>
      <c r="CD33" s="13">
        <f t="shared" si="29"/>
        <v>0</v>
      </c>
      <c r="CE33" s="13">
        <f t="shared" si="30"/>
        <v>0</v>
      </c>
      <c r="CF33" s="13">
        <f t="shared" si="31"/>
        <v>0</v>
      </c>
      <c r="CG33" s="13">
        <f t="shared" si="32"/>
        <v>0</v>
      </c>
      <c r="CH33" s="13">
        <f t="shared" si="33"/>
        <v>0</v>
      </c>
      <c r="CI33" s="13">
        <f t="shared" si="34"/>
        <v>0</v>
      </c>
      <c r="CJ33" s="13">
        <f t="shared" si="35"/>
        <v>0</v>
      </c>
      <c r="CK33" s="13">
        <f t="shared" si="36"/>
        <v>1</v>
      </c>
      <c r="CL33" s="13">
        <f t="shared" si="37"/>
        <v>0</v>
      </c>
      <c r="CM33" s="13">
        <f t="shared" si="38"/>
        <v>0</v>
      </c>
      <c r="CN33" s="13">
        <f t="shared" si="39"/>
        <v>0</v>
      </c>
      <c r="CO33" s="13">
        <f t="shared" si="40"/>
        <v>0</v>
      </c>
      <c r="CP33" s="13">
        <f t="shared" si="41"/>
        <v>0</v>
      </c>
      <c r="CQ33" s="13">
        <f t="shared" si="42"/>
        <v>0</v>
      </c>
      <c r="CR33" s="13">
        <f t="shared" si="43"/>
        <v>1</v>
      </c>
      <c r="CS33" s="13">
        <f t="shared" si="45"/>
        <v>0</v>
      </c>
      <c r="CT33" s="13" t="s">
        <v>107</v>
      </c>
    </row>
    <row r="34" spans="1:98" x14ac:dyDescent="0.35">
      <c r="A34" s="14">
        <v>25</v>
      </c>
      <c r="B34" s="6">
        <v>33</v>
      </c>
      <c r="D34" s="6">
        <v>1</v>
      </c>
      <c r="G34" s="6">
        <v>1</v>
      </c>
      <c r="H34" s="6"/>
      <c r="I34" s="6"/>
      <c r="J34" s="6" t="s">
        <v>96</v>
      </c>
      <c r="K34" s="21">
        <v>43760</v>
      </c>
      <c r="L34" s="6" t="s">
        <v>86</v>
      </c>
      <c r="M34" s="6" t="s">
        <v>188</v>
      </c>
      <c r="N34" s="6"/>
      <c r="O34" s="6"/>
      <c r="P34" s="16">
        <v>43760</v>
      </c>
      <c r="Q34" s="6">
        <v>999</v>
      </c>
      <c r="R34" s="6" t="s">
        <v>98</v>
      </c>
      <c r="S34" s="6" t="s">
        <v>99</v>
      </c>
      <c r="T34" s="6" t="s">
        <v>49</v>
      </c>
      <c r="U34" s="6" t="s">
        <v>193</v>
      </c>
      <c r="V34" s="6" t="s">
        <v>187</v>
      </c>
      <c r="W34" s="6" t="s">
        <v>94</v>
      </c>
      <c r="Y34" s="6" t="s">
        <v>87</v>
      </c>
      <c r="AT34" s="6" t="s">
        <v>99</v>
      </c>
      <c r="AU34" s="18" t="s">
        <v>105</v>
      </c>
      <c r="AV34" s="6" t="s">
        <v>106</v>
      </c>
      <c r="AW34" s="6" t="s">
        <v>194</v>
      </c>
      <c r="AX34" s="6" t="s">
        <v>99</v>
      </c>
      <c r="AY34" s="13">
        <f t="shared" si="0"/>
        <v>1</v>
      </c>
      <c r="AZ34" s="13">
        <f t="shared" si="1"/>
        <v>0</v>
      </c>
      <c r="BA34" s="13">
        <f t="shared" si="2"/>
        <v>0</v>
      </c>
      <c r="BB34" s="13">
        <f t="shared" si="3"/>
        <v>0</v>
      </c>
      <c r="BC34" s="13">
        <f t="shared" si="4"/>
        <v>0</v>
      </c>
      <c r="BD34" s="13">
        <f t="shared" si="5"/>
        <v>0</v>
      </c>
      <c r="BE34" s="13">
        <f>COUNTIF(T34:AW34,"Tocaciones")</f>
        <v>0</v>
      </c>
      <c r="BF34" s="13">
        <f t="shared" si="6"/>
        <v>0</v>
      </c>
      <c r="BG34" s="13">
        <f t="shared" si="7"/>
        <v>0</v>
      </c>
      <c r="BH34" s="13">
        <f t="shared" si="8"/>
        <v>0</v>
      </c>
      <c r="BI34" s="13">
        <f t="shared" si="9"/>
        <v>0</v>
      </c>
      <c r="BJ34" s="13">
        <f t="shared" si="10"/>
        <v>0</v>
      </c>
      <c r="BK34" s="13">
        <f t="shared" si="11"/>
        <v>0</v>
      </c>
      <c r="BL34" s="13">
        <f t="shared" si="12"/>
        <v>0</v>
      </c>
      <c r="BM34" s="13">
        <f t="shared" si="13"/>
        <v>0</v>
      </c>
      <c r="BN34" s="13">
        <f t="shared" si="14"/>
        <v>0</v>
      </c>
      <c r="BO34" s="13">
        <f t="shared" si="15"/>
        <v>0</v>
      </c>
      <c r="BP34" s="13">
        <f t="shared" si="16"/>
        <v>0</v>
      </c>
      <c r="BQ34" s="13">
        <f t="shared" si="17"/>
        <v>0</v>
      </c>
      <c r="BR34" s="13">
        <f t="shared" si="18"/>
        <v>0</v>
      </c>
      <c r="BS34" s="13">
        <f t="shared" si="19"/>
        <v>0</v>
      </c>
      <c r="BT34" s="13">
        <f t="shared" si="20"/>
        <v>0</v>
      </c>
      <c r="BU34" s="40">
        <f t="shared" si="44"/>
        <v>1</v>
      </c>
      <c r="BV34" s="13">
        <f t="shared" si="21"/>
        <v>0</v>
      </c>
      <c r="BW34" s="13">
        <f t="shared" si="22"/>
        <v>0</v>
      </c>
      <c r="BX34" s="13">
        <f t="shared" si="23"/>
        <v>0</v>
      </c>
      <c r="BY34" s="13">
        <f t="shared" si="24"/>
        <v>0</v>
      </c>
      <c r="BZ34" s="13">
        <f t="shared" si="25"/>
        <v>0</v>
      </c>
      <c r="CA34" s="13">
        <f t="shared" si="26"/>
        <v>0</v>
      </c>
      <c r="CB34" s="13">
        <f t="shared" si="27"/>
        <v>0</v>
      </c>
      <c r="CC34" s="13">
        <f t="shared" si="28"/>
        <v>0</v>
      </c>
      <c r="CD34" s="13">
        <f t="shared" si="29"/>
        <v>0</v>
      </c>
      <c r="CE34" s="13">
        <f t="shared" si="30"/>
        <v>0</v>
      </c>
      <c r="CF34" s="13">
        <f t="shared" si="31"/>
        <v>0</v>
      </c>
      <c r="CG34" s="13">
        <f t="shared" si="32"/>
        <v>0</v>
      </c>
      <c r="CH34" s="13">
        <f t="shared" si="33"/>
        <v>0</v>
      </c>
      <c r="CI34" s="13">
        <f t="shared" si="34"/>
        <v>0</v>
      </c>
      <c r="CJ34" s="13">
        <f t="shared" si="35"/>
        <v>0</v>
      </c>
      <c r="CK34" s="13">
        <f t="shared" si="36"/>
        <v>1</v>
      </c>
      <c r="CL34" s="13">
        <f t="shared" si="37"/>
        <v>0</v>
      </c>
      <c r="CM34" s="13">
        <f t="shared" si="38"/>
        <v>0</v>
      </c>
      <c r="CN34" s="13">
        <f t="shared" si="39"/>
        <v>0</v>
      </c>
      <c r="CO34" s="13">
        <f t="shared" si="40"/>
        <v>0</v>
      </c>
      <c r="CP34" s="13">
        <f t="shared" si="41"/>
        <v>0</v>
      </c>
      <c r="CQ34" s="13">
        <f t="shared" si="42"/>
        <v>0</v>
      </c>
      <c r="CR34" s="13">
        <f t="shared" si="43"/>
        <v>1</v>
      </c>
      <c r="CS34" s="13">
        <f t="shared" si="45"/>
        <v>0</v>
      </c>
      <c r="CT34" s="13" t="s">
        <v>107</v>
      </c>
    </row>
    <row r="35" spans="1:98" x14ac:dyDescent="0.35">
      <c r="A35" s="14">
        <v>26</v>
      </c>
      <c r="B35" s="6">
        <v>34</v>
      </c>
      <c r="C35" s="13">
        <v>36</v>
      </c>
      <c r="D35" s="6">
        <v>2</v>
      </c>
      <c r="G35" s="6">
        <v>1</v>
      </c>
      <c r="H35" s="6"/>
      <c r="I35" s="6"/>
      <c r="J35" s="6" t="s">
        <v>96</v>
      </c>
      <c r="K35" s="21">
        <v>43761</v>
      </c>
      <c r="L35" s="6" t="s">
        <v>172</v>
      </c>
      <c r="M35" s="6" t="s">
        <v>188</v>
      </c>
      <c r="N35" s="6"/>
      <c r="O35" s="6"/>
      <c r="P35" s="16">
        <v>43759</v>
      </c>
      <c r="Q35" s="17">
        <v>0.875</v>
      </c>
      <c r="R35" s="6" t="s">
        <v>98</v>
      </c>
      <c r="S35" s="6" t="s">
        <v>99</v>
      </c>
      <c r="T35" s="6" t="s">
        <v>49</v>
      </c>
      <c r="U35" s="6" t="s">
        <v>195</v>
      </c>
      <c r="V35" s="6" t="s">
        <v>190</v>
      </c>
      <c r="W35" s="6" t="s">
        <v>94</v>
      </c>
      <c r="Y35" s="6" t="s">
        <v>87</v>
      </c>
      <c r="AA35" s="6" t="s">
        <v>50</v>
      </c>
      <c r="AB35" s="6" t="s">
        <v>196</v>
      </c>
      <c r="AC35" s="6" t="s">
        <v>94</v>
      </c>
      <c r="AE35" s="6" t="s">
        <v>80</v>
      </c>
      <c r="AU35" s="18" t="s">
        <v>105</v>
      </c>
      <c r="AV35" s="6" t="s">
        <v>106</v>
      </c>
      <c r="AW35" s="6" t="s">
        <v>197</v>
      </c>
      <c r="AX35" s="6" t="s">
        <v>99</v>
      </c>
      <c r="AY35" s="13">
        <f t="shared" si="0"/>
        <v>1</v>
      </c>
      <c r="AZ35" s="13">
        <f t="shared" si="1"/>
        <v>1</v>
      </c>
      <c r="BA35" s="13">
        <f t="shared" si="2"/>
        <v>0</v>
      </c>
      <c r="BB35" s="13">
        <f t="shared" si="3"/>
        <v>0</v>
      </c>
      <c r="BC35" s="13">
        <f t="shared" si="4"/>
        <v>0</v>
      </c>
      <c r="BD35" s="13">
        <f t="shared" si="5"/>
        <v>0</v>
      </c>
      <c r="BE35" s="13">
        <f>COUNTIF(T35:AT35,"Tocaciones")</f>
        <v>0</v>
      </c>
      <c r="BF35" s="13">
        <f t="shared" si="6"/>
        <v>0</v>
      </c>
      <c r="BG35" s="13">
        <f t="shared" si="7"/>
        <v>0</v>
      </c>
      <c r="BH35" s="13">
        <f t="shared" si="8"/>
        <v>0</v>
      </c>
      <c r="BI35" s="13">
        <f t="shared" si="9"/>
        <v>0</v>
      </c>
      <c r="BJ35" s="13">
        <f t="shared" si="10"/>
        <v>0</v>
      </c>
      <c r="BK35" s="13">
        <f t="shared" si="11"/>
        <v>0</v>
      </c>
      <c r="BL35" s="13">
        <f t="shared" si="12"/>
        <v>0</v>
      </c>
      <c r="BM35" s="13">
        <f t="shared" si="13"/>
        <v>0</v>
      </c>
      <c r="BN35" s="13">
        <f t="shared" si="14"/>
        <v>0</v>
      </c>
      <c r="BO35" s="13">
        <f t="shared" si="15"/>
        <v>0</v>
      </c>
      <c r="BP35" s="13">
        <f t="shared" si="16"/>
        <v>0</v>
      </c>
      <c r="BQ35" s="13">
        <f t="shared" si="17"/>
        <v>0</v>
      </c>
      <c r="BR35" s="13">
        <f t="shared" si="18"/>
        <v>0</v>
      </c>
      <c r="BS35" s="13">
        <f t="shared" si="19"/>
        <v>0</v>
      </c>
      <c r="BT35" s="13">
        <f t="shared" si="20"/>
        <v>0</v>
      </c>
      <c r="BU35" s="40">
        <f t="shared" si="44"/>
        <v>2</v>
      </c>
      <c r="BV35" s="13">
        <f t="shared" si="21"/>
        <v>0</v>
      </c>
      <c r="BW35" s="13">
        <f t="shared" si="22"/>
        <v>0</v>
      </c>
      <c r="BX35" s="13">
        <f t="shared" si="23"/>
        <v>0</v>
      </c>
      <c r="BY35" s="13">
        <f t="shared" si="24"/>
        <v>0</v>
      </c>
      <c r="BZ35" s="13">
        <f t="shared" si="25"/>
        <v>0</v>
      </c>
      <c r="CA35" s="13">
        <f t="shared" si="26"/>
        <v>0</v>
      </c>
      <c r="CB35" s="13">
        <f t="shared" si="27"/>
        <v>0</v>
      </c>
      <c r="CC35" s="13">
        <f t="shared" si="28"/>
        <v>0</v>
      </c>
      <c r="CD35" s="13">
        <f t="shared" si="29"/>
        <v>1</v>
      </c>
      <c r="CE35" s="13">
        <f t="shared" si="30"/>
        <v>0</v>
      </c>
      <c r="CF35" s="13">
        <f t="shared" si="31"/>
        <v>0</v>
      </c>
      <c r="CG35" s="13">
        <f t="shared" si="32"/>
        <v>0</v>
      </c>
      <c r="CH35" s="13">
        <f t="shared" si="33"/>
        <v>0</v>
      </c>
      <c r="CI35" s="13">
        <f t="shared" si="34"/>
        <v>0</v>
      </c>
      <c r="CJ35" s="13">
        <f t="shared" si="35"/>
        <v>0</v>
      </c>
      <c r="CK35" s="13">
        <f t="shared" si="36"/>
        <v>1</v>
      </c>
      <c r="CL35" s="13">
        <f t="shared" si="37"/>
        <v>0</v>
      </c>
      <c r="CM35" s="13">
        <f t="shared" si="38"/>
        <v>0</v>
      </c>
      <c r="CN35" s="13">
        <f t="shared" si="39"/>
        <v>0</v>
      </c>
      <c r="CO35" s="13">
        <f t="shared" si="40"/>
        <v>0</v>
      </c>
      <c r="CP35" s="13">
        <f t="shared" si="41"/>
        <v>0</v>
      </c>
      <c r="CQ35" s="13">
        <f t="shared" si="42"/>
        <v>0</v>
      </c>
      <c r="CR35" s="13">
        <f t="shared" si="43"/>
        <v>2</v>
      </c>
      <c r="CS35" s="13">
        <f t="shared" si="45"/>
        <v>1</v>
      </c>
      <c r="CT35" s="13" t="s">
        <v>125</v>
      </c>
    </row>
    <row r="36" spans="1:98" x14ac:dyDescent="0.35">
      <c r="A36" s="14">
        <v>26</v>
      </c>
      <c r="B36" s="6">
        <v>35</v>
      </c>
      <c r="C36" s="13">
        <v>19</v>
      </c>
      <c r="D36" s="6">
        <v>2</v>
      </c>
      <c r="G36" s="6">
        <v>1</v>
      </c>
      <c r="H36" s="6"/>
      <c r="I36" s="6"/>
      <c r="J36" s="6" t="s">
        <v>96</v>
      </c>
      <c r="K36" s="21">
        <v>43761</v>
      </c>
      <c r="L36" s="6" t="s">
        <v>172</v>
      </c>
      <c r="M36" s="6" t="s">
        <v>188</v>
      </c>
      <c r="N36" s="6"/>
      <c r="O36" s="6"/>
      <c r="P36" s="16">
        <v>43759</v>
      </c>
      <c r="Q36" s="17">
        <v>0.875</v>
      </c>
      <c r="R36" s="6" t="s">
        <v>98</v>
      </c>
      <c r="S36" s="6" t="s">
        <v>99</v>
      </c>
      <c r="T36" s="6" t="s">
        <v>49</v>
      </c>
      <c r="U36" s="6" t="s">
        <v>195</v>
      </c>
      <c r="V36" s="6" t="s">
        <v>190</v>
      </c>
      <c r="W36" s="6" t="s">
        <v>94</v>
      </c>
      <c r="Y36" s="6" t="s">
        <v>87</v>
      </c>
      <c r="AA36" s="6" t="s">
        <v>50</v>
      </c>
      <c r="AB36" s="6" t="s">
        <v>196</v>
      </c>
      <c r="AC36" s="6" t="s">
        <v>94</v>
      </c>
      <c r="AE36" s="6" t="s">
        <v>80</v>
      </c>
      <c r="AU36" s="18" t="s">
        <v>105</v>
      </c>
      <c r="AV36" s="6" t="s">
        <v>106</v>
      </c>
      <c r="AW36" s="6" t="s">
        <v>197</v>
      </c>
      <c r="AX36" s="6" t="s">
        <v>99</v>
      </c>
      <c r="AY36" s="13">
        <f t="shared" si="0"/>
        <v>1</v>
      </c>
      <c r="AZ36" s="13">
        <f t="shared" si="1"/>
        <v>1</v>
      </c>
      <c r="BA36" s="13">
        <f t="shared" si="2"/>
        <v>0</v>
      </c>
      <c r="BB36" s="13">
        <f t="shared" si="3"/>
        <v>0</v>
      </c>
      <c r="BC36" s="13">
        <f t="shared" si="4"/>
        <v>0</v>
      </c>
      <c r="BD36" s="13">
        <f t="shared" si="5"/>
        <v>0</v>
      </c>
      <c r="BE36" s="13">
        <f>COUNTIF(T36:AW36,"Tocaciones")</f>
        <v>0</v>
      </c>
      <c r="BF36" s="13">
        <f t="shared" si="6"/>
        <v>0</v>
      </c>
      <c r="BG36" s="13">
        <f t="shared" si="7"/>
        <v>0</v>
      </c>
      <c r="BH36" s="13">
        <f t="shared" si="8"/>
        <v>0</v>
      </c>
      <c r="BI36" s="13">
        <f t="shared" si="9"/>
        <v>0</v>
      </c>
      <c r="BJ36" s="13">
        <f t="shared" si="10"/>
        <v>0</v>
      </c>
      <c r="BK36" s="13">
        <f t="shared" si="11"/>
        <v>0</v>
      </c>
      <c r="BL36" s="13">
        <f t="shared" si="12"/>
        <v>0</v>
      </c>
      <c r="BM36" s="13">
        <f t="shared" si="13"/>
        <v>0</v>
      </c>
      <c r="BN36" s="13">
        <f t="shared" si="14"/>
        <v>0</v>
      </c>
      <c r="BO36" s="13">
        <f t="shared" si="15"/>
        <v>0</v>
      </c>
      <c r="BP36" s="13">
        <f t="shared" si="16"/>
        <v>0</v>
      </c>
      <c r="BQ36" s="13">
        <f t="shared" si="17"/>
        <v>0</v>
      </c>
      <c r="BR36" s="13">
        <f t="shared" si="18"/>
        <v>0</v>
      </c>
      <c r="BS36" s="13">
        <f t="shared" si="19"/>
        <v>0</v>
      </c>
      <c r="BT36" s="13">
        <f t="shared" si="20"/>
        <v>0</v>
      </c>
      <c r="BU36" s="40">
        <f t="shared" si="44"/>
        <v>2</v>
      </c>
      <c r="BV36" s="13">
        <f t="shared" si="21"/>
        <v>0</v>
      </c>
      <c r="BW36" s="13">
        <f t="shared" si="22"/>
        <v>0</v>
      </c>
      <c r="BX36" s="13">
        <f t="shared" si="23"/>
        <v>0</v>
      </c>
      <c r="BY36" s="13">
        <f t="shared" si="24"/>
        <v>0</v>
      </c>
      <c r="BZ36" s="13">
        <f t="shared" si="25"/>
        <v>0</v>
      </c>
      <c r="CA36" s="13">
        <f t="shared" si="26"/>
        <v>0</v>
      </c>
      <c r="CB36" s="13">
        <f t="shared" si="27"/>
        <v>0</v>
      </c>
      <c r="CC36" s="13">
        <f t="shared" si="28"/>
        <v>0</v>
      </c>
      <c r="CD36" s="13">
        <f t="shared" si="29"/>
        <v>1</v>
      </c>
      <c r="CE36" s="13">
        <f t="shared" si="30"/>
        <v>0</v>
      </c>
      <c r="CF36" s="13">
        <f t="shared" si="31"/>
        <v>0</v>
      </c>
      <c r="CG36" s="13">
        <f t="shared" si="32"/>
        <v>0</v>
      </c>
      <c r="CH36" s="13">
        <f t="shared" si="33"/>
        <v>0</v>
      </c>
      <c r="CI36" s="13">
        <f t="shared" si="34"/>
        <v>0</v>
      </c>
      <c r="CJ36" s="13">
        <f t="shared" si="35"/>
        <v>0</v>
      </c>
      <c r="CK36" s="13">
        <f t="shared" si="36"/>
        <v>1</v>
      </c>
      <c r="CL36" s="13">
        <f t="shared" si="37"/>
        <v>0</v>
      </c>
      <c r="CM36" s="13">
        <f t="shared" si="38"/>
        <v>0</v>
      </c>
      <c r="CN36" s="13">
        <f t="shared" si="39"/>
        <v>0</v>
      </c>
      <c r="CO36" s="13">
        <f t="shared" si="40"/>
        <v>0</v>
      </c>
      <c r="CP36" s="13">
        <f t="shared" si="41"/>
        <v>0</v>
      </c>
      <c r="CQ36" s="13">
        <f t="shared" si="42"/>
        <v>0</v>
      </c>
      <c r="CR36" s="13">
        <f t="shared" si="43"/>
        <v>2</v>
      </c>
      <c r="CS36" s="13">
        <f t="shared" si="45"/>
        <v>1</v>
      </c>
      <c r="CT36" s="13" t="s">
        <v>125</v>
      </c>
    </row>
    <row r="37" spans="1:98" x14ac:dyDescent="0.35">
      <c r="A37" s="14">
        <v>27</v>
      </c>
      <c r="B37" s="6">
        <v>36</v>
      </c>
      <c r="C37" s="13">
        <v>22</v>
      </c>
      <c r="D37" s="6">
        <v>2</v>
      </c>
      <c r="G37" s="6">
        <v>1</v>
      </c>
      <c r="H37" s="6"/>
      <c r="I37" s="6"/>
      <c r="J37" s="6" t="s">
        <v>96</v>
      </c>
      <c r="K37" s="21">
        <v>43759</v>
      </c>
      <c r="L37" s="6" t="s">
        <v>172</v>
      </c>
      <c r="M37" s="6" t="s">
        <v>198</v>
      </c>
      <c r="N37" s="6"/>
      <c r="O37" s="6"/>
      <c r="P37" s="16">
        <v>43758</v>
      </c>
      <c r="Q37" s="17">
        <v>0.66666666666666663</v>
      </c>
      <c r="R37" s="6" t="s">
        <v>98</v>
      </c>
      <c r="S37" s="6" t="s">
        <v>99</v>
      </c>
      <c r="T37" s="6" t="s">
        <v>58</v>
      </c>
      <c r="U37" s="6" t="s">
        <v>199</v>
      </c>
      <c r="V37" s="6" t="s">
        <v>200</v>
      </c>
      <c r="W37" s="6" t="s">
        <v>91</v>
      </c>
      <c r="Y37" s="6" t="s">
        <v>79</v>
      </c>
      <c r="AA37" s="6" t="s">
        <v>57</v>
      </c>
      <c r="AB37" s="6" t="s">
        <v>199</v>
      </c>
      <c r="AC37" s="6" t="s">
        <v>91</v>
      </c>
      <c r="AE37" s="6" t="s">
        <v>72</v>
      </c>
      <c r="AU37" s="6" t="s">
        <v>143</v>
      </c>
      <c r="AV37" s="6" t="s">
        <v>106</v>
      </c>
      <c r="AW37" s="6" t="s">
        <v>201</v>
      </c>
      <c r="AX37" s="6" t="s">
        <v>99</v>
      </c>
      <c r="AY37" s="13">
        <f t="shared" si="0"/>
        <v>0</v>
      </c>
      <c r="AZ37" s="13">
        <f t="shared" si="1"/>
        <v>0</v>
      </c>
      <c r="BA37" s="13">
        <f t="shared" si="2"/>
        <v>0</v>
      </c>
      <c r="BB37" s="13">
        <f t="shared" si="3"/>
        <v>0</v>
      </c>
      <c r="BC37" s="13">
        <f t="shared" si="4"/>
        <v>0</v>
      </c>
      <c r="BD37" s="13">
        <f t="shared" si="5"/>
        <v>0</v>
      </c>
      <c r="BE37" s="13">
        <f>COUNTIF(T37:AT37,"Tocaciones")</f>
        <v>0</v>
      </c>
      <c r="BF37" s="13">
        <f t="shared" si="6"/>
        <v>0</v>
      </c>
      <c r="BG37" s="13">
        <f t="shared" si="7"/>
        <v>1</v>
      </c>
      <c r="BH37" s="13">
        <f t="shared" si="8"/>
        <v>1</v>
      </c>
      <c r="BI37" s="13">
        <f t="shared" si="9"/>
        <v>0</v>
      </c>
      <c r="BJ37" s="13">
        <f t="shared" si="10"/>
        <v>0</v>
      </c>
      <c r="BK37" s="13">
        <f t="shared" si="11"/>
        <v>0</v>
      </c>
      <c r="BL37" s="13">
        <f t="shared" si="12"/>
        <v>0</v>
      </c>
      <c r="BM37" s="13">
        <f t="shared" si="13"/>
        <v>0</v>
      </c>
      <c r="BN37" s="13">
        <f t="shared" si="14"/>
        <v>0</v>
      </c>
      <c r="BO37" s="13">
        <f t="shared" si="15"/>
        <v>0</v>
      </c>
      <c r="BP37" s="13">
        <f t="shared" si="16"/>
        <v>0</v>
      </c>
      <c r="BQ37" s="13">
        <f t="shared" si="17"/>
        <v>0</v>
      </c>
      <c r="BR37" s="13">
        <f t="shared" si="18"/>
        <v>0</v>
      </c>
      <c r="BS37" s="13">
        <f t="shared" si="19"/>
        <v>0</v>
      </c>
      <c r="BT37" s="13">
        <f t="shared" si="20"/>
        <v>0</v>
      </c>
      <c r="BU37" s="40">
        <f t="shared" si="44"/>
        <v>2</v>
      </c>
      <c r="BV37" s="13">
        <f t="shared" si="21"/>
        <v>1</v>
      </c>
      <c r="BW37" s="13">
        <f t="shared" si="22"/>
        <v>0</v>
      </c>
      <c r="BX37" s="13">
        <f t="shared" si="23"/>
        <v>0</v>
      </c>
      <c r="BY37" s="13">
        <f t="shared" si="24"/>
        <v>0</v>
      </c>
      <c r="BZ37" s="13">
        <f t="shared" si="25"/>
        <v>0</v>
      </c>
      <c r="CA37" s="13">
        <f t="shared" si="26"/>
        <v>0</v>
      </c>
      <c r="CB37" s="13">
        <f t="shared" si="27"/>
        <v>0</v>
      </c>
      <c r="CC37" s="13">
        <f t="shared" si="28"/>
        <v>1</v>
      </c>
      <c r="CD37" s="13">
        <f t="shared" si="29"/>
        <v>0</v>
      </c>
      <c r="CE37" s="13">
        <f t="shared" si="30"/>
        <v>0</v>
      </c>
      <c r="CF37" s="13">
        <f t="shared" si="31"/>
        <v>0</v>
      </c>
      <c r="CG37" s="13">
        <f t="shared" si="32"/>
        <v>0</v>
      </c>
      <c r="CH37" s="13">
        <f t="shared" si="33"/>
        <v>0</v>
      </c>
      <c r="CI37" s="13">
        <f t="shared" si="34"/>
        <v>0</v>
      </c>
      <c r="CJ37" s="13">
        <f t="shared" si="35"/>
        <v>0</v>
      </c>
      <c r="CK37" s="13">
        <f t="shared" si="36"/>
        <v>0</v>
      </c>
      <c r="CL37" s="13">
        <f t="shared" si="37"/>
        <v>0</v>
      </c>
      <c r="CM37" s="13">
        <f t="shared" si="38"/>
        <v>0</v>
      </c>
      <c r="CN37" s="13">
        <f t="shared" si="39"/>
        <v>0</v>
      </c>
      <c r="CO37" s="13">
        <f t="shared" si="40"/>
        <v>2</v>
      </c>
      <c r="CP37" s="13">
        <f t="shared" si="41"/>
        <v>0</v>
      </c>
      <c r="CQ37" s="13">
        <f t="shared" si="42"/>
        <v>0</v>
      </c>
      <c r="CR37" s="13">
        <f t="shared" si="43"/>
        <v>0</v>
      </c>
      <c r="CS37" s="13">
        <f t="shared" si="45"/>
        <v>1</v>
      </c>
      <c r="CT37" s="13" t="s">
        <v>125</v>
      </c>
    </row>
    <row r="38" spans="1:98" x14ac:dyDescent="0.35">
      <c r="A38" s="14">
        <v>28</v>
      </c>
      <c r="B38" s="6">
        <v>37</v>
      </c>
      <c r="C38" s="6">
        <v>36</v>
      </c>
      <c r="D38" s="6">
        <v>1</v>
      </c>
      <c r="G38" s="6">
        <v>1</v>
      </c>
      <c r="H38" s="6"/>
      <c r="I38" s="6"/>
      <c r="J38" s="6" t="s">
        <v>96</v>
      </c>
      <c r="K38" s="21">
        <v>43762</v>
      </c>
      <c r="L38" s="6" t="s">
        <v>172</v>
      </c>
      <c r="M38" s="6" t="s">
        <v>198</v>
      </c>
      <c r="N38" s="6"/>
      <c r="O38" s="6"/>
      <c r="P38" s="16">
        <v>43758</v>
      </c>
      <c r="Q38" s="17">
        <v>0.66666666666666663</v>
      </c>
      <c r="R38" s="6" t="s">
        <v>98</v>
      </c>
      <c r="S38" s="6" t="s">
        <v>99</v>
      </c>
      <c r="T38" s="6" t="s">
        <v>52</v>
      </c>
      <c r="U38" s="6" t="s">
        <v>202</v>
      </c>
      <c r="V38" s="6" t="s">
        <v>203</v>
      </c>
      <c r="W38" s="6" t="s">
        <v>94</v>
      </c>
      <c r="Y38" s="6" t="s">
        <v>73</v>
      </c>
      <c r="Z38" s="6" t="s">
        <v>74</v>
      </c>
      <c r="AA38" s="6" t="s">
        <v>53</v>
      </c>
      <c r="AB38" s="6" t="s">
        <v>202</v>
      </c>
      <c r="AC38" s="6" t="s">
        <v>94</v>
      </c>
      <c r="AE38" s="6" t="s">
        <v>79</v>
      </c>
      <c r="AG38" s="6" t="s">
        <v>49</v>
      </c>
      <c r="AH38" s="6" t="s">
        <v>202</v>
      </c>
      <c r="AI38" s="6" t="s">
        <v>94</v>
      </c>
      <c r="AK38" s="6" t="s">
        <v>87</v>
      </c>
      <c r="AT38" s="6" t="s">
        <v>99</v>
      </c>
      <c r="AU38" s="6" t="s">
        <v>137</v>
      </c>
      <c r="AV38" s="6" t="s">
        <v>106</v>
      </c>
      <c r="AW38" s="6" t="s">
        <v>204</v>
      </c>
      <c r="AX38" s="6" t="s">
        <v>99</v>
      </c>
      <c r="AY38" s="13">
        <f t="shared" si="0"/>
        <v>1</v>
      </c>
      <c r="AZ38" s="13">
        <f t="shared" si="1"/>
        <v>0</v>
      </c>
      <c r="BA38" s="13">
        <f t="shared" si="2"/>
        <v>0</v>
      </c>
      <c r="BB38" s="13">
        <f t="shared" si="3"/>
        <v>1</v>
      </c>
      <c r="BC38" s="13">
        <f t="shared" si="4"/>
        <v>1</v>
      </c>
      <c r="BD38" s="13">
        <f t="shared" si="5"/>
        <v>0</v>
      </c>
      <c r="BE38" s="13">
        <f>COUNTIF(T38:AW38,"Tocaciones")</f>
        <v>0</v>
      </c>
      <c r="BF38" s="13">
        <f t="shared" si="6"/>
        <v>0</v>
      </c>
      <c r="BG38" s="13">
        <f t="shared" si="7"/>
        <v>0</v>
      </c>
      <c r="BH38" s="13">
        <f t="shared" si="8"/>
        <v>0</v>
      </c>
      <c r="BI38" s="13">
        <f t="shared" si="9"/>
        <v>0</v>
      </c>
      <c r="BJ38" s="13">
        <f t="shared" si="10"/>
        <v>0</v>
      </c>
      <c r="BK38" s="13">
        <f t="shared" si="11"/>
        <v>0</v>
      </c>
      <c r="BL38" s="13">
        <f t="shared" si="12"/>
        <v>0</v>
      </c>
      <c r="BM38" s="13">
        <f t="shared" si="13"/>
        <v>0</v>
      </c>
      <c r="BN38" s="13">
        <f t="shared" si="14"/>
        <v>0</v>
      </c>
      <c r="BO38" s="13">
        <f t="shared" si="15"/>
        <v>0</v>
      </c>
      <c r="BP38" s="13">
        <f t="shared" si="16"/>
        <v>0</v>
      </c>
      <c r="BQ38" s="13">
        <f t="shared" si="17"/>
        <v>0</v>
      </c>
      <c r="BR38" s="13">
        <f t="shared" si="18"/>
        <v>0</v>
      </c>
      <c r="BS38" s="13">
        <f t="shared" si="19"/>
        <v>0</v>
      </c>
      <c r="BT38" s="13">
        <f t="shared" si="20"/>
        <v>0</v>
      </c>
      <c r="BU38" s="40">
        <f t="shared" si="44"/>
        <v>3</v>
      </c>
      <c r="BV38" s="13">
        <f t="shared" si="21"/>
        <v>0</v>
      </c>
      <c r="BW38" s="13">
        <f t="shared" si="22"/>
        <v>1</v>
      </c>
      <c r="BX38" s="13">
        <f t="shared" si="23"/>
        <v>1</v>
      </c>
      <c r="BY38" s="13">
        <f t="shared" si="24"/>
        <v>0</v>
      </c>
      <c r="BZ38" s="13">
        <f t="shared" si="25"/>
        <v>0</v>
      </c>
      <c r="CA38" s="13">
        <f t="shared" si="26"/>
        <v>0</v>
      </c>
      <c r="CB38" s="13">
        <f t="shared" si="27"/>
        <v>0</v>
      </c>
      <c r="CC38" s="13">
        <f t="shared" si="28"/>
        <v>1</v>
      </c>
      <c r="CD38" s="13">
        <f t="shared" si="29"/>
        <v>0</v>
      </c>
      <c r="CE38" s="13">
        <f t="shared" si="30"/>
        <v>0</v>
      </c>
      <c r="CF38" s="13">
        <f t="shared" si="31"/>
        <v>0</v>
      </c>
      <c r="CG38" s="13">
        <f t="shared" si="32"/>
        <v>0</v>
      </c>
      <c r="CH38" s="13">
        <f t="shared" si="33"/>
        <v>0</v>
      </c>
      <c r="CI38" s="13">
        <f t="shared" si="34"/>
        <v>0</v>
      </c>
      <c r="CJ38" s="13">
        <f t="shared" si="35"/>
        <v>0</v>
      </c>
      <c r="CK38" s="13">
        <f t="shared" si="36"/>
        <v>1</v>
      </c>
      <c r="CL38" s="13">
        <f t="shared" si="37"/>
        <v>0</v>
      </c>
      <c r="CM38" s="13">
        <f t="shared" si="38"/>
        <v>0</v>
      </c>
      <c r="CN38" s="13">
        <f t="shared" si="39"/>
        <v>0</v>
      </c>
      <c r="CO38" s="13">
        <f t="shared" si="40"/>
        <v>0</v>
      </c>
      <c r="CP38" s="13">
        <f t="shared" si="41"/>
        <v>0</v>
      </c>
      <c r="CQ38" s="13">
        <f t="shared" si="42"/>
        <v>0</v>
      </c>
      <c r="CR38" s="13">
        <f t="shared" si="43"/>
        <v>3</v>
      </c>
      <c r="CS38" s="13">
        <f t="shared" si="45"/>
        <v>0</v>
      </c>
      <c r="CT38" s="13" t="s">
        <v>107</v>
      </c>
    </row>
    <row r="39" spans="1:98" x14ac:dyDescent="0.35">
      <c r="A39" s="14">
        <v>29</v>
      </c>
      <c r="B39" s="6">
        <v>38</v>
      </c>
      <c r="C39" s="6">
        <v>17</v>
      </c>
      <c r="D39" s="6">
        <v>1</v>
      </c>
      <c r="G39" s="6">
        <v>1</v>
      </c>
      <c r="H39" s="6"/>
      <c r="I39" s="6"/>
      <c r="J39" s="6" t="s">
        <v>96</v>
      </c>
      <c r="K39" s="21">
        <v>43757</v>
      </c>
      <c r="L39" s="6" t="s">
        <v>172</v>
      </c>
      <c r="M39" s="6" t="s">
        <v>205</v>
      </c>
      <c r="N39" s="6"/>
      <c r="O39" s="6"/>
      <c r="P39" s="16">
        <v>43755</v>
      </c>
      <c r="Q39" s="6">
        <v>999</v>
      </c>
      <c r="R39" s="6" t="s">
        <v>99</v>
      </c>
      <c r="S39" s="6" t="s">
        <v>98</v>
      </c>
      <c r="T39" s="6" t="s">
        <v>53</v>
      </c>
      <c r="U39" s="6" t="s">
        <v>206</v>
      </c>
      <c r="V39" s="6" t="s">
        <v>207</v>
      </c>
      <c r="W39" s="6" t="s">
        <v>94</v>
      </c>
      <c r="Y39" s="6" t="s">
        <v>79</v>
      </c>
      <c r="AA39" s="6" t="s">
        <v>49</v>
      </c>
      <c r="AB39" s="6" t="s">
        <v>208</v>
      </c>
      <c r="AC39" s="6" t="s">
        <v>94</v>
      </c>
      <c r="AD39" s="6">
        <v>1</v>
      </c>
      <c r="AE39" s="6" t="s">
        <v>87</v>
      </c>
      <c r="AU39" s="18" t="s">
        <v>105</v>
      </c>
      <c r="AV39" s="6" t="s">
        <v>106</v>
      </c>
      <c r="AW39" s="6" t="s">
        <v>208</v>
      </c>
      <c r="AX39" s="6" t="s">
        <v>99</v>
      </c>
      <c r="AY39" s="13">
        <f t="shared" si="0"/>
        <v>1</v>
      </c>
      <c r="AZ39" s="13">
        <f t="shared" si="1"/>
        <v>0</v>
      </c>
      <c r="BA39" s="13">
        <f t="shared" si="2"/>
        <v>0</v>
      </c>
      <c r="BB39" s="13">
        <f t="shared" si="3"/>
        <v>0</v>
      </c>
      <c r="BC39" s="13">
        <f t="shared" si="4"/>
        <v>1</v>
      </c>
      <c r="BD39" s="13">
        <f t="shared" si="5"/>
        <v>0</v>
      </c>
      <c r="BE39" s="13">
        <f>COUNTIF(T39:AT39,"Tocaciones")</f>
        <v>0</v>
      </c>
      <c r="BF39" s="13">
        <f t="shared" si="6"/>
        <v>0</v>
      </c>
      <c r="BG39" s="13">
        <f t="shared" si="7"/>
        <v>0</v>
      </c>
      <c r="BH39" s="13">
        <f t="shared" si="8"/>
        <v>0</v>
      </c>
      <c r="BI39" s="13">
        <f t="shared" si="9"/>
        <v>0</v>
      </c>
      <c r="BJ39" s="13">
        <f t="shared" si="10"/>
        <v>0</v>
      </c>
      <c r="BK39" s="13">
        <f t="shared" si="11"/>
        <v>0</v>
      </c>
      <c r="BL39" s="13">
        <f t="shared" si="12"/>
        <v>0</v>
      </c>
      <c r="BM39" s="13">
        <f t="shared" si="13"/>
        <v>0</v>
      </c>
      <c r="BN39" s="13">
        <f t="shared" si="14"/>
        <v>0</v>
      </c>
      <c r="BO39" s="13">
        <f t="shared" si="15"/>
        <v>0</v>
      </c>
      <c r="BP39" s="13">
        <f t="shared" si="16"/>
        <v>0</v>
      </c>
      <c r="BQ39" s="13">
        <f t="shared" si="17"/>
        <v>0</v>
      </c>
      <c r="BR39" s="13">
        <f t="shared" si="18"/>
        <v>0</v>
      </c>
      <c r="BS39" s="13">
        <f t="shared" si="19"/>
        <v>0</v>
      </c>
      <c r="BT39" s="13">
        <f t="shared" si="20"/>
        <v>0</v>
      </c>
      <c r="BU39" s="40">
        <f t="shared" si="44"/>
        <v>2</v>
      </c>
      <c r="BV39" s="13">
        <f t="shared" si="21"/>
        <v>0</v>
      </c>
      <c r="BW39" s="13">
        <f t="shared" si="22"/>
        <v>0</v>
      </c>
      <c r="BX39" s="13">
        <f t="shared" si="23"/>
        <v>0</v>
      </c>
      <c r="BY39" s="13">
        <f t="shared" si="24"/>
        <v>0</v>
      </c>
      <c r="BZ39" s="13">
        <f t="shared" si="25"/>
        <v>0</v>
      </c>
      <c r="CA39" s="13">
        <f t="shared" si="26"/>
        <v>0</v>
      </c>
      <c r="CB39" s="13">
        <f t="shared" si="27"/>
        <v>0</v>
      </c>
      <c r="CC39" s="13">
        <f t="shared" si="28"/>
        <v>1</v>
      </c>
      <c r="CD39" s="13">
        <f t="shared" si="29"/>
        <v>0</v>
      </c>
      <c r="CE39" s="13">
        <f t="shared" si="30"/>
        <v>0</v>
      </c>
      <c r="CF39" s="13">
        <f t="shared" si="31"/>
        <v>0</v>
      </c>
      <c r="CG39" s="13">
        <f t="shared" si="32"/>
        <v>0</v>
      </c>
      <c r="CH39" s="13">
        <f t="shared" si="33"/>
        <v>0</v>
      </c>
      <c r="CI39" s="13">
        <f t="shared" si="34"/>
        <v>0</v>
      </c>
      <c r="CJ39" s="13">
        <f t="shared" si="35"/>
        <v>0</v>
      </c>
      <c r="CK39" s="13">
        <f t="shared" si="36"/>
        <v>1</v>
      </c>
      <c r="CL39" s="13">
        <f t="shared" si="37"/>
        <v>0</v>
      </c>
      <c r="CM39" s="13">
        <f t="shared" si="38"/>
        <v>0</v>
      </c>
      <c r="CN39" s="13">
        <f t="shared" si="39"/>
        <v>0</v>
      </c>
      <c r="CO39" s="13">
        <f t="shared" si="40"/>
        <v>0</v>
      </c>
      <c r="CP39" s="13">
        <f t="shared" si="41"/>
        <v>0</v>
      </c>
      <c r="CQ39" s="13">
        <f t="shared" si="42"/>
        <v>0</v>
      </c>
      <c r="CR39" s="13">
        <f t="shared" si="43"/>
        <v>2</v>
      </c>
      <c r="CS39" s="13">
        <f t="shared" si="45"/>
        <v>0</v>
      </c>
      <c r="CT39" s="13" t="s">
        <v>107</v>
      </c>
    </row>
    <row r="40" spans="1:98" x14ac:dyDescent="0.35">
      <c r="A40" s="14">
        <v>29</v>
      </c>
      <c r="B40" s="6">
        <v>39</v>
      </c>
      <c r="C40" s="6">
        <v>16</v>
      </c>
      <c r="D40" s="6">
        <v>2</v>
      </c>
      <c r="G40" s="6">
        <v>1</v>
      </c>
      <c r="H40" s="6"/>
      <c r="I40" s="6"/>
      <c r="J40" s="6" t="s">
        <v>96</v>
      </c>
      <c r="K40" s="21">
        <v>43757</v>
      </c>
      <c r="L40" s="6" t="s">
        <v>172</v>
      </c>
      <c r="M40" s="6" t="s">
        <v>205</v>
      </c>
      <c r="N40" s="6"/>
      <c r="O40" s="6"/>
      <c r="P40" s="16">
        <v>43755</v>
      </c>
      <c r="Q40" s="6">
        <v>999</v>
      </c>
      <c r="R40" s="6" t="s">
        <v>99</v>
      </c>
      <c r="S40" s="6" t="s">
        <v>98</v>
      </c>
      <c r="T40" s="6" t="s">
        <v>49</v>
      </c>
      <c r="U40" s="6" t="s">
        <v>208</v>
      </c>
      <c r="V40" s="6" t="s">
        <v>207</v>
      </c>
      <c r="W40" s="6" t="s">
        <v>94</v>
      </c>
      <c r="X40" s="6">
        <v>1</v>
      </c>
      <c r="Y40" s="6" t="s">
        <v>87</v>
      </c>
      <c r="AA40" s="6" t="s">
        <v>53</v>
      </c>
      <c r="AB40" s="6" t="s">
        <v>208</v>
      </c>
      <c r="AC40" s="6" t="s">
        <v>94</v>
      </c>
      <c r="AD40" s="6">
        <v>1</v>
      </c>
      <c r="AE40" s="6" t="s">
        <v>79</v>
      </c>
      <c r="AU40" s="18" t="s">
        <v>105</v>
      </c>
      <c r="AV40" s="6" t="s">
        <v>106</v>
      </c>
      <c r="AW40" s="6" t="s">
        <v>208</v>
      </c>
      <c r="AX40" s="6" t="s">
        <v>99</v>
      </c>
      <c r="AY40" s="13">
        <f t="shared" si="0"/>
        <v>1</v>
      </c>
      <c r="AZ40" s="13">
        <f t="shared" si="1"/>
        <v>0</v>
      </c>
      <c r="BA40" s="13">
        <f t="shared" si="2"/>
        <v>0</v>
      </c>
      <c r="BB40" s="13">
        <f t="shared" si="3"/>
        <v>0</v>
      </c>
      <c r="BC40" s="13">
        <f t="shared" si="4"/>
        <v>1</v>
      </c>
      <c r="BD40" s="13">
        <f t="shared" si="5"/>
        <v>0</v>
      </c>
      <c r="BE40" s="13">
        <f>COUNTIF(T40:AW40,"Tocaciones")</f>
        <v>0</v>
      </c>
      <c r="BF40" s="13">
        <f t="shared" si="6"/>
        <v>0</v>
      </c>
      <c r="BG40" s="13">
        <f t="shared" si="7"/>
        <v>0</v>
      </c>
      <c r="BH40" s="13">
        <f t="shared" si="8"/>
        <v>0</v>
      </c>
      <c r="BI40" s="13">
        <f t="shared" si="9"/>
        <v>0</v>
      </c>
      <c r="BJ40" s="13">
        <f t="shared" si="10"/>
        <v>0</v>
      </c>
      <c r="BK40" s="13">
        <f t="shared" si="11"/>
        <v>0</v>
      </c>
      <c r="BL40" s="13">
        <f t="shared" si="12"/>
        <v>0</v>
      </c>
      <c r="BM40" s="13">
        <f t="shared" si="13"/>
        <v>0</v>
      </c>
      <c r="BN40" s="13">
        <f t="shared" si="14"/>
        <v>0</v>
      </c>
      <c r="BO40" s="13">
        <f t="shared" si="15"/>
        <v>0</v>
      </c>
      <c r="BP40" s="13">
        <f t="shared" si="16"/>
        <v>0</v>
      </c>
      <c r="BQ40" s="13">
        <f t="shared" si="17"/>
        <v>0</v>
      </c>
      <c r="BR40" s="13">
        <f t="shared" si="18"/>
        <v>0</v>
      </c>
      <c r="BS40" s="13">
        <f t="shared" si="19"/>
        <v>0</v>
      </c>
      <c r="BT40" s="13">
        <f t="shared" si="20"/>
        <v>0</v>
      </c>
      <c r="BU40" s="40">
        <f t="shared" si="44"/>
        <v>2</v>
      </c>
      <c r="BV40" s="13">
        <f t="shared" si="21"/>
        <v>0</v>
      </c>
      <c r="BW40" s="13">
        <f t="shared" si="22"/>
        <v>0</v>
      </c>
      <c r="BX40" s="13">
        <f t="shared" si="23"/>
        <v>0</v>
      </c>
      <c r="BY40" s="13">
        <f t="shared" si="24"/>
        <v>0</v>
      </c>
      <c r="BZ40" s="13">
        <f t="shared" si="25"/>
        <v>0</v>
      </c>
      <c r="CA40" s="13">
        <f t="shared" si="26"/>
        <v>0</v>
      </c>
      <c r="CB40" s="13">
        <f t="shared" si="27"/>
        <v>0</v>
      </c>
      <c r="CC40" s="13">
        <f t="shared" si="28"/>
        <v>1</v>
      </c>
      <c r="CD40" s="13">
        <f t="shared" si="29"/>
        <v>0</v>
      </c>
      <c r="CE40" s="13">
        <f t="shared" si="30"/>
        <v>0</v>
      </c>
      <c r="CF40" s="13">
        <f t="shared" si="31"/>
        <v>0</v>
      </c>
      <c r="CG40" s="13">
        <f t="shared" si="32"/>
        <v>0</v>
      </c>
      <c r="CH40" s="13">
        <f t="shared" si="33"/>
        <v>0</v>
      </c>
      <c r="CI40" s="13">
        <f t="shared" si="34"/>
        <v>0</v>
      </c>
      <c r="CJ40" s="13">
        <f t="shared" si="35"/>
        <v>0</v>
      </c>
      <c r="CK40" s="13">
        <f t="shared" si="36"/>
        <v>1</v>
      </c>
      <c r="CL40" s="13">
        <f t="shared" si="37"/>
        <v>0</v>
      </c>
      <c r="CM40" s="13">
        <f t="shared" si="38"/>
        <v>0</v>
      </c>
      <c r="CN40" s="13">
        <f t="shared" si="39"/>
        <v>0</v>
      </c>
      <c r="CO40" s="13">
        <f t="shared" si="40"/>
        <v>0</v>
      </c>
      <c r="CP40" s="13">
        <f t="shared" si="41"/>
        <v>0</v>
      </c>
      <c r="CQ40" s="13">
        <f t="shared" si="42"/>
        <v>0</v>
      </c>
      <c r="CR40" s="13">
        <f t="shared" si="43"/>
        <v>2</v>
      </c>
      <c r="CS40" s="13">
        <f t="shared" si="45"/>
        <v>0</v>
      </c>
      <c r="CT40" s="13" t="s">
        <v>107</v>
      </c>
    </row>
    <row r="41" spans="1:98" x14ac:dyDescent="0.35">
      <c r="A41" s="14">
        <v>30</v>
      </c>
      <c r="B41" s="6">
        <v>40</v>
      </c>
      <c r="C41" s="13">
        <v>33</v>
      </c>
      <c r="D41" s="6">
        <v>1</v>
      </c>
      <c r="G41" s="6">
        <v>1</v>
      </c>
      <c r="H41" s="6"/>
      <c r="I41" s="6"/>
      <c r="J41" s="6" t="s">
        <v>209</v>
      </c>
      <c r="K41" s="21">
        <v>43766</v>
      </c>
      <c r="L41" s="6" t="s">
        <v>172</v>
      </c>
      <c r="M41" s="6" t="s">
        <v>210</v>
      </c>
      <c r="N41" s="6"/>
      <c r="O41" s="6"/>
      <c r="P41" s="6">
        <v>999</v>
      </c>
      <c r="Q41" s="6">
        <v>999</v>
      </c>
      <c r="R41" s="6">
        <v>999</v>
      </c>
      <c r="S41" s="6" t="s">
        <v>98</v>
      </c>
      <c r="T41" s="6" t="s">
        <v>53</v>
      </c>
      <c r="U41" s="6" t="s">
        <v>211</v>
      </c>
      <c r="V41" s="6" t="s">
        <v>209</v>
      </c>
      <c r="W41" s="6" t="s">
        <v>94</v>
      </c>
      <c r="Y41" s="6" t="s">
        <v>79</v>
      </c>
      <c r="AA41" s="6" t="s">
        <v>49</v>
      </c>
      <c r="AB41" s="6" t="s">
        <v>211</v>
      </c>
      <c r="AC41" s="6" t="s">
        <v>94</v>
      </c>
      <c r="AE41" s="6" t="s">
        <v>87</v>
      </c>
      <c r="AU41" s="13">
        <v>999</v>
      </c>
      <c r="AV41" s="6" t="s">
        <v>106</v>
      </c>
      <c r="AX41" s="6" t="s">
        <v>99</v>
      </c>
      <c r="AY41" s="13">
        <f t="shared" si="0"/>
        <v>1</v>
      </c>
      <c r="AZ41" s="13">
        <f t="shared" si="1"/>
        <v>0</v>
      </c>
      <c r="BA41" s="13">
        <f t="shared" si="2"/>
        <v>0</v>
      </c>
      <c r="BB41" s="13">
        <f t="shared" si="3"/>
        <v>0</v>
      </c>
      <c r="BC41" s="13">
        <f t="shared" si="4"/>
        <v>1</v>
      </c>
      <c r="BD41" s="13">
        <f t="shared" si="5"/>
        <v>0</v>
      </c>
      <c r="BE41" s="13">
        <f>COUNTIF(T41:AT41,"Tocaciones")</f>
        <v>0</v>
      </c>
      <c r="BF41" s="13">
        <f t="shared" si="6"/>
        <v>0</v>
      </c>
      <c r="BG41" s="13">
        <f t="shared" si="7"/>
        <v>0</v>
      </c>
      <c r="BH41" s="13">
        <f t="shared" si="8"/>
        <v>0</v>
      </c>
      <c r="BI41" s="13">
        <f t="shared" si="9"/>
        <v>0</v>
      </c>
      <c r="BJ41" s="13">
        <f t="shared" si="10"/>
        <v>0</v>
      </c>
      <c r="BK41" s="13">
        <f t="shared" si="11"/>
        <v>0</v>
      </c>
      <c r="BL41" s="13">
        <f t="shared" si="12"/>
        <v>0</v>
      </c>
      <c r="BM41" s="13">
        <f t="shared" si="13"/>
        <v>0</v>
      </c>
      <c r="BN41" s="13">
        <f t="shared" si="14"/>
        <v>0</v>
      </c>
      <c r="BO41" s="13">
        <f t="shared" si="15"/>
        <v>0</v>
      </c>
      <c r="BP41" s="13">
        <f t="shared" si="16"/>
        <v>0</v>
      </c>
      <c r="BQ41" s="13">
        <f t="shared" si="17"/>
        <v>0</v>
      </c>
      <c r="BR41" s="13">
        <f t="shared" si="18"/>
        <v>0</v>
      </c>
      <c r="BS41" s="13">
        <f t="shared" si="19"/>
        <v>0</v>
      </c>
      <c r="BT41" s="13">
        <f t="shared" si="20"/>
        <v>0</v>
      </c>
      <c r="BU41" s="40">
        <f t="shared" si="44"/>
        <v>2</v>
      </c>
      <c r="BV41" s="13">
        <f t="shared" si="21"/>
        <v>0</v>
      </c>
      <c r="BW41" s="13">
        <f t="shared" si="22"/>
        <v>0</v>
      </c>
      <c r="BX41" s="13">
        <f t="shared" si="23"/>
        <v>0</v>
      </c>
      <c r="BY41" s="13">
        <f t="shared" si="24"/>
        <v>0</v>
      </c>
      <c r="BZ41" s="13">
        <f t="shared" si="25"/>
        <v>0</v>
      </c>
      <c r="CA41" s="13">
        <f t="shared" si="26"/>
        <v>0</v>
      </c>
      <c r="CB41" s="13">
        <f t="shared" si="27"/>
        <v>0</v>
      </c>
      <c r="CC41" s="13">
        <f t="shared" si="28"/>
        <v>1</v>
      </c>
      <c r="CD41" s="13">
        <f t="shared" si="29"/>
        <v>0</v>
      </c>
      <c r="CE41" s="13">
        <f t="shared" si="30"/>
        <v>0</v>
      </c>
      <c r="CF41" s="13">
        <f t="shared" si="31"/>
        <v>0</v>
      </c>
      <c r="CG41" s="13">
        <f t="shared" si="32"/>
        <v>0</v>
      </c>
      <c r="CH41" s="13">
        <f t="shared" si="33"/>
        <v>0</v>
      </c>
      <c r="CI41" s="13">
        <f t="shared" si="34"/>
        <v>0</v>
      </c>
      <c r="CJ41" s="13">
        <f t="shared" si="35"/>
        <v>0</v>
      </c>
      <c r="CK41" s="13">
        <f t="shared" si="36"/>
        <v>1</v>
      </c>
      <c r="CL41" s="13">
        <f t="shared" si="37"/>
        <v>0</v>
      </c>
      <c r="CM41" s="13">
        <f t="shared" si="38"/>
        <v>0</v>
      </c>
      <c r="CN41" s="13">
        <f t="shared" si="39"/>
        <v>0</v>
      </c>
      <c r="CO41" s="13">
        <f t="shared" si="40"/>
        <v>0</v>
      </c>
      <c r="CP41" s="13">
        <f t="shared" si="41"/>
        <v>0</v>
      </c>
      <c r="CQ41" s="13">
        <f t="shared" si="42"/>
        <v>0</v>
      </c>
      <c r="CR41" s="13">
        <f t="shared" si="43"/>
        <v>2</v>
      </c>
      <c r="CS41" s="13">
        <f t="shared" si="45"/>
        <v>0</v>
      </c>
      <c r="CT41" s="13" t="s">
        <v>107</v>
      </c>
    </row>
    <row r="42" spans="1:98" x14ac:dyDescent="0.35">
      <c r="A42" s="14">
        <v>30</v>
      </c>
      <c r="B42" s="6">
        <v>41</v>
      </c>
      <c r="D42" s="6">
        <v>1</v>
      </c>
      <c r="G42" s="6">
        <v>1</v>
      </c>
      <c r="H42" s="6"/>
      <c r="I42" s="6"/>
      <c r="J42" s="6" t="s">
        <v>209</v>
      </c>
      <c r="K42" s="21">
        <v>43766</v>
      </c>
      <c r="L42" s="6" t="s">
        <v>172</v>
      </c>
      <c r="M42" s="6" t="s">
        <v>210</v>
      </c>
      <c r="N42" s="6"/>
      <c r="O42" s="6"/>
      <c r="P42" s="6">
        <v>999</v>
      </c>
      <c r="Q42" s="6">
        <v>999</v>
      </c>
      <c r="R42" s="6">
        <v>999</v>
      </c>
      <c r="S42" s="6" t="s">
        <v>98</v>
      </c>
      <c r="T42" s="6" t="s">
        <v>53</v>
      </c>
      <c r="U42" s="6" t="s">
        <v>212</v>
      </c>
      <c r="V42" s="6" t="s">
        <v>209</v>
      </c>
      <c r="W42" s="6" t="s">
        <v>94</v>
      </c>
      <c r="Y42" s="6" t="s">
        <v>79</v>
      </c>
      <c r="AA42" s="6" t="s">
        <v>49</v>
      </c>
      <c r="AB42" s="6" t="s">
        <v>212</v>
      </c>
      <c r="AC42" s="6" t="s">
        <v>94</v>
      </c>
      <c r="AE42" s="6" t="s">
        <v>87</v>
      </c>
      <c r="AU42" s="13">
        <v>999</v>
      </c>
      <c r="AV42" s="6" t="s">
        <v>106</v>
      </c>
      <c r="AX42" s="6" t="s">
        <v>99</v>
      </c>
      <c r="AY42" s="13">
        <f t="shared" si="0"/>
        <v>1</v>
      </c>
      <c r="AZ42" s="13">
        <f t="shared" si="1"/>
        <v>0</v>
      </c>
      <c r="BA42" s="13">
        <f t="shared" si="2"/>
        <v>0</v>
      </c>
      <c r="BB42" s="13">
        <f t="shared" si="3"/>
        <v>0</v>
      </c>
      <c r="BC42" s="13">
        <f t="shared" si="4"/>
        <v>1</v>
      </c>
      <c r="BD42" s="13">
        <f t="shared" si="5"/>
        <v>0</v>
      </c>
      <c r="BE42" s="13">
        <f>COUNTIF(T42:AW42,"Tocaciones")</f>
        <v>0</v>
      </c>
      <c r="BF42" s="13">
        <f t="shared" si="6"/>
        <v>0</v>
      </c>
      <c r="BG42" s="13">
        <f t="shared" si="7"/>
        <v>0</v>
      </c>
      <c r="BH42" s="13">
        <f t="shared" si="8"/>
        <v>0</v>
      </c>
      <c r="BI42" s="13">
        <f t="shared" si="9"/>
        <v>0</v>
      </c>
      <c r="BJ42" s="13">
        <f t="shared" si="10"/>
        <v>0</v>
      </c>
      <c r="BK42" s="13">
        <f t="shared" si="11"/>
        <v>0</v>
      </c>
      <c r="BL42" s="13">
        <f t="shared" si="12"/>
        <v>0</v>
      </c>
      <c r="BM42" s="13">
        <f t="shared" si="13"/>
        <v>0</v>
      </c>
      <c r="BN42" s="13">
        <f t="shared" si="14"/>
        <v>0</v>
      </c>
      <c r="BO42" s="13">
        <f t="shared" si="15"/>
        <v>0</v>
      </c>
      <c r="BP42" s="13">
        <f t="shared" si="16"/>
        <v>0</v>
      </c>
      <c r="BQ42" s="13">
        <f t="shared" si="17"/>
        <v>0</v>
      </c>
      <c r="BR42" s="13">
        <f t="shared" si="18"/>
        <v>0</v>
      </c>
      <c r="BS42" s="13">
        <f t="shared" si="19"/>
        <v>0</v>
      </c>
      <c r="BT42" s="13">
        <f t="shared" si="20"/>
        <v>0</v>
      </c>
      <c r="BU42" s="40">
        <f t="shared" si="44"/>
        <v>2</v>
      </c>
      <c r="BV42" s="13">
        <f t="shared" si="21"/>
        <v>0</v>
      </c>
      <c r="BW42" s="13">
        <f t="shared" si="22"/>
        <v>0</v>
      </c>
      <c r="BX42" s="13">
        <f t="shared" si="23"/>
        <v>0</v>
      </c>
      <c r="BY42" s="13">
        <f t="shared" si="24"/>
        <v>0</v>
      </c>
      <c r="BZ42" s="13">
        <f t="shared" si="25"/>
        <v>0</v>
      </c>
      <c r="CA42" s="13">
        <f t="shared" si="26"/>
        <v>0</v>
      </c>
      <c r="CB42" s="13">
        <f t="shared" si="27"/>
        <v>0</v>
      </c>
      <c r="CC42" s="13">
        <f t="shared" si="28"/>
        <v>1</v>
      </c>
      <c r="CD42" s="13">
        <f t="shared" si="29"/>
        <v>0</v>
      </c>
      <c r="CE42" s="13">
        <f t="shared" si="30"/>
        <v>0</v>
      </c>
      <c r="CF42" s="13">
        <f t="shared" si="31"/>
        <v>0</v>
      </c>
      <c r="CG42" s="13">
        <f t="shared" si="32"/>
        <v>0</v>
      </c>
      <c r="CH42" s="13">
        <f t="shared" si="33"/>
        <v>0</v>
      </c>
      <c r="CI42" s="13">
        <f t="shared" si="34"/>
        <v>0</v>
      </c>
      <c r="CJ42" s="13">
        <f t="shared" si="35"/>
        <v>0</v>
      </c>
      <c r="CK42" s="13">
        <f t="shared" si="36"/>
        <v>1</v>
      </c>
      <c r="CL42" s="13">
        <f t="shared" si="37"/>
        <v>0</v>
      </c>
      <c r="CM42" s="13">
        <f t="shared" si="38"/>
        <v>0</v>
      </c>
      <c r="CN42" s="13">
        <f t="shared" si="39"/>
        <v>0</v>
      </c>
      <c r="CO42" s="13">
        <f t="shared" si="40"/>
        <v>0</v>
      </c>
      <c r="CP42" s="13">
        <f t="shared" si="41"/>
        <v>0</v>
      </c>
      <c r="CQ42" s="13">
        <f t="shared" si="42"/>
        <v>0</v>
      </c>
      <c r="CR42" s="13">
        <f t="shared" si="43"/>
        <v>2</v>
      </c>
      <c r="CS42" s="13">
        <f t="shared" si="45"/>
        <v>0</v>
      </c>
      <c r="CT42" s="13" t="s">
        <v>107</v>
      </c>
    </row>
    <row r="43" spans="1:98" x14ac:dyDescent="0.35">
      <c r="A43" s="14">
        <v>30</v>
      </c>
      <c r="B43" s="6">
        <v>42</v>
      </c>
      <c r="C43" s="13">
        <v>23</v>
      </c>
      <c r="D43" s="6">
        <v>1</v>
      </c>
      <c r="G43" s="6">
        <v>1</v>
      </c>
      <c r="H43" s="6"/>
      <c r="I43" s="6"/>
      <c r="J43" s="6" t="s">
        <v>209</v>
      </c>
      <c r="K43" s="21">
        <v>43766</v>
      </c>
      <c r="L43" s="6" t="s">
        <v>172</v>
      </c>
      <c r="M43" s="6" t="s">
        <v>210</v>
      </c>
      <c r="N43" s="6"/>
      <c r="O43" s="6"/>
      <c r="P43" s="6">
        <v>999</v>
      </c>
      <c r="Q43" s="6">
        <v>999</v>
      </c>
      <c r="R43" s="6">
        <v>999</v>
      </c>
      <c r="S43" s="6" t="s">
        <v>99</v>
      </c>
      <c r="T43" s="6" t="s">
        <v>53</v>
      </c>
      <c r="U43" s="6">
        <v>999</v>
      </c>
      <c r="V43" s="6" t="s">
        <v>209</v>
      </c>
      <c r="W43" s="6" t="s">
        <v>94</v>
      </c>
      <c r="Y43" s="6" t="s">
        <v>79</v>
      </c>
      <c r="AA43" s="6" t="s">
        <v>49</v>
      </c>
      <c r="AB43" s="6">
        <v>999</v>
      </c>
      <c r="AC43" s="6" t="s">
        <v>94</v>
      </c>
      <c r="AE43" s="6" t="s">
        <v>87</v>
      </c>
      <c r="AU43" s="13">
        <v>999</v>
      </c>
      <c r="AV43" s="6" t="s">
        <v>106</v>
      </c>
      <c r="AX43" s="6" t="s">
        <v>99</v>
      </c>
      <c r="AY43" s="13">
        <f t="shared" si="0"/>
        <v>1</v>
      </c>
      <c r="AZ43" s="13">
        <f t="shared" si="1"/>
        <v>0</v>
      </c>
      <c r="BA43" s="13">
        <f t="shared" si="2"/>
        <v>0</v>
      </c>
      <c r="BB43" s="13">
        <f t="shared" si="3"/>
        <v>0</v>
      </c>
      <c r="BC43" s="13">
        <f t="shared" si="4"/>
        <v>1</v>
      </c>
      <c r="BD43" s="13">
        <f t="shared" si="5"/>
        <v>0</v>
      </c>
      <c r="BE43" s="13">
        <f>COUNTIF(T43:AT43,"Tocaciones")</f>
        <v>0</v>
      </c>
      <c r="BF43" s="13">
        <f t="shared" si="6"/>
        <v>0</v>
      </c>
      <c r="BG43" s="13">
        <f t="shared" si="7"/>
        <v>0</v>
      </c>
      <c r="BH43" s="13">
        <f t="shared" si="8"/>
        <v>0</v>
      </c>
      <c r="BI43" s="13">
        <f t="shared" si="9"/>
        <v>0</v>
      </c>
      <c r="BJ43" s="13">
        <f t="shared" si="10"/>
        <v>0</v>
      </c>
      <c r="BK43" s="13">
        <f t="shared" si="11"/>
        <v>0</v>
      </c>
      <c r="BL43" s="13">
        <f t="shared" si="12"/>
        <v>0</v>
      </c>
      <c r="BM43" s="13">
        <f t="shared" si="13"/>
        <v>0</v>
      </c>
      <c r="BN43" s="13">
        <f t="shared" si="14"/>
        <v>0</v>
      </c>
      <c r="BO43" s="13">
        <f t="shared" si="15"/>
        <v>0</v>
      </c>
      <c r="BP43" s="13">
        <f t="shared" si="16"/>
        <v>0</v>
      </c>
      <c r="BQ43" s="13">
        <f t="shared" si="17"/>
        <v>0</v>
      </c>
      <c r="BR43" s="13">
        <f t="shared" si="18"/>
        <v>0</v>
      </c>
      <c r="BS43" s="13">
        <f t="shared" si="19"/>
        <v>0</v>
      </c>
      <c r="BT43" s="13">
        <f t="shared" si="20"/>
        <v>0</v>
      </c>
      <c r="BU43" s="40">
        <f t="shared" si="44"/>
        <v>2</v>
      </c>
      <c r="BV43" s="13">
        <f t="shared" si="21"/>
        <v>0</v>
      </c>
      <c r="BW43" s="13">
        <f t="shared" si="22"/>
        <v>0</v>
      </c>
      <c r="BX43" s="13">
        <f t="shared" si="23"/>
        <v>0</v>
      </c>
      <c r="BY43" s="13">
        <f t="shared" si="24"/>
        <v>0</v>
      </c>
      <c r="BZ43" s="13">
        <f t="shared" si="25"/>
        <v>0</v>
      </c>
      <c r="CA43" s="13">
        <f t="shared" si="26"/>
        <v>0</v>
      </c>
      <c r="CB43" s="13">
        <f t="shared" si="27"/>
        <v>0</v>
      </c>
      <c r="CC43" s="13">
        <f t="shared" si="28"/>
        <v>1</v>
      </c>
      <c r="CD43" s="13">
        <f t="shared" si="29"/>
        <v>0</v>
      </c>
      <c r="CE43" s="13">
        <f t="shared" si="30"/>
        <v>0</v>
      </c>
      <c r="CF43" s="13">
        <f t="shared" si="31"/>
        <v>0</v>
      </c>
      <c r="CG43" s="13">
        <f t="shared" si="32"/>
        <v>0</v>
      </c>
      <c r="CH43" s="13">
        <f t="shared" si="33"/>
        <v>0</v>
      </c>
      <c r="CI43" s="13">
        <f t="shared" si="34"/>
        <v>0</v>
      </c>
      <c r="CJ43" s="13">
        <f t="shared" si="35"/>
        <v>0</v>
      </c>
      <c r="CK43" s="13">
        <f t="shared" si="36"/>
        <v>1</v>
      </c>
      <c r="CL43" s="13">
        <f t="shared" si="37"/>
        <v>0</v>
      </c>
      <c r="CM43" s="13">
        <f t="shared" si="38"/>
        <v>0</v>
      </c>
      <c r="CN43" s="13">
        <f t="shared" si="39"/>
        <v>0</v>
      </c>
      <c r="CO43" s="13">
        <f t="shared" si="40"/>
        <v>0</v>
      </c>
      <c r="CP43" s="13">
        <f t="shared" si="41"/>
        <v>0</v>
      </c>
      <c r="CQ43" s="13">
        <f t="shared" si="42"/>
        <v>0</v>
      </c>
      <c r="CR43" s="13">
        <f t="shared" si="43"/>
        <v>2</v>
      </c>
      <c r="CS43" s="13">
        <f t="shared" si="45"/>
        <v>0</v>
      </c>
      <c r="CT43" s="13" t="s">
        <v>107</v>
      </c>
    </row>
    <row r="44" spans="1:98" x14ac:dyDescent="0.35">
      <c r="A44" s="14">
        <v>30</v>
      </c>
      <c r="B44" s="6">
        <v>43</v>
      </c>
      <c r="C44" s="13">
        <v>29</v>
      </c>
      <c r="D44" s="6">
        <v>1</v>
      </c>
      <c r="G44" s="6">
        <v>1</v>
      </c>
      <c r="H44" s="6"/>
      <c r="I44" s="6"/>
      <c r="J44" s="6" t="s">
        <v>209</v>
      </c>
      <c r="K44" s="21">
        <v>43766</v>
      </c>
      <c r="L44" s="6" t="s">
        <v>172</v>
      </c>
      <c r="M44" s="6" t="s">
        <v>210</v>
      </c>
      <c r="N44" s="6"/>
      <c r="O44" s="6"/>
      <c r="P44" s="6">
        <v>999</v>
      </c>
      <c r="Q44" s="6">
        <v>999</v>
      </c>
      <c r="R44" s="6">
        <v>999</v>
      </c>
      <c r="S44" s="6" t="s">
        <v>98</v>
      </c>
      <c r="T44" s="6" t="s">
        <v>53</v>
      </c>
      <c r="U44" s="6" t="s">
        <v>213</v>
      </c>
      <c r="V44" s="6" t="s">
        <v>209</v>
      </c>
      <c r="W44" s="6" t="s">
        <v>94</v>
      </c>
      <c r="Y44" s="6" t="s">
        <v>79</v>
      </c>
      <c r="AA44" s="6" t="s">
        <v>49</v>
      </c>
      <c r="AB44" s="6" t="s">
        <v>213</v>
      </c>
      <c r="AC44" s="6" t="s">
        <v>94</v>
      </c>
      <c r="AE44" s="6" t="s">
        <v>87</v>
      </c>
      <c r="AU44" s="13">
        <v>999</v>
      </c>
      <c r="AV44" s="6" t="s">
        <v>106</v>
      </c>
      <c r="AX44" s="6" t="s">
        <v>99</v>
      </c>
      <c r="AY44" s="13">
        <f t="shared" si="0"/>
        <v>1</v>
      </c>
      <c r="AZ44" s="13">
        <f t="shared" si="1"/>
        <v>0</v>
      </c>
      <c r="BA44" s="13">
        <f t="shared" si="2"/>
        <v>0</v>
      </c>
      <c r="BB44" s="13">
        <f t="shared" si="3"/>
        <v>0</v>
      </c>
      <c r="BC44" s="13">
        <f t="shared" si="4"/>
        <v>1</v>
      </c>
      <c r="BD44" s="13">
        <f t="shared" si="5"/>
        <v>0</v>
      </c>
      <c r="BE44" s="13">
        <f>COUNTIF(T44:AW44,"Tocaciones")</f>
        <v>0</v>
      </c>
      <c r="BF44" s="13">
        <f t="shared" si="6"/>
        <v>0</v>
      </c>
      <c r="BG44" s="13">
        <f t="shared" si="7"/>
        <v>0</v>
      </c>
      <c r="BH44" s="13">
        <f t="shared" si="8"/>
        <v>0</v>
      </c>
      <c r="BI44" s="13">
        <f t="shared" si="9"/>
        <v>0</v>
      </c>
      <c r="BJ44" s="13">
        <f t="shared" si="10"/>
        <v>0</v>
      </c>
      <c r="BK44" s="13">
        <f t="shared" si="11"/>
        <v>0</v>
      </c>
      <c r="BL44" s="13">
        <f t="shared" si="12"/>
        <v>0</v>
      </c>
      <c r="BM44" s="13">
        <f t="shared" si="13"/>
        <v>0</v>
      </c>
      <c r="BN44" s="13">
        <f t="shared" si="14"/>
        <v>0</v>
      </c>
      <c r="BO44" s="13">
        <f t="shared" si="15"/>
        <v>0</v>
      </c>
      <c r="BP44" s="13">
        <f t="shared" si="16"/>
        <v>0</v>
      </c>
      <c r="BQ44" s="13">
        <f t="shared" si="17"/>
        <v>0</v>
      </c>
      <c r="BR44" s="13">
        <f t="shared" si="18"/>
        <v>0</v>
      </c>
      <c r="BS44" s="13">
        <f t="shared" si="19"/>
        <v>0</v>
      </c>
      <c r="BT44" s="13">
        <f t="shared" si="20"/>
        <v>0</v>
      </c>
      <c r="BU44" s="40">
        <f t="shared" si="44"/>
        <v>2</v>
      </c>
      <c r="BV44" s="13">
        <f t="shared" si="21"/>
        <v>0</v>
      </c>
      <c r="BW44" s="13">
        <f t="shared" si="22"/>
        <v>0</v>
      </c>
      <c r="BX44" s="13">
        <f t="shared" si="23"/>
        <v>0</v>
      </c>
      <c r="BY44" s="13">
        <f t="shared" si="24"/>
        <v>0</v>
      </c>
      <c r="BZ44" s="13">
        <f t="shared" si="25"/>
        <v>0</v>
      </c>
      <c r="CA44" s="13">
        <f t="shared" si="26"/>
        <v>0</v>
      </c>
      <c r="CB44" s="13">
        <f t="shared" si="27"/>
        <v>0</v>
      </c>
      <c r="CC44" s="13">
        <f t="shared" si="28"/>
        <v>1</v>
      </c>
      <c r="CD44" s="13">
        <f t="shared" si="29"/>
        <v>0</v>
      </c>
      <c r="CE44" s="13">
        <f t="shared" si="30"/>
        <v>0</v>
      </c>
      <c r="CF44" s="13">
        <f t="shared" si="31"/>
        <v>0</v>
      </c>
      <c r="CG44" s="13">
        <f t="shared" si="32"/>
        <v>0</v>
      </c>
      <c r="CH44" s="13">
        <f t="shared" si="33"/>
        <v>0</v>
      </c>
      <c r="CI44" s="13">
        <f t="shared" si="34"/>
        <v>0</v>
      </c>
      <c r="CJ44" s="13">
        <f t="shared" si="35"/>
        <v>0</v>
      </c>
      <c r="CK44" s="13">
        <f t="shared" si="36"/>
        <v>1</v>
      </c>
      <c r="CL44" s="13">
        <f t="shared" si="37"/>
        <v>0</v>
      </c>
      <c r="CM44" s="13">
        <f t="shared" si="38"/>
        <v>0</v>
      </c>
      <c r="CN44" s="13">
        <f t="shared" si="39"/>
        <v>0</v>
      </c>
      <c r="CO44" s="13">
        <f t="shared" si="40"/>
        <v>0</v>
      </c>
      <c r="CP44" s="13">
        <f t="shared" si="41"/>
        <v>0</v>
      </c>
      <c r="CQ44" s="13">
        <f t="shared" si="42"/>
        <v>0</v>
      </c>
      <c r="CR44" s="13">
        <f t="shared" si="43"/>
        <v>2</v>
      </c>
      <c r="CS44" s="13">
        <f t="shared" si="45"/>
        <v>0</v>
      </c>
      <c r="CT44" s="13" t="s">
        <v>107</v>
      </c>
    </row>
    <row r="45" spans="1:98" x14ac:dyDescent="0.35">
      <c r="A45" s="14">
        <v>30</v>
      </c>
      <c r="B45" s="6">
        <v>44</v>
      </c>
      <c r="C45" s="13">
        <v>43</v>
      </c>
      <c r="D45" s="6">
        <v>1</v>
      </c>
      <c r="G45" s="6">
        <v>1</v>
      </c>
      <c r="H45" s="6"/>
      <c r="I45" s="6"/>
      <c r="J45" s="6" t="s">
        <v>209</v>
      </c>
      <c r="K45" s="21">
        <v>43766</v>
      </c>
      <c r="L45" s="6" t="s">
        <v>172</v>
      </c>
      <c r="M45" s="6" t="s">
        <v>210</v>
      </c>
      <c r="N45" s="6"/>
      <c r="O45" s="6"/>
      <c r="P45" s="6">
        <v>999</v>
      </c>
      <c r="Q45" s="6">
        <v>999</v>
      </c>
      <c r="R45" s="6">
        <v>999</v>
      </c>
      <c r="S45" s="6" t="s">
        <v>98</v>
      </c>
      <c r="T45" s="6" t="s">
        <v>53</v>
      </c>
      <c r="U45" s="6" t="s">
        <v>213</v>
      </c>
      <c r="V45" s="6" t="s">
        <v>209</v>
      </c>
      <c r="W45" s="6" t="s">
        <v>94</v>
      </c>
      <c r="Y45" s="6" t="s">
        <v>79</v>
      </c>
      <c r="AU45" s="13">
        <v>999</v>
      </c>
      <c r="AV45" s="6" t="s">
        <v>106</v>
      </c>
      <c r="AX45" s="6" t="s">
        <v>99</v>
      </c>
      <c r="AY45" s="13">
        <f t="shared" si="0"/>
        <v>0</v>
      </c>
      <c r="AZ45" s="13">
        <f t="shared" si="1"/>
        <v>0</v>
      </c>
      <c r="BA45" s="13">
        <f t="shared" si="2"/>
        <v>0</v>
      </c>
      <c r="BB45" s="13">
        <f t="shared" si="3"/>
        <v>0</v>
      </c>
      <c r="BC45" s="13">
        <f t="shared" si="4"/>
        <v>1</v>
      </c>
      <c r="BD45" s="13">
        <f t="shared" si="5"/>
        <v>0</v>
      </c>
      <c r="BE45" s="13">
        <f>COUNTIF(T45:AT45,"Tocaciones")</f>
        <v>0</v>
      </c>
      <c r="BF45" s="13">
        <f t="shared" si="6"/>
        <v>0</v>
      </c>
      <c r="BG45" s="13">
        <f t="shared" si="7"/>
        <v>0</v>
      </c>
      <c r="BH45" s="13">
        <f t="shared" si="8"/>
        <v>0</v>
      </c>
      <c r="BI45" s="13">
        <f t="shared" si="9"/>
        <v>0</v>
      </c>
      <c r="BJ45" s="13">
        <f t="shared" si="10"/>
        <v>0</v>
      </c>
      <c r="BK45" s="13">
        <f t="shared" si="11"/>
        <v>0</v>
      </c>
      <c r="BL45" s="13">
        <f t="shared" si="12"/>
        <v>0</v>
      </c>
      <c r="BM45" s="13">
        <f t="shared" si="13"/>
        <v>0</v>
      </c>
      <c r="BN45" s="13">
        <f t="shared" si="14"/>
        <v>0</v>
      </c>
      <c r="BO45" s="13">
        <f t="shared" si="15"/>
        <v>0</v>
      </c>
      <c r="BP45" s="13">
        <f t="shared" si="16"/>
        <v>0</v>
      </c>
      <c r="BQ45" s="13">
        <f t="shared" si="17"/>
        <v>0</v>
      </c>
      <c r="BR45" s="13">
        <f t="shared" si="18"/>
        <v>0</v>
      </c>
      <c r="BS45" s="13">
        <f t="shared" si="19"/>
        <v>0</v>
      </c>
      <c r="BT45" s="13">
        <f t="shared" si="20"/>
        <v>0</v>
      </c>
      <c r="BU45" s="40">
        <f t="shared" si="44"/>
        <v>1</v>
      </c>
      <c r="BV45" s="13">
        <f t="shared" si="21"/>
        <v>0</v>
      </c>
      <c r="BW45" s="13">
        <f t="shared" si="22"/>
        <v>0</v>
      </c>
      <c r="BX45" s="13">
        <f t="shared" si="23"/>
        <v>0</v>
      </c>
      <c r="BY45" s="13">
        <f t="shared" si="24"/>
        <v>0</v>
      </c>
      <c r="BZ45" s="13">
        <f t="shared" si="25"/>
        <v>0</v>
      </c>
      <c r="CA45" s="13">
        <f t="shared" si="26"/>
        <v>0</v>
      </c>
      <c r="CB45" s="13">
        <f t="shared" si="27"/>
        <v>0</v>
      </c>
      <c r="CC45" s="13">
        <f t="shared" si="28"/>
        <v>1</v>
      </c>
      <c r="CD45" s="13">
        <f t="shared" si="29"/>
        <v>0</v>
      </c>
      <c r="CE45" s="13">
        <f t="shared" si="30"/>
        <v>0</v>
      </c>
      <c r="CF45" s="13">
        <f t="shared" si="31"/>
        <v>0</v>
      </c>
      <c r="CG45" s="13">
        <f t="shared" si="32"/>
        <v>0</v>
      </c>
      <c r="CH45" s="13">
        <f t="shared" si="33"/>
        <v>0</v>
      </c>
      <c r="CI45" s="13">
        <f t="shared" si="34"/>
        <v>0</v>
      </c>
      <c r="CJ45" s="13">
        <f t="shared" si="35"/>
        <v>0</v>
      </c>
      <c r="CK45" s="13">
        <f t="shared" si="36"/>
        <v>0</v>
      </c>
      <c r="CL45" s="13">
        <f t="shared" si="37"/>
        <v>0</v>
      </c>
      <c r="CM45" s="13">
        <f t="shared" si="38"/>
        <v>0</v>
      </c>
      <c r="CN45" s="13">
        <f t="shared" si="39"/>
        <v>0</v>
      </c>
      <c r="CO45" s="13">
        <f t="shared" si="40"/>
        <v>0</v>
      </c>
      <c r="CP45" s="13">
        <f t="shared" si="41"/>
        <v>0</v>
      </c>
      <c r="CQ45" s="13">
        <f t="shared" si="42"/>
        <v>0</v>
      </c>
      <c r="CR45" s="13">
        <f t="shared" si="43"/>
        <v>1</v>
      </c>
      <c r="CS45" s="13">
        <f t="shared" si="45"/>
        <v>0</v>
      </c>
      <c r="CT45" s="13" t="s">
        <v>107</v>
      </c>
    </row>
    <row r="46" spans="1:98" x14ac:dyDescent="0.35">
      <c r="A46" s="14">
        <v>30</v>
      </c>
      <c r="B46" s="6">
        <v>45</v>
      </c>
      <c r="D46" s="6">
        <v>1</v>
      </c>
      <c r="G46" s="6">
        <v>1</v>
      </c>
      <c r="H46" s="6"/>
      <c r="I46" s="6"/>
      <c r="J46" s="6" t="s">
        <v>209</v>
      </c>
      <c r="K46" s="21">
        <v>43766</v>
      </c>
      <c r="L46" s="6" t="s">
        <v>172</v>
      </c>
      <c r="M46" s="6" t="s">
        <v>210</v>
      </c>
      <c r="N46" s="6"/>
      <c r="O46" s="6"/>
      <c r="P46" s="6">
        <v>999</v>
      </c>
      <c r="Q46" s="6">
        <v>999</v>
      </c>
      <c r="R46" s="6">
        <v>999</v>
      </c>
      <c r="S46" s="6" t="s">
        <v>98</v>
      </c>
      <c r="T46" s="6" t="s">
        <v>53</v>
      </c>
      <c r="U46" s="6" t="s">
        <v>214</v>
      </c>
      <c r="V46" s="6" t="s">
        <v>209</v>
      </c>
      <c r="W46" s="6" t="s">
        <v>94</v>
      </c>
      <c r="Y46" s="6" t="s">
        <v>79</v>
      </c>
      <c r="AA46" s="6" t="s">
        <v>49</v>
      </c>
      <c r="AB46" s="6" t="s">
        <v>214</v>
      </c>
      <c r="AC46" s="6" t="s">
        <v>94</v>
      </c>
      <c r="AU46" s="13">
        <v>999</v>
      </c>
      <c r="AV46" s="6" t="s">
        <v>106</v>
      </c>
      <c r="AW46" s="6" t="s">
        <v>215</v>
      </c>
      <c r="AX46" s="6" t="s">
        <v>99</v>
      </c>
      <c r="AY46" s="13">
        <f t="shared" si="0"/>
        <v>1</v>
      </c>
      <c r="AZ46" s="13">
        <f t="shared" si="1"/>
        <v>0</v>
      </c>
      <c r="BA46" s="13">
        <f t="shared" si="2"/>
        <v>0</v>
      </c>
      <c r="BB46" s="13">
        <f t="shared" si="3"/>
        <v>0</v>
      </c>
      <c r="BC46" s="13">
        <f t="shared" si="4"/>
        <v>1</v>
      </c>
      <c r="BD46" s="13">
        <f t="shared" si="5"/>
        <v>0</v>
      </c>
      <c r="BE46" s="13">
        <f>COUNTIF(T46:AW46,"Tocaciones")</f>
        <v>0</v>
      </c>
      <c r="BF46" s="13">
        <f t="shared" si="6"/>
        <v>0</v>
      </c>
      <c r="BG46" s="13">
        <f t="shared" si="7"/>
        <v>0</v>
      </c>
      <c r="BH46" s="13">
        <f t="shared" si="8"/>
        <v>0</v>
      </c>
      <c r="BI46" s="13">
        <f t="shared" si="9"/>
        <v>0</v>
      </c>
      <c r="BJ46" s="13">
        <f t="shared" si="10"/>
        <v>0</v>
      </c>
      <c r="BK46" s="13">
        <f t="shared" si="11"/>
        <v>0</v>
      </c>
      <c r="BL46" s="13">
        <f t="shared" si="12"/>
        <v>0</v>
      </c>
      <c r="BM46" s="13">
        <f t="shared" si="13"/>
        <v>0</v>
      </c>
      <c r="BN46" s="13">
        <f t="shared" si="14"/>
        <v>0</v>
      </c>
      <c r="BO46" s="13">
        <f t="shared" si="15"/>
        <v>0</v>
      </c>
      <c r="BP46" s="13">
        <f t="shared" si="16"/>
        <v>0</v>
      </c>
      <c r="BQ46" s="13">
        <f t="shared" si="17"/>
        <v>0</v>
      </c>
      <c r="BR46" s="13">
        <f t="shared" si="18"/>
        <v>0</v>
      </c>
      <c r="BS46" s="13">
        <f t="shared" si="19"/>
        <v>0</v>
      </c>
      <c r="BT46" s="13">
        <f t="shared" si="20"/>
        <v>0</v>
      </c>
      <c r="BU46" s="40">
        <f t="shared" si="44"/>
        <v>2</v>
      </c>
      <c r="BV46" s="13">
        <f t="shared" si="21"/>
        <v>0</v>
      </c>
      <c r="BW46" s="13">
        <f t="shared" si="22"/>
        <v>0</v>
      </c>
      <c r="BX46" s="13">
        <f t="shared" si="23"/>
        <v>0</v>
      </c>
      <c r="BY46" s="13">
        <f t="shared" si="24"/>
        <v>0</v>
      </c>
      <c r="BZ46" s="13">
        <f t="shared" si="25"/>
        <v>0</v>
      </c>
      <c r="CA46" s="13">
        <f t="shared" si="26"/>
        <v>0</v>
      </c>
      <c r="CB46" s="13">
        <f t="shared" si="27"/>
        <v>0</v>
      </c>
      <c r="CC46" s="13">
        <f t="shared" si="28"/>
        <v>1</v>
      </c>
      <c r="CD46" s="13">
        <f t="shared" si="29"/>
        <v>0</v>
      </c>
      <c r="CE46" s="13">
        <f t="shared" si="30"/>
        <v>0</v>
      </c>
      <c r="CF46" s="13">
        <f t="shared" si="31"/>
        <v>0</v>
      </c>
      <c r="CG46" s="13">
        <f t="shared" si="32"/>
        <v>0</v>
      </c>
      <c r="CH46" s="13">
        <f t="shared" si="33"/>
        <v>0</v>
      </c>
      <c r="CI46" s="13">
        <f t="shared" si="34"/>
        <v>0</v>
      </c>
      <c r="CJ46" s="13">
        <f t="shared" si="35"/>
        <v>0</v>
      </c>
      <c r="CK46" s="13">
        <f t="shared" si="36"/>
        <v>0</v>
      </c>
      <c r="CL46" s="13">
        <f t="shared" si="37"/>
        <v>0</v>
      </c>
      <c r="CM46" s="13">
        <f t="shared" si="38"/>
        <v>0</v>
      </c>
      <c r="CN46" s="13">
        <f t="shared" si="39"/>
        <v>0</v>
      </c>
      <c r="CO46" s="13">
        <f t="shared" si="40"/>
        <v>0</v>
      </c>
      <c r="CP46" s="13">
        <f t="shared" si="41"/>
        <v>0</v>
      </c>
      <c r="CQ46" s="13">
        <f t="shared" si="42"/>
        <v>0</v>
      </c>
      <c r="CR46" s="13">
        <f t="shared" si="43"/>
        <v>2</v>
      </c>
      <c r="CS46" s="13">
        <f t="shared" si="45"/>
        <v>0</v>
      </c>
      <c r="CT46" s="13" t="s">
        <v>107</v>
      </c>
    </row>
    <row r="47" spans="1:98" x14ac:dyDescent="0.35">
      <c r="A47" s="14">
        <v>31</v>
      </c>
      <c r="B47" s="6">
        <v>46</v>
      </c>
      <c r="C47" s="13">
        <v>28</v>
      </c>
      <c r="D47" s="6">
        <v>1</v>
      </c>
      <c r="G47" s="6">
        <v>1</v>
      </c>
      <c r="H47" s="6"/>
      <c r="I47" s="6"/>
      <c r="J47" s="6" t="s">
        <v>96</v>
      </c>
      <c r="K47" s="21">
        <v>43766</v>
      </c>
      <c r="L47" s="6" t="s">
        <v>172</v>
      </c>
      <c r="M47" s="6" t="s">
        <v>205</v>
      </c>
      <c r="N47" s="6"/>
      <c r="O47" s="6"/>
      <c r="P47" s="16">
        <v>43757</v>
      </c>
      <c r="Q47" s="17">
        <v>0.89583333333333337</v>
      </c>
      <c r="R47" s="6" t="s">
        <v>98</v>
      </c>
      <c r="S47" s="6" t="s">
        <v>98</v>
      </c>
      <c r="T47" s="6" t="s">
        <v>49</v>
      </c>
      <c r="U47" s="6" t="s">
        <v>216</v>
      </c>
      <c r="V47" s="6" t="s">
        <v>207</v>
      </c>
      <c r="W47" s="6" t="s">
        <v>94</v>
      </c>
      <c r="Y47" s="6" t="s">
        <v>87</v>
      </c>
      <c r="AA47" s="6" t="s">
        <v>53</v>
      </c>
      <c r="AB47" s="6" t="s">
        <v>216</v>
      </c>
      <c r="AC47" s="6" t="s">
        <v>94</v>
      </c>
      <c r="AE47" s="6" t="s">
        <v>79</v>
      </c>
      <c r="AG47" s="6" t="s">
        <v>50</v>
      </c>
      <c r="AH47" s="6" t="s">
        <v>208</v>
      </c>
      <c r="AI47" s="6" t="s">
        <v>94</v>
      </c>
      <c r="AK47" s="6" t="s">
        <v>80</v>
      </c>
      <c r="AU47" s="18" t="s">
        <v>105</v>
      </c>
      <c r="AV47" s="6" t="s">
        <v>106</v>
      </c>
      <c r="AW47" s="6" t="s">
        <v>208</v>
      </c>
      <c r="AX47" s="6" t="s">
        <v>99</v>
      </c>
      <c r="AY47" s="13">
        <f t="shared" si="0"/>
        <v>1</v>
      </c>
      <c r="AZ47" s="13">
        <f t="shared" si="1"/>
        <v>1</v>
      </c>
      <c r="BA47" s="13">
        <f t="shared" si="2"/>
        <v>0</v>
      </c>
      <c r="BB47" s="13">
        <f t="shared" si="3"/>
        <v>0</v>
      </c>
      <c r="BC47" s="13">
        <f t="shared" si="4"/>
        <v>1</v>
      </c>
      <c r="BD47" s="13">
        <f t="shared" si="5"/>
        <v>0</v>
      </c>
      <c r="BE47" s="13">
        <f>COUNTIF(T47:AT47,"Tocaciones")</f>
        <v>0</v>
      </c>
      <c r="BF47" s="13">
        <f t="shared" si="6"/>
        <v>0</v>
      </c>
      <c r="BG47" s="13">
        <f t="shared" si="7"/>
        <v>0</v>
      </c>
      <c r="BH47" s="13">
        <f t="shared" si="8"/>
        <v>0</v>
      </c>
      <c r="BI47" s="13">
        <f t="shared" si="9"/>
        <v>0</v>
      </c>
      <c r="BJ47" s="13">
        <f t="shared" si="10"/>
        <v>0</v>
      </c>
      <c r="BK47" s="13">
        <f t="shared" si="11"/>
        <v>0</v>
      </c>
      <c r="BL47" s="13">
        <f t="shared" si="12"/>
        <v>0</v>
      </c>
      <c r="BM47" s="13">
        <f t="shared" si="13"/>
        <v>0</v>
      </c>
      <c r="BN47" s="13">
        <f t="shared" si="14"/>
        <v>0</v>
      </c>
      <c r="BO47" s="13">
        <f t="shared" si="15"/>
        <v>0</v>
      </c>
      <c r="BP47" s="13">
        <f t="shared" si="16"/>
        <v>0</v>
      </c>
      <c r="BQ47" s="13">
        <f t="shared" si="17"/>
        <v>0</v>
      </c>
      <c r="BR47" s="13">
        <f t="shared" si="18"/>
        <v>0</v>
      </c>
      <c r="BS47" s="13">
        <f t="shared" si="19"/>
        <v>0</v>
      </c>
      <c r="BT47" s="13">
        <f t="shared" si="20"/>
        <v>0</v>
      </c>
      <c r="BU47" s="40">
        <f t="shared" si="44"/>
        <v>3</v>
      </c>
      <c r="BV47" s="13">
        <f t="shared" si="21"/>
        <v>0</v>
      </c>
      <c r="BW47" s="13">
        <f t="shared" si="22"/>
        <v>0</v>
      </c>
      <c r="BX47" s="13">
        <f t="shared" si="23"/>
        <v>0</v>
      </c>
      <c r="BY47" s="13">
        <f t="shared" si="24"/>
        <v>0</v>
      </c>
      <c r="BZ47" s="13">
        <f t="shared" si="25"/>
        <v>0</v>
      </c>
      <c r="CA47" s="13">
        <f t="shared" si="26"/>
        <v>0</v>
      </c>
      <c r="CB47" s="13">
        <f t="shared" si="27"/>
        <v>0</v>
      </c>
      <c r="CC47" s="13">
        <f t="shared" si="28"/>
        <v>1</v>
      </c>
      <c r="CD47" s="13">
        <f t="shared" si="29"/>
        <v>1</v>
      </c>
      <c r="CE47" s="13">
        <f t="shared" si="30"/>
        <v>0</v>
      </c>
      <c r="CF47" s="13">
        <f t="shared" si="31"/>
        <v>0</v>
      </c>
      <c r="CG47" s="13">
        <f t="shared" si="32"/>
        <v>0</v>
      </c>
      <c r="CH47" s="13">
        <f t="shared" si="33"/>
        <v>0</v>
      </c>
      <c r="CI47" s="13">
        <f t="shared" si="34"/>
        <v>0</v>
      </c>
      <c r="CJ47" s="13">
        <f t="shared" si="35"/>
        <v>0</v>
      </c>
      <c r="CK47" s="13">
        <f t="shared" si="36"/>
        <v>1</v>
      </c>
      <c r="CL47" s="13">
        <f t="shared" si="37"/>
        <v>0</v>
      </c>
      <c r="CM47" s="13">
        <f t="shared" si="38"/>
        <v>0</v>
      </c>
      <c r="CN47" s="13">
        <f t="shared" si="39"/>
        <v>0</v>
      </c>
      <c r="CO47" s="13">
        <f t="shared" si="40"/>
        <v>0</v>
      </c>
      <c r="CP47" s="13">
        <f t="shared" si="41"/>
        <v>0</v>
      </c>
      <c r="CQ47" s="13">
        <f t="shared" si="42"/>
        <v>0</v>
      </c>
      <c r="CR47" s="13">
        <f t="shared" si="43"/>
        <v>3</v>
      </c>
      <c r="CS47" s="13">
        <f t="shared" si="45"/>
        <v>1</v>
      </c>
      <c r="CT47" s="13" t="s">
        <v>125</v>
      </c>
    </row>
    <row r="48" spans="1:98" x14ac:dyDescent="0.35">
      <c r="A48" s="14">
        <v>32</v>
      </c>
      <c r="B48" s="6">
        <v>47</v>
      </c>
      <c r="C48" s="6">
        <v>24</v>
      </c>
      <c r="D48" s="6">
        <v>1</v>
      </c>
      <c r="G48" s="6">
        <v>1</v>
      </c>
      <c r="H48" s="6"/>
      <c r="I48" s="6"/>
      <c r="J48" s="6" t="s">
        <v>96</v>
      </c>
      <c r="K48" s="21">
        <v>43758</v>
      </c>
      <c r="L48" s="6" t="s">
        <v>172</v>
      </c>
      <c r="M48" s="6" t="s">
        <v>205</v>
      </c>
      <c r="N48" s="6"/>
      <c r="O48" s="6"/>
      <c r="P48" s="16">
        <v>43758</v>
      </c>
      <c r="Q48" s="17">
        <v>0.60416666666666663</v>
      </c>
      <c r="R48" s="6" t="s">
        <v>98</v>
      </c>
      <c r="S48" s="6" t="s">
        <v>98</v>
      </c>
      <c r="T48" s="6" t="s">
        <v>53</v>
      </c>
      <c r="U48" s="6" t="s">
        <v>208</v>
      </c>
      <c r="V48" s="6" t="s">
        <v>207</v>
      </c>
      <c r="W48" s="6" t="s">
        <v>94</v>
      </c>
      <c r="X48" s="6">
        <v>4</v>
      </c>
      <c r="Y48" s="6" t="s">
        <v>79</v>
      </c>
      <c r="AA48" s="6" t="s">
        <v>49</v>
      </c>
      <c r="AB48" s="6" t="s">
        <v>208</v>
      </c>
      <c r="AC48" s="6" t="s">
        <v>94</v>
      </c>
      <c r="AD48" s="6">
        <v>4</v>
      </c>
      <c r="AE48" s="6" t="s">
        <v>87</v>
      </c>
      <c r="AG48" s="6" t="s">
        <v>50</v>
      </c>
      <c r="AH48" s="6" t="s">
        <v>208</v>
      </c>
      <c r="AI48" s="6" t="s">
        <v>94</v>
      </c>
      <c r="AK48" s="6" t="s">
        <v>80</v>
      </c>
      <c r="AU48" s="18" t="s">
        <v>105</v>
      </c>
      <c r="AV48" s="6" t="s">
        <v>106</v>
      </c>
      <c r="AW48" s="6" t="s">
        <v>208</v>
      </c>
      <c r="AX48" s="6" t="s">
        <v>99</v>
      </c>
      <c r="AY48" s="13">
        <f t="shared" si="0"/>
        <v>1</v>
      </c>
      <c r="AZ48" s="13">
        <f t="shared" si="1"/>
        <v>1</v>
      </c>
      <c r="BA48" s="13">
        <f t="shared" si="2"/>
        <v>0</v>
      </c>
      <c r="BB48" s="13">
        <f t="shared" si="3"/>
        <v>0</v>
      </c>
      <c r="BC48" s="13">
        <f t="shared" si="4"/>
        <v>1</v>
      </c>
      <c r="BD48" s="13">
        <f t="shared" si="5"/>
        <v>0</v>
      </c>
      <c r="BE48" s="13">
        <f>COUNTIF(T48:AW48,"Tocaciones")</f>
        <v>0</v>
      </c>
      <c r="BF48" s="13">
        <f t="shared" si="6"/>
        <v>0</v>
      </c>
      <c r="BG48" s="13">
        <f t="shared" si="7"/>
        <v>0</v>
      </c>
      <c r="BH48" s="13">
        <f t="shared" si="8"/>
        <v>0</v>
      </c>
      <c r="BI48" s="13">
        <f t="shared" si="9"/>
        <v>0</v>
      </c>
      <c r="BJ48" s="13">
        <f t="shared" si="10"/>
        <v>0</v>
      </c>
      <c r="BK48" s="13">
        <f t="shared" si="11"/>
        <v>0</v>
      </c>
      <c r="BL48" s="13">
        <f t="shared" si="12"/>
        <v>0</v>
      </c>
      <c r="BM48" s="13">
        <f t="shared" si="13"/>
        <v>0</v>
      </c>
      <c r="BN48" s="13">
        <f t="shared" si="14"/>
        <v>0</v>
      </c>
      <c r="BO48" s="13">
        <f t="shared" si="15"/>
        <v>0</v>
      </c>
      <c r="BP48" s="13">
        <f t="shared" si="16"/>
        <v>0</v>
      </c>
      <c r="BQ48" s="13">
        <f t="shared" si="17"/>
        <v>0</v>
      </c>
      <c r="BR48" s="13">
        <f t="shared" si="18"/>
        <v>0</v>
      </c>
      <c r="BS48" s="13">
        <f t="shared" si="19"/>
        <v>0</v>
      </c>
      <c r="BT48" s="13">
        <f t="shared" si="20"/>
        <v>0</v>
      </c>
      <c r="BU48" s="40">
        <f t="shared" si="44"/>
        <v>3</v>
      </c>
      <c r="BV48" s="13">
        <f t="shared" si="21"/>
        <v>0</v>
      </c>
      <c r="BW48" s="13">
        <f t="shared" si="22"/>
        <v>0</v>
      </c>
      <c r="BX48" s="13">
        <f t="shared" si="23"/>
        <v>0</v>
      </c>
      <c r="BY48" s="13">
        <f t="shared" si="24"/>
        <v>0</v>
      </c>
      <c r="BZ48" s="13">
        <f t="shared" si="25"/>
        <v>0</v>
      </c>
      <c r="CA48" s="13">
        <f t="shared" si="26"/>
        <v>0</v>
      </c>
      <c r="CB48" s="13">
        <f t="shared" si="27"/>
        <v>0</v>
      </c>
      <c r="CC48" s="13">
        <f t="shared" si="28"/>
        <v>1</v>
      </c>
      <c r="CD48" s="13">
        <f t="shared" si="29"/>
        <v>1</v>
      </c>
      <c r="CE48" s="13">
        <f t="shared" si="30"/>
        <v>0</v>
      </c>
      <c r="CF48" s="13">
        <f t="shared" si="31"/>
        <v>0</v>
      </c>
      <c r="CG48" s="13">
        <f t="shared" si="32"/>
        <v>0</v>
      </c>
      <c r="CH48" s="13">
        <f t="shared" si="33"/>
        <v>0</v>
      </c>
      <c r="CI48" s="13">
        <f t="shared" si="34"/>
        <v>0</v>
      </c>
      <c r="CJ48" s="13">
        <f t="shared" si="35"/>
        <v>0</v>
      </c>
      <c r="CK48" s="13">
        <f t="shared" si="36"/>
        <v>1</v>
      </c>
      <c r="CL48" s="13">
        <f t="shared" si="37"/>
        <v>0</v>
      </c>
      <c r="CM48" s="13">
        <f t="shared" si="38"/>
        <v>0</v>
      </c>
      <c r="CN48" s="13">
        <f t="shared" si="39"/>
        <v>0</v>
      </c>
      <c r="CO48" s="13">
        <f t="shared" si="40"/>
        <v>0</v>
      </c>
      <c r="CP48" s="13">
        <f t="shared" si="41"/>
        <v>0</v>
      </c>
      <c r="CQ48" s="13">
        <f t="shared" si="42"/>
        <v>0</v>
      </c>
      <c r="CR48" s="13">
        <f t="shared" si="43"/>
        <v>3</v>
      </c>
      <c r="CS48" s="13">
        <f t="shared" si="45"/>
        <v>1</v>
      </c>
      <c r="CT48" s="13" t="s">
        <v>125</v>
      </c>
    </row>
    <row r="49" spans="1:98" x14ac:dyDescent="0.35">
      <c r="A49" s="14">
        <v>33</v>
      </c>
      <c r="B49" s="6">
        <v>48</v>
      </c>
      <c r="C49" s="6">
        <v>22</v>
      </c>
      <c r="D49" s="6">
        <v>1</v>
      </c>
      <c r="G49" s="6">
        <v>1</v>
      </c>
      <c r="H49" s="6"/>
      <c r="I49" s="6"/>
      <c r="J49" s="6" t="s">
        <v>96</v>
      </c>
      <c r="K49" s="21">
        <v>43759</v>
      </c>
      <c r="L49" s="6" t="s">
        <v>172</v>
      </c>
      <c r="M49" s="6" t="s">
        <v>205</v>
      </c>
      <c r="N49" s="6"/>
      <c r="O49" s="6"/>
      <c r="P49" s="16">
        <v>43758</v>
      </c>
      <c r="Q49" s="17">
        <v>0.66666666666666663</v>
      </c>
      <c r="R49" s="6" t="s">
        <v>98</v>
      </c>
      <c r="S49" s="6" t="s">
        <v>98</v>
      </c>
      <c r="T49" s="6" t="s">
        <v>53</v>
      </c>
      <c r="U49" s="6" t="s">
        <v>208</v>
      </c>
      <c r="V49" s="6" t="s">
        <v>207</v>
      </c>
      <c r="W49" s="6" t="s">
        <v>94</v>
      </c>
      <c r="X49" s="6">
        <v>6</v>
      </c>
      <c r="Y49" s="6" t="s">
        <v>79</v>
      </c>
      <c r="AA49" s="6" t="s">
        <v>49</v>
      </c>
      <c r="AB49" s="6" t="s">
        <v>208</v>
      </c>
      <c r="AC49" s="6" t="s">
        <v>94</v>
      </c>
      <c r="AD49" s="6">
        <v>6</v>
      </c>
      <c r="AE49" s="6" t="s">
        <v>87</v>
      </c>
      <c r="AG49" s="6" t="s">
        <v>50</v>
      </c>
      <c r="AH49" s="6" t="s">
        <v>208</v>
      </c>
      <c r="AI49" s="6" t="s">
        <v>94</v>
      </c>
      <c r="AK49" s="6" t="s">
        <v>80</v>
      </c>
      <c r="AU49" s="18" t="s">
        <v>105</v>
      </c>
      <c r="AV49" s="6" t="s">
        <v>106</v>
      </c>
      <c r="AW49" s="6" t="s">
        <v>208</v>
      </c>
      <c r="AX49" s="6" t="s">
        <v>99</v>
      </c>
      <c r="AY49" s="13">
        <f t="shared" si="0"/>
        <v>1</v>
      </c>
      <c r="AZ49" s="13">
        <f t="shared" si="1"/>
        <v>1</v>
      </c>
      <c r="BA49" s="13">
        <f t="shared" si="2"/>
        <v>0</v>
      </c>
      <c r="BB49" s="13">
        <f t="shared" si="3"/>
        <v>0</v>
      </c>
      <c r="BC49" s="13">
        <f t="shared" si="4"/>
        <v>1</v>
      </c>
      <c r="BD49" s="13">
        <f t="shared" si="5"/>
        <v>0</v>
      </c>
      <c r="BE49" s="13">
        <f>COUNTIF(T49:AT49,"Tocaciones")</f>
        <v>0</v>
      </c>
      <c r="BF49" s="13">
        <f t="shared" si="6"/>
        <v>0</v>
      </c>
      <c r="BG49" s="13">
        <f t="shared" si="7"/>
        <v>0</v>
      </c>
      <c r="BH49" s="13">
        <f t="shared" si="8"/>
        <v>0</v>
      </c>
      <c r="BI49" s="13">
        <f t="shared" si="9"/>
        <v>0</v>
      </c>
      <c r="BJ49" s="13">
        <f t="shared" si="10"/>
        <v>0</v>
      </c>
      <c r="BK49" s="13">
        <f t="shared" si="11"/>
        <v>0</v>
      </c>
      <c r="BL49" s="13">
        <f t="shared" si="12"/>
        <v>0</v>
      </c>
      <c r="BM49" s="13">
        <f t="shared" si="13"/>
        <v>0</v>
      </c>
      <c r="BN49" s="13">
        <f t="shared" si="14"/>
        <v>0</v>
      </c>
      <c r="BO49" s="13">
        <f t="shared" si="15"/>
        <v>0</v>
      </c>
      <c r="BP49" s="13">
        <f t="shared" si="16"/>
        <v>0</v>
      </c>
      <c r="BQ49" s="13">
        <f t="shared" si="17"/>
        <v>0</v>
      </c>
      <c r="BR49" s="13">
        <f t="shared" si="18"/>
        <v>0</v>
      </c>
      <c r="BS49" s="13">
        <f t="shared" si="19"/>
        <v>0</v>
      </c>
      <c r="BT49" s="13">
        <f t="shared" si="20"/>
        <v>0</v>
      </c>
      <c r="BU49" s="40">
        <f t="shared" si="44"/>
        <v>3</v>
      </c>
      <c r="BV49" s="13">
        <f t="shared" si="21"/>
        <v>0</v>
      </c>
      <c r="BW49" s="13">
        <f t="shared" si="22"/>
        <v>0</v>
      </c>
      <c r="BX49" s="13">
        <f t="shared" si="23"/>
        <v>0</v>
      </c>
      <c r="BY49" s="13">
        <f t="shared" si="24"/>
        <v>0</v>
      </c>
      <c r="BZ49" s="13">
        <f t="shared" si="25"/>
        <v>0</v>
      </c>
      <c r="CA49" s="13">
        <f t="shared" si="26"/>
        <v>0</v>
      </c>
      <c r="CB49" s="13">
        <f t="shared" si="27"/>
        <v>0</v>
      </c>
      <c r="CC49" s="13">
        <f t="shared" si="28"/>
        <v>1</v>
      </c>
      <c r="CD49" s="13">
        <f t="shared" si="29"/>
        <v>1</v>
      </c>
      <c r="CE49" s="13">
        <f t="shared" si="30"/>
        <v>0</v>
      </c>
      <c r="CF49" s="13">
        <f t="shared" si="31"/>
        <v>0</v>
      </c>
      <c r="CG49" s="13">
        <f t="shared" si="32"/>
        <v>0</v>
      </c>
      <c r="CH49" s="13">
        <f t="shared" si="33"/>
        <v>0</v>
      </c>
      <c r="CI49" s="13">
        <f t="shared" si="34"/>
        <v>0</v>
      </c>
      <c r="CJ49" s="13">
        <f t="shared" si="35"/>
        <v>0</v>
      </c>
      <c r="CK49" s="13">
        <f t="shared" si="36"/>
        <v>1</v>
      </c>
      <c r="CL49" s="13">
        <f t="shared" si="37"/>
        <v>0</v>
      </c>
      <c r="CM49" s="13">
        <f t="shared" si="38"/>
        <v>0</v>
      </c>
      <c r="CN49" s="13">
        <f t="shared" si="39"/>
        <v>0</v>
      </c>
      <c r="CO49" s="13">
        <f t="shared" si="40"/>
        <v>0</v>
      </c>
      <c r="CP49" s="13">
        <f t="shared" si="41"/>
        <v>0</v>
      </c>
      <c r="CQ49" s="13">
        <f t="shared" si="42"/>
        <v>0</v>
      </c>
      <c r="CR49" s="13">
        <f t="shared" si="43"/>
        <v>3</v>
      </c>
      <c r="CS49" s="13">
        <f t="shared" si="45"/>
        <v>1</v>
      </c>
      <c r="CT49" s="13" t="s">
        <v>125</v>
      </c>
    </row>
    <row r="50" spans="1:98" x14ac:dyDescent="0.35">
      <c r="A50" s="14">
        <v>34</v>
      </c>
      <c r="B50" s="6">
        <v>49</v>
      </c>
      <c r="C50" s="6">
        <v>29</v>
      </c>
      <c r="D50" s="6">
        <v>2</v>
      </c>
      <c r="G50" s="6">
        <v>1</v>
      </c>
      <c r="H50" s="6"/>
      <c r="I50" s="6"/>
      <c r="J50" s="6" t="s">
        <v>209</v>
      </c>
      <c r="K50" s="21">
        <v>43766</v>
      </c>
      <c r="L50" s="6" t="s">
        <v>172</v>
      </c>
      <c r="M50" s="6" t="s">
        <v>210</v>
      </c>
      <c r="N50" s="6"/>
      <c r="O50" s="6"/>
      <c r="P50" s="6">
        <v>999</v>
      </c>
      <c r="Q50" s="17">
        <v>0.58333333333333337</v>
      </c>
      <c r="R50" s="6">
        <v>999</v>
      </c>
      <c r="S50" s="6" t="s">
        <v>217</v>
      </c>
      <c r="T50" s="6" t="s">
        <v>53</v>
      </c>
      <c r="U50" s="6" t="s">
        <v>218</v>
      </c>
      <c r="V50" s="6" t="s">
        <v>209</v>
      </c>
      <c r="W50" s="6" t="s">
        <v>94</v>
      </c>
      <c r="X50" s="6">
        <v>8</v>
      </c>
      <c r="Y50" s="6" t="s">
        <v>79</v>
      </c>
      <c r="AA50" s="6" t="s">
        <v>49</v>
      </c>
      <c r="AB50" s="6" t="s">
        <v>88</v>
      </c>
      <c r="AC50" s="6" t="s">
        <v>94</v>
      </c>
      <c r="AD50" s="6">
        <v>8</v>
      </c>
      <c r="AE50" s="6" t="s">
        <v>87</v>
      </c>
      <c r="AU50" s="18" t="s">
        <v>105</v>
      </c>
      <c r="AV50" s="6" t="s">
        <v>106</v>
      </c>
      <c r="AW50" s="6" t="s">
        <v>219</v>
      </c>
      <c r="AX50" s="6" t="s">
        <v>99</v>
      </c>
      <c r="AY50" s="13">
        <f t="shared" si="0"/>
        <v>1</v>
      </c>
      <c r="AZ50" s="13">
        <f t="shared" si="1"/>
        <v>0</v>
      </c>
      <c r="BA50" s="13">
        <f t="shared" si="2"/>
        <v>0</v>
      </c>
      <c r="BB50" s="13">
        <f t="shared" si="3"/>
        <v>0</v>
      </c>
      <c r="BC50" s="13">
        <f t="shared" si="4"/>
        <v>1</v>
      </c>
      <c r="BD50" s="13">
        <f t="shared" si="5"/>
        <v>0</v>
      </c>
      <c r="BE50" s="13">
        <f>COUNTIF(T50:AW50,"Tocaciones")</f>
        <v>0</v>
      </c>
      <c r="BF50" s="13">
        <f t="shared" si="6"/>
        <v>0</v>
      </c>
      <c r="BG50" s="13">
        <f t="shared" si="7"/>
        <v>0</v>
      </c>
      <c r="BH50" s="13">
        <f t="shared" si="8"/>
        <v>0</v>
      </c>
      <c r="BI50" s="13">
        <f t="shared" si="9"/>
        <v>0</v>
      </c>
      <c r="BJ50" s="13">
        <f t="shared" si="10"/>
        <v>0</v>
      </c>
      <c r="BK50" s="13">
        <f t="shared" si="11"/>
        <v>0</v>
      </c>
      <c r="BL50" s="13">
        <f t="shared" si="12"/>
        <v>0</v>
      </c>
      <c r="BM50" s="13">
        <f t="shared" si="13"/>
        <v>0</v>
      </c>
      <c r="BN50" s="13">
        <f t="shared" si="14"/>
        <v>0</v>
      </c>
      <c r="BO50" s="13">
        <f t="shared" si="15"/>
        <v>0</v>
      </c>
      <c r="BP50" s="13">
        <f t="shared" si="16"/>
        <v>0</v>
      </c>
      <c r="BQ50" s="13">
        <f t="shared" si="17"/>
        <v>0</v>
      </c>
      <c r="BR50" s="13">
        <f t="shared" si="18"/>
        <v>0</v>
      </c>
      <c r="BS50" s="13">
        <f t="shared" si="19"/>
        <v>0</v>
      </c>
      <c r="BT50" s="13">
        <f t="shared" si="20"/>
        <v>0</v>
      </c>
      <c r="BU50" s="40">
        <f t="shared" si="44"/>
        <v>2</v>
      </c>
      <c r="BV50" s="13">
        <f t="shared" si="21"/>
        <v>0</v>
      </c>
      <c r="BW50" s="13">
        <f t="shared" si="22"/>
        <v>0</v>
      </c>
      <c r="BX50" s="13">
        <f t="shared" si="23"/>
        <v>0</v>
      </c>
      <c r="BY50" s="13">
        <f t="shared" si="24"/>
        <v>0</v>
      </c>
      <c r="BZ50" s="13">
        <f t="shared" si="25"/>
        <v>0</v>
      </c>
      <c r="CA50" s="13">
        <f t="shared" si="26"/>
        <v>0</v>
      </c>
      <c r="CB50" s="13">
        <f t="shared" si="27"/>
        <v>0</v>
      </c>
      <c r="CC50" s="13">
        <f t="shared" si="28"/>
        <v>1</v>
      </c>
      <c r="CD50" s="13">
        <f t="shared" si="29"/>
        <v>0</v>
      </c>
      <c r="CE50" s="13">
        <f t="shared" si="30"/>
        <v>0</v>
      </c>
      <c r="CF50" s="13">
        <f t="shared" si="31"/>
        <v>0</v>
      </c>
      <c r="CG50" s="13">
        <f t="shared" si="32"/>
        <v>0</v>
      </c>
      <c r="CH50" s="13">
        <f t="shared" si="33"/>
        <v>0</v>
      </c>
      <c r="CI50" s="13">
        <f t="shared" si="34"/>
        <v>0</v>
      </c>
      <c r="CJ50" s="13">
        <f t="shared" si="35"/>
        <v>0</v>
      </c>
      <c r="CK50" s="13">
        <f t="shared" si="36"/>
        <v>1</v>
      </c>
      <c r="CL50" s="13">
        <f t="shared" si="37"/>
        <v>1</v>
      </c>
      <c r="CM50" s="13">
        <f t="shared" si="38"/>
        <v>0</v>
      </c>
      <c r="CN50" s="13">
        <f t="shared" si="39"/>
        <v>0</v>
      </c>
      <c r="CO50" s="13">
        <f t="shared" si="40"/>
        <v>0</v>
      </c>
      <c r="CP50" s="13">
        <f t="shared" si="41"/>
        <v>0</v>
      </c>
      <c r="CQ50" s="13">
        <f t="shared" si="42"/>
        <v>0</v>
      </c>
      <c r="CR50" s="13">
        <f t="shared" si="43"/>
        <v>2</v>
      </c>
      <c r="CS50" s="13">
        <f t="shared" si="45"/>
        <v>0</v>
      </c>
      <c r="CT50" s="13" t="s">
        <v>107</v>
      </c>
    </row>
    <row r="51" spans="1:98" x14ac:dyDescent="0.35">
      <c r="A51" s="14">
        <v>34</v>
      </c>
      <c r="B51" s="6">
        <v>50</v>
      </c>
      <c r="C51" s="6">
        <v>33</v>
      </c>
      <c r="D51" s="6">
        <v>2</v>
      </c>
      <c r="G51" s="6">
        <v>1</v>
      </c>
      <c r="H51" s="6"/>
      <c r="I51" s="6"/>
      <c r="J51" s="6" t="s">
        <v>209</v>
      </c>
      <c r="K51" s="21">
        <v>43766</v>
      </c>
      <c r="L51" s="6" t="s">
        <v>172</v>
      </c>
      <c r="M51" s="6" t="s">
        <v>210</v>
      </c>
      <c r="N51" s="6"/>
      <c r="O51" s="6"/>
      <c r="P51" s="6">
        <v>999</v>
      </c>
      <c r="Q51" s="6">
        <v>999</v>
      </c>
      <c r="R51" s="6">
        <v>999</v>
      </c>
      <c r="S51" s="6" t="s">
        <v>99</v>
      </c>
      <c r="T51" s="6" t="s">
        <v>53</v>
      </c>
      <c r="U51" s="6">
        <v>999</v>
      </c>
      <c r="V51" s="6" t="s">
        <v>209</v>
      </c>
      <c r="W51" s="6" t="s">
        <v>94</v>
      </c>
      <c r="Y51" s="6" t="s">
        <v>79</v>
      </c>
      <c r="AA51" s="6" t="s">
        <v>49</v>
      </c>
      <c r="AB51" s="6" t="s">
        <v>219</v>
      </c>
      <c r="AC51" s="6" t="s">
        <v>94</v>
      </c>
      <c r="AD51" s="6">
        <v>8</v>
      </c>
      <c r="AE51" s="6" t="s">
        <v>87</v>
      </c>
      <c r="AU51" s="18" t="s">
        <v>105</v>
      </c>
      <c r="AV51" s="6" t="s">
        <v>106</v>
      </c>
      <c r="AW51" s="6" t="s">
        <v>219</v>
      </c>
      <c r="AX51" s="6" t="s">
        <v>99</v>
      </c>
      <c r="AY51" s="13">
        <f t="shared" si="0"/>
        <v>1</v>
      </c>
      <c r="AZ51" s="13">
        <f t="shared" si="1"/>
        <v>0</v>
      </c>
      <c r="BA51" s="13">
        <f t="shared" si="2"/>
        <v>0</v>
      </c>
      <c r="BB51" s="13">
        <f t="shared" si="3"/>
        <v>0</v>
      </c>
      <c r="BC51" s="13">
        <f t="shared" si="4"/>
        <v>1</v>
      </c>
      <c r="BD51" s="13">
        <f t="shared" si="5"/>
        <v>0</v>
      </c>
      <c r="BE51" s="13">
        <f>COUNTIF(T51:AT51,"Tocaciones")</f>
        <v>0</v>
      </c>
      <c r="BF51" s="13">
        <f t="shared" si="6"/>
        <v>0</v>
      </c>
      <c r="BG51" s="13">
        <f t="shared" si="7"/>
        <v>0</v>
      </c>
      <c r="BH51" s="13">
        <f t="shared" si="8"/>
        <v>0</v>
      </c>
      <c r="BI51" s="13">
        <f t="shared" si="9"/>
        <v>0</v>
      </c>
      <c r="BJ51" s="13">
        <f t="shared" si="10"/>
        <v>0</v>
      </c>
      <c r="BK51" s="13">
        <f t="shared" si="11"/>
        <v>0</v>
      </c>
      <c r="BL51" s="13">
        <f t="shared" si="12"/>
        <v>0</v>
      </c>
      <c r="BM51" s="13">
        <f t="shared" si="13"/>
        <v>0</v>
      </c>
      <c r="BN51" s="13">
        <f t="shared" si="14"/>
        <v>0</v>
      </c>
      <c r="BO51" s="13">
        <f t="shared" si="15"/>
        <v>0</v>
      </c>
      <c r="BP51" s="13">
        <f t="shared" si="16"/>
        <v>0</v>
      </c>
      <c r="BQ51" s="13">
        <f t="shared" si="17"/>
        <v>0</v>
      </c>
      <c r="BR51" s="13">
        <f t="shared" si="18"/>
        <v>0</v>
      </c>
      <c r="BS51" s="13">
        <f t="shared" si="19"/>
        <v>0</v>
      </c>
      <c r="BT51" s="13">
        <f t="shared" si="20"/>
        <v>0</v>
      </c>
      <c r="BU51" s="40">
        <f t="shared" si="44"/>
        <v>2</v>
      </c>
      <c r="BV51" s="13">
        <f t="shared" si="21"/>
        <v>0</v>
      </c>
      <c r="BW51" s="13">
        <f t="shared" si="22"/>
        <v>0</v>
      </c>
      <c r="BX51" s="13">
        <f t="shared" si="23"/>
        <v>0</v>
      </c>
      <c r="BY51" s="13">
        <f t="shared" si="24"/>
        <v>0</v>
      </c>
      <c r="BZ51" s="13">
        <f t="shared" si="25"/>
        <v>0</v>
      </c>
      <c r="CA51" s="13">
        <f t="shared" si="26"/>
        <v>0</v>
      </c>
      <c r="CB51" s="13">
        <f t="shared" si="27"/>
        <v>0</v>
      </c>
      <c r="CC51" s="13">
        <f t="shared" si="28"/>
        <v>1</v>
      </c>
      <c r="CD51" s="13">
        <f t="shared" si="29"/>
        <v>0</v>
      </c>
      <c r="CE51" s="13">
        <f t="shared" si="30"/>
        <v>0</v>
      </c>
      <c r="CF51" s="13">
        <f t="shared" si="31"/>
        <v>0</v>
      </c>
      <c r="CG51" s="13">
        <f t="shared" si="32"/>
        <v>0</v>
      </c>
      <c r="CH51" s="13">
        <f t="shared" si="33"/>
        <v>0</v>
      </c>
      <c r="CI51" s="13">
        <f t="shared" si="34"/>
        <v>0</v>
      </c>
      <c r="CJ51" s="13">
        <f t="shared" si="35"/>
        <v>0</v>
      </c>
      <c r="CK51" s="13">
        <f t="shared" si="36"/>
        <v>1</v>
      </c>
      <c r="CL51" s="13">
        <f t="shared" si="37"/>
        <v>0</v>
      </c>
      <c r="CM51" s="13">
        <f t="shared" si="38"/>
        <v>0</v>
      </c>
      <c r="CN51" s="13">
        <f t="shared" si="39"/>
        <v>0</v>
      </c>
      <c r="CO51" s="13">
        <f t="shared" si="40"/>
        <v>0</v>
      </c>
      <c r="CP51" s="13">
        <f t="shared" si="41"/>
        <v>0</v>
      </c>
      <c r="CQ51" s="13">
        <f t="shared" si="42"/>
        <v>0</v>
      </c>
      <c r="CR51" s="13">
        <f t="shared" si="43"/>
        <v>2</v>
      </c>
      <c r="CS51" s="13">
        <f t="shared" si="45"/>
        <v>0</v>
      </c>
      <c r="CT51" s="13" t="s">
        <v>107</v>
      </c>
    </row>
    <row r="52" spans="1:98" x14ac:dyDescent="0.35">
      <c r="A52" s="14">
        <v>34</v>
      </c>
      <c r="B52" s="6">
        <v>51</v>
      </c>
      <c r="C52" s="6">
        <v>24</v>
      </c>
      <c r="D52" s="6">
        <v>2</v>
      </c>
      <c r="G52" s="6">
        <v>1</v>
      </c>
      <c r="H52" s="6"/>
      <c r="I52" s="6"/>
      <c r="J52" s="6" t="s">
        <v>209</v>
      </c>
      <c r="K52" s="21">
        <v>43766</v>
      </c>
      <c r="L52" s="6" t="s">
        <v>172</v>
      </c>
      <c r="M52" s="6" t="s">
        <v>210</v>
      </c>
      <c r="N52" s="6"/>
      <c r="O52" s="6"/>
      <c r="P52" s="6">
        <v>999</v>
      </c>
      <c r="Q52" s="17">
        <v>0.60416666666666663</v>
      </c>
      <c r="R52" s="6">
        <v>999</v>
      </c>
      <c r="S52" s="6" t="s">
        <v>98</v>
      </c>
      <c r="T52" s="6" t="s">
        <v>53</v>
      </c>
      <c r="U52" s="6" t="s">
        <v>220</v>
      </c>
      <c r="V52" s="6" t="s">
        <v>209</v>
      </c>
      <c r="W52" s="6" t="s">
        <v>94</v>
      </c>
      <c r="Y52" s="6" t="s">
        <v>79</v>
      </c>
      <c r="AU52" s="13">
        <v>999</v>
      </c>
      <c r="AV52" s="6" t="s">
        <v>106</v>
      </c>
      <c r="AX52" s="6" t="s">
        <v>99</v>
      </c>
      <c r="AY52" s="13">
        <f t="shared" si="0"/>
        <v>0</v>
      </c>
      <c r="AZ52" s="13">
        <f t="shared" si="1"/>
        <v>0</v>
      </c>
      <c r="BA52" s="13">
        <f t="shared" si="2"/>
        <v>0</v>
      </c>
      <c r="BB52" s="13">
        <f t="shared" si="3"/>
        <v>0</v>
      </c>
      <c r="BC52" s="13">
        <f t="shared" si="4"/>
        <v>1</v>
      </c>
      <c r="BD52" s="13">
        <f t="shared" si="5"/>
        <v>0</v>
      </c>
      <c r="BE52" s="13">
        <f>COUNTIF(T52:AW52,"Tocaciones")</f>
        <v>0</v>
      </c>
      <c r="BF52" s="13">
        <f t="shared" si="6"/>
        <v>0</v>
      </c>
      <c r="BG52" s="13">
        <f t="shared" si="7"/>
        <v>0</v>
      </c>
      <c r="BH52" s="13">
        <f t="shared" si="8"/>
        <v>0</v>
      </c>
      <c r="BI52" s="13">
        <f t="shared" si="9"/>
        <v>0</v>
      </c>
      <c r="BJ52" s="13">
        <f t="shared" si="10"/>
        <v>0</v>
      </c>
      <c r="BK52" s="13">
        <f t="shared" si="11"/>
        <v>0</v>
      </c>
      <c r="BL52" s="13">
        <f t="shared" si="12"/>
        <v>0</v>
      </c>
      <c r="BM52" s="13">
        <f t="shared" si="13"/>
        <v>0</v>
      </c>
      <c r="BN52" s="13">
        <f t="shared" si="14"/>
        <v>0</v>
      </c>
      <c r="BO52" s="13">
        <f t="shared" si="15"/>
        <v>0</v>
      </c>
      <c r="BP52" s="13">
        <f t="shared" si="16"/>
        <v>0</v>
      </c>
      <c r="BQ52" s="13">
        <f t="shared" si="17"/>
        <v>0</v>
      </c>
      <c r="BR52" s="13">
        <f t="shared" si="18"/>
        <v>0</v>
      </c>
      <c r="BS52" s="13">
        <f t="shared" si="19"/>
        <v>0</v>
      </c>
      <c r="BT52" s="13">
        <f t="shared" si="20"/>
        <v>0</v>
      </c>
      <c r="BU52" s="40">
        <f t="shared" si="44"/>
        <v>1</v>
      </c>
      <c r="BV52" s="13">
        <f t="shared" si="21"/>
        <v>0</v>
      </c>
      <c r="BW52" s="13">
        <f t="shared" si="22"/>
        <v>0</v>
      </c>
      <c r="BX52" s="13">
        <f t="shared" si="23"/>
        <v>0</v>
      </c>
      <c r="BY52" s="13">
        <f t="shared" si="24"/>
        <v>0</v>
      </c>
      <c r="BZ52" s="13">
        <f t="shared" si="25"/>
        <v>0</v>
      </c>
      <c r="CA52" s="13">
        <f t="shared" si="26"/>
        <v>0</v>
      </c>
      <c r="CB52" s="13">
        <f t="shared" si="27"/>
        <v>0</v>
      </c>
      <c r="CC52" s="13">
        <f t="shared" si="28"/>
        <v>1</v>
      </c>
      <c r="CD52" s="13">
        <f t="shared" si="29"/>
        <v>0</v>
      </c>
      <c r="CE52" s="13">
        <f t="shared" si="30"/>
        <v>0</v>
      </c>
      <c r="CF52" s="13">
        <f t="shared" si="31"/>
        <v>0</v>
      </c>
      <c r="CG52" s="13">
        <f t="shared" si="32"/>
        <v>0</v>
      </c>
      <c r="CH52" s="13">
        <f t="shared" si="33"/>
        <v>0</v>
      </c>
      <c r="CI52" s="13">
        <f t="shared" si="34"/>
        <v>0</v>
      </c>
      <c r="CJ52" s="13">
        <f t="shared" si="35"/>
        <v>0</v>
      </c>
      <c r="CK52" s="13">
        <f t="shared" si="36"/>
        <v>0</v>
      </c>
      <c r="CL52" s="13">
        <f t="shared" si="37"/>
        <v>0</v>
      </c>
      <c r="CM52" s="13">
        <f t="shared" si="38"/>
        <v>0</v>
      </c>
      <c r="CN52" s="13">
        <f t="shared" si="39"/>
        <v>0</v>
      </c>
      <c r="CO52" s="13">
        <f t="shared" si="40"/>
        <v>0</v>
      </c>
      <c r="CP52" s="13">
        <f t="shared" si="41"/>
        <v>0</v>
      </c>
      <c r="CQ52" s="13">
        <f t="shared" si="42"/>
        <v>0</v>
      </c>
      <c r="CR52" s="13">
        <f t="shared" si="43"/>
        <v>1</v>
      </c>
      <c r="CS52" s="13">
        <f t="shared" si="45"/>
        <v>0</v>
      </c>
      <c r="CT52" s="13" t="s">
        <v>107</v>
      </c>
    </row>
    <row r="53" spans="1:98" x14ac:dyDescent="0.35">
      <c r="A53" s="14">
        <v>34</v>
      </c>
      <c r="B53" s="6">
        <v>52</v>
      </c>
      <c r="C53" s="6">
        <v>27</v>
      </c>
      <c r="D53" s="6">
        <v>2</v>
      </c>
      <c r="G53" s="6">
        <v>1</v>
      </c>
      <c r="H53" s="6"/>
      <c r="I53" s="6"/>
      <c r="J53" s="6" t="s">
        <v>209</v>
      </c>
      <c r="K53" s="21">
        <v>43766</v>
      </c>
      <c r="L53" s="6" t="s">
        <v>172</v>
      </c>
      <c r="M53" s="6" t="s">
        <v>210</v>
      </c>
      <c r="N53" s="6"/>
      <c r="O53" s="6"/>
      <c r="P53" s="6">
        <v>999</v>
      </c>
      <c r="Q53" s="6">
        <v>999</v>
      </c>
      <c r="R53" s="6">
        <v>999</v>
      </c>
      <c r="S53" s="6" t="s">
        <v>99</v>
      </c>
      <c r="T53" s="6" t="s">
        <v>53</v>
      </c>
      <c r="U53" s="6" t="s">
        <v>220</v>
      </c>
      <c r="V53" s="6" t="s">
        <v>209</v>
      </c>
      <c r="W53" s="6" t="s">
        <v>94</v>
      </c>
      <c r="X53" s="6">
        <v>4</v>
      </c>
      <c r="Y53" s="6" t="s">
        <v>79</v>
      </c>
      <c r="AA53" s="6" t="s">
        <v>50</v>
      </c>
      <c r="AB53" s="6" t="s">
        <v>220</v>
      </c>
      <c r="AC53" s="6" t="s">
        <v>94</v>
      </c>
      <c r="AD53" s="6">
        <v>4</v>
      </c>
      <c r="AE53" s="6" t="s">
        <v>80</v>
      </c>
      <c r="AG53" s="6" t="s">
        <v>49</v>
      </c>
      <c r="AH53" s="6" t="s">
        <v>219</v>
      </c>
      <c r="AI53" s="6" t="s">
        <v>94</v>
      </c>
      <c r="AK53" s="6" t="s">
        <v>87</v>
      </c>
      <c r="AU53" s="18" t="s">
        <v>105</v>
      </c>
      <c r="AV53" s="6" t="s">
        <v>106</v>
      </c>
      <c r="AW53" s="6" t="s">
        <v>219</v>
      </c>
      <c r="AX53" s="6" t="s">
        <v>99</v>
      </c>
      <c r="AY53" s="13">
        <f t="shared" si="0"/>
        <v>1</v>
      </c>
      <c r="AZ53" s="13">
        <f t="shared" si="1"/>
        <v>1</v>
      </c>
      <c r="BA53" s="13">
        <f t="shared" si="2"/>
        <v>0</v>
      </c>
      <c r="BB53" s="13">
        <f t="shared" si="3"/>
        <v>0</v>
      </c>
      <c r="BC53" s="13">
        <f t="shared" si="4"/>
        <v>1</v>
      </c>
      <c r="BD53" s="13">
        <f t="shared" si="5"/>
        <v>0</v>
      </c>
      <c r="BE53" s="13">
        <f>COUNTIF(T53:AT53,"Tocaciones")</f>
        <v>0</v>
      </c>
      <c r="BF53" s="13">
        <f t="shared" si="6"/>
        <v>0</v>
      </c>
      <c r="BG53" s="13">
        <f t="shared" si="7"/>
        <v>0</v>
      </c>
      <c r="BH53" s="13">
        <f t="shared" si="8"/>
        <v>0</v>
      </c>
      <c r="BI53" s="13">
        <f t="shared" si="9"/>
        <v>0</v>
      </c>
      <c r="BJ53" s="13">
        <f t="shared" si="10"/>
        <v>0</v>
      </c>
      <c r="BK53" s="13">
        <f t="shared" si="11"/>
        <v>0</v>
      </c>
      <c r="BL53" s="13">
        <f t="shared" si="12"/>
        <v>0</v>
      </c>
      <c r="BM53" s="13">
        <f t="shared" si="13"/>
        <v>0</v>
      </c>
      <c r="BN53" s="13">
        <f t="shared" si="14"/>
        <v>0</v>
      </c>
      <c r="BO53" s="13">
        <f t="shared" si="15"/>
        <v>0</v>
      </c>
      <c r="BP53" s="13">
        <f t="shared" si="16"/>
        <v>0</v>
      </c>
      <c r="BQ53" s="13">
        <f t="shared" si="17"/>
        <v>0</v>
      </c>
      <c r="BR53" s="13">
        <f t="shared" si="18"/>
        <v>0</v>
      </c>
      <c r="BS53" s="13">
        <f t="shared" si="19"/>
        <v>0</v>
      </c>
      <c r="BT53" s="13">
        <f t="shared" si="20"/>
        <v>0</v>
      </c>
      <c r="BU53" s="40">
        <f t="shared" si="44"/>
        <v>3</v>
      </c>
      <c r="BV53" s="13">
        <f t="shared" si="21"/>
        <v>0</v>
      </c>
      <c r="BW53" s="13">
        <f t="shared" si="22"/>
        <v>0</v>
      </c>
      <c r="BX53" s="13">
        <f t="shared" si="23"/>
        <v>0</v>
      </c>
      <c r="BY53" s="13">
        <f t="shared" si="24"/>
        <v>0</v>
      </c>
      <c r="BZ53" s="13">
        <f t="shared" si="25"/>
        <v>0</v>
      </c>
      <c r="CA53" s="13">
        <f t="shared" si="26"/>
        <v>0</v>
      </c>
      <c r="CB53" s="13">
        <f t="shared" si="27"/>
        <v>0</v>
      </c>
      <c r="CC53" s="13">
        <f t="shared" si="28"/>
        <v>1</v>
      </c>
      <c r="CD53" s="13">
        <f t="shared" si="29"/>
        <v>1</v>
      </c>
      <c r="CE53" s="13">
        <f t="shared" si="30"/>
        <v>0</v>
      </c>
      <c r="CF53" s="13">
        <f t="shared" si="31"/>
        <v>0</v>
      </c>
      <c r="CG53" s="13">
        <f t="shared" si="32"/>
        <v>0</v>
      </c>
      <c r="CH53" s="13">
        <f t="shared" si="33"/>
        <v>0</v>
      </c>
      <c r="CI53" s="13">
        <f t="shared" si="34"/>
        <v>0</v>
      </c>
      <c r="CJ53" s="13">
        <f t="shared" si="35"/>
        <v>0</v>
      </c>
      <c r="CK53" s="13">
        <f t="shared" si="36"/>
        <v>1</v>
      </c>
      <c r="CL53" s="13">
        <f t="shared" si="37"/>
        <v>0</v>
      </c>
      <c r="CM53" s="13">
        <f t="shared" si="38"/>
        <v>0</v>
      </c>
      <c r="CN53" s="13">
        <f t="shared" si="39"/>
        <v>0</v>
      </c>
      <c r="CO53" s="13">
        <f t="shared" si="40"/>
        <v>0</v>
      </c>
      <c r="CP53" s="13">
        <f t="shared" si="41"/>
        <v>0</v>
      </c>
      <c r="CQ53" s="13">
        <f t="shared" si="42"/>
        <v>0</v>
      </c>
      <c r="CR53" s="13">
        <f t="shared" si="43"/>
        <v>3</v>
      </c>
      <c r="CS53" s="13">
        <f t="shared" si="45"/>
        <v>1</v>
      </c>
      <c r="CT53" s="13" t="s">
        <v>125</v>
      </c>
    </row>
    <row r="54" spans="1:98" x14ac:dyDescent="0.35">
      <c r="A54" s="14">
        <v>34</v>
      </c>
      <c r="B54" s="6">
        <v>53</v>
      </c>
      <c r="D54" s="6">
        <v>2</v>
      </c>
      <c r="G54" s="6">
        <v>1</v>
      </c>
      <c r="H54" s="6"/>
      <c r="I54" s="6"/>
      <c r="J54" s="6" t="s">
        <v>209</v>
      </c>
      <c r="K54" s="21">
        <v>43766</v>
      </c>
      <c r="L54" s="6" t="s">
        <v>172</v>
      </c>
      <c r="M54" s="6" t="s">
        <v>210</v>
      </c>
      <c r="N54" s="6"/>
      <c r="O54" s="6"/>
      <c r="P54" s="6">
        <v>999</v>
      </c>
      <c r="Q54" s="6">
        <v>999</v>
      </c>
      <c r="R54" s="6">
        <v>999</v>
      </c>
      <c r="S54" s="6" t="s">
        <v>98</v>
      </c>
      <c r="T54" s="6" t="s">
        <v>53</v>
      </c>
      <c r="U54" s="6" t="s">
        <v>212</v>
      </c>
      <c r="V54" s="6" t="s">
        <v>209</v>
      </c>
      <c r="W54" s="6" t="s">
        <v>94</v>
      </c>
      <c r="Y54" s="6" t="s">
        <v>79</v>
      </c>
      <c r="AA54" s="6" t="s">
        <v>49</v>
      </c>
      <c r="AB54" s="6" t="s">
        <v>219</v>
      </c>
      <c r="AC54" s="6" t="s">
        <v>94</v>
      </c>
      <c r="AE54" s="6" t="s">
        <v>87</v>
      </c>
      <c r="AU54" s="13">
        <v>999</v>
      </c>
      <c r="AV54" s="6" t="s">
        <v>106</v>
      </c>
      <c r="AW54" s="6" t="s">
        <v>219</v>
      </c>
      <c r="AX54" s="6" t="s">
        <v>99</v>
      </c>
      <c r="AY54" s="13">
        <f t="shared" si="0"/>
        <v>1</v>
      </c>
      <c r="AZ54" s="13">
        <f t="shared" si="1"/>
        <v>0</v>
      </c>
      <c r="BA54" s="13">
        <f t="shared" si="2"/>
        <v>0</v>
      </c>
      <c r="BB54" s="13">
        <f t="shared" si="3"/>
        <v>0</v>
      </c>
      <c r="BC54" s="13">
        <f t="shared" si="4"/>
        <v>1</v>
      </c>
      <c r="BD54" s="13">
        <f t="shared" si="5"/>
        <v>0</v>
      </c>
      <c r="BE54" s="13">
        <f>COUNTIF(T54:AW54,"Tocaciones")</f>
        <v>0</v>
      </c>
      <c r="BF54" s="13">
        <f t="shared" si="6"/>
        <v>0</v>
      </c>
      <c r="BG54" s="13">
        <f t="shared" si="7"/>
        <v>0</v>
      </c>
      <c r="BH54" s="13">
        <f t="shared" si="8"/>
        <v>0</v>
      </c>
      <c r="BI54" s="13">
        <f t="shared" si="9"/>
        <v>0</v>
      </c>
      <c r="BJ54" s="13">
        <f t="shared" si="10"/>
        <v>0</v>
      </c>
      <c r="BK54" s="13">
        <f t="shared" si="11"/>
        <v>0</v>
      </c>
      <c r="BL54" s="13">
        <f t="shared" si="12"/>
        <v>0</v>
      </c>
      <c r="BM54" s="13">
        <f t="shared" si="13"/>
        <v>0</v>
      </c>
      <c r="BN54" s="13">
        <f t="shared" si="14"/>
        <v>0</v>
      </c>
      <c r="BO54" s="13">
        <f t="shared" si="15"/>
        <v>0</v>
      </c>
      <c r="BP54" s="13">
        <f t="shared" si="16"/>
        <v>0</v>
      </c>
      <c r="BQ54" s="13">
        <f t="shared" si="17"/>
        <v>0</v>
      </c>
      <c r="BR54" s="13">
        <f t="shared" si="18"/>
        <v>0</v>
      </c>
      <c r="BS54" s="13">
        <f t="shared" si="19"/>
        <v>0</v>
      </c>
      <c r="BT54" s="13">
        <f t="shared" si="20"/>
        <v>0</v>
      </c>
      <c r="BU54" s="40">
        <f t="shared" si="44"/>
        <v>2</v>
      </c>
      <c r="BV54" s="13">
        <f t="shared" si="21"/>
        <v>0</v>
      </c>
      <c r="BW54" s="13">
        <f t="shared" si="22"/>
        <v>0</v>
      </c>
      <c r="BX54" s="13">
        <f t="shared" si="23"/>
        <v>0</v>
      </c>
      <c r="BY54" s="13">
        <f t="shared" si="24"/>
        <v>0</v>
      </c>
      <c r="BZ54" s="13">
        <f t="shared" si="25"/>
        <v>0</v>
      </c>
      <c r="CA54" s="13">
        <f t="shared" si="26"/>
        <v>0</v>
      </c>
      <c r="CB54" s="13">
        <f t="shared" si="27"/>
        <v>0</v>
      </c>
      <c r="CC54" s="13">
        <f t="shared" si="28"/>
        <v>1</v>
      </c>
      <c r="CD54" s="13">
        <f t="shared" si="29"/>
        <v>0</v>
      </c>
      <c r="CE54" s="13">
        <f t="shared" si="30"/>
        <v>0</v>
      </c>
      <c r="CF54" s="13">
        <f t="shared" si="31"/>
        <v>0</v>
      </c>
      <c r="CG54" s="13">
        <f t="shared" si="32"/>
        <v>0</v>
      </c>
      <c r="CH54" s="13">
        <f t="shared" si="33"/>
        <v>0</v>
      </c>
      <c r="CI54" s="13">
        <f t="shared" si="34"/>
        <v>0</v>
      </c>
      <c r="CJ54" s="13">
        <f t="shared" si="35"/>
        <v>0</v>
      </c>
      <c r="CK54" s="13">
        <f t="shared" si="36"/>
        <v>1</v>
      </c>
      <c r="CL54" s="13">
        <f t="shared" si="37"/>
        <v>0</v>
      </c>
      <c r="CM54" s="13">
        <f t="shared" si="38"/>
        <v>0</v>
      </c>
      <c r="CN54" s="13">
        <f t="shared" si="39"/>
        <v>0</v>
      </c>
      <c r="CO54" s="13">
        <f t="shared" si="40"/>
        <v>0</v>
      </c>
      <c r="CP54" s="13">
        <f t="shared" si="41"/>
        <v>0</v>
      </c>
      <c r="CQ54" s="13">
        <f t="shared" si="42"/>
        <v>0</v>
      </c>
      <c r="CR54" s="13">
        <f t="shared" si="43"/>
        <v>2</v>
      </c>
      <c r="CS54" s="13">
        <f t="shared" si="45"/>
        <v>0</v>
      </c>
      <c r="CT54" s="13" t="s">
        <v>107</v>
      </c>
    </row>
    <row r="55" spans="1:98" x14ac:dyDescent="0.35">
      <c r="A55" s="14">
        <v>34</v>
      </c>
      <c r="B55" s="6">
        <v>54</v>
      </c>
      <c r="C55" s="6">
        <v>38</v>
      </c>
      <c r="D55" s="6">
        <v>2</v>
      </c>
      <c r="G55" s="6">
        <v>1</v>
      </c>
      <c r="H55" s="6"/>
      <c r="I55" s="6"/>
      <c r="J55" s="6" t="s">
        <v>209</v>
      </c>
      <c r="K55" s="21">
        <v>43766</v>
      </c>
      <c r="L55" s="6" t="s">
        <v>172</v>
      </c>
      <c r="M55" s="6" t="s">
        <v>210</v>
      </c>
      <c r="N55" s="6"/>
      <c r="O55" s="6"/>
      <c r="P55" s="6">
        <v>999</v>
      </c>
      <c r="Q55" s="17">
        <v>0.58333333333333337</v>
      </c>
      <c r="R55" s="6">
        <v>999</v>
      </c>
      <c r="S55" s="6" t="s">
        <v>98</v>
      </c>
      <c r="T55" s="6" t="s">
        <v>53</v>
      </c>
      <c r="U55" s="6" t="s">
        <v>221</v>
      </c>
      <c r="V55" s="6" t="s">
        <v>209</v>
      </c>
      <c r="W55" s="6" t="s">
        <v>94</v>
      </c>
      <c r="Y55" s="6" t="s">
        <v>79</v>
      </c>
      <c r="AA55" s="6" t="s">
        <v>49</v>
      </c>
      <c r="AB55" s="6" t="s">
        <v>221</v>
      </c>
      <c r="AC55" s="6" t="s">
        <v>94</v>
      </c>
      <c r="AE55" s="6" t="s">
        <v>87</v>
      </c>
      <c r="AG55" s="6" t="s">
        <v>49</v>
      </c>
      <c r="AH55" s="6" t="s">
        <v>219</v>
      </c>
      <c r="AI55" s="6" t="s">
        <v>94</v>
      </c>
      <c r="AK55" s="6" t="s">
        <v>87</v>
      </c>
      <c r="AU55" s="18" t="s">
        <v>105</v>
      </c>
      <c r="AV55" s="6" t="s">
        <v>106</v>
      </c>
      <c r="AW55" s="6" t="s">
        <v>219</v>
      </c>
      <c r="AX55" s="6" t="s">
        <v>98</v>
      </c>
      <c r="AY55" s="13">
        <f t="shared" si="0"/>
        <v>2</v>
      </c>
      <c r="AZ55" s="13">
        <f t="shared" si="1"/>
        <v>0</v>
      </c>
      <c r="BA55" s="13">
        <f t="shared" si="2"/>
        <v>0</v>
      </c>
      <c r="BB55" s="13">
        <f t="shared" si="3"/>
        <v>0</v>
      </c>
      <c r="BC55" s="13">
        <f t="shared" si="4"/>
        <v>1</v>
      </c>
      <c r="BD55" s="13">
        <f t="shared" si="5"/>
        <v>0</v>
      </c>
      <c r="BE55" s="13">
        <f>COUNTIF(T55:AT55,"Tocaciones")</f>
        <v>0</v>
      </c>
      <c r="BF55" s="13">
        <f t="shared" si="6"/>
        <v>0</v>
      </c>
      <c r="BG55" s="13">
        <f t="shared" si="7"/>
        <v>0</v>
      </c>
      <c r="BH55" s="13">
        <f t="shared" si="8"/>
        <v>0</v>
      </c>
      <c r="BI55" s="13">
        <f t="shared" si="9"/>
        <v>0</v>
      </c>
      <c r="BJ55" s="13">
        <f t="shared" si="10"/>
        <v>0</v>
      </c>
      <c r="BK55" s="13">
        <f t="shared" si="11"/>
        <v>0</v>
      </c>
      <c r="BL55" s="13">
        <f t="shared" si="12"/>
        <v>0</v>
      </c>
      <c r="BM55" s="13">
        <f t="shared" si="13"/>
        <v>0</v>
      </c>
      <c r="BN55" s="13">
        <f t="shared" si="14"/>
        <v>0</v>
      </c>
      <c r="BO55" s="13">
        <f t="shared" si="15"/>
        <v>0</v>
      </c>
      <c r="BP55" s="13">
        <f t="shared" si="16"/>
        <v>0</v>
      </c>
      <c r="BQ55" s="13">
        <f t="shared" si="17"/>
        <v>0</v>
      </c>
      <c r="BR55" s="13">
        <f t="shared" si="18"/>
        <v>0</v>
      </c>
      <c r="BS55" s="13">
        <f t="shared" si="19"/>
        <v>0</v>
      </c>
      <c r="BT55" s="13">
        <f t="shared" si="20"/>
        <v>0</v>
      </c>
      <c r="BU55" s="40">
        <f t="shared" si="44"/>
        <v>3</v>
      </c>
      <c r="BV55" s="13">
        <f t="shared" si="21"/>
        <v>0</v>
      </c>
      <c r="BW55" s="13">
        <f t="shared" si="22"/>
        <v>0</v>
      </c>
      <c r="BX55" s="13">
        <f t="shared" si="23"/>
        <v>0</v>
      </c>
      <c r="BY55" s="13">
        <f t="shared" si="24"/>
        <v>0</v>
      </c>
      <c r="BZ55" s="13">
        <f t="shared" si="25"/>
        <v>0</v>
      </c>
      <c r="CA55" s="13">
        <f t="shared" si="26"/>
        <v>0</v>
      </c>
      <c r="CB55" s="13">
        <f t="shared" si="27"/>
        <v>0</v>
      </c>
      <c r="CC55" s="13">
        <f t="shared" si="28"/>
        <v>1</v>
      </c>
      <c r="CD55" s="13">
        <f t="shared" si="29"/>
        <v>0</v>
      </c>
      <c r="CE55" s="13">
        <f t="shared" si="30"/>
        <v>0</v>
      </c>
      <c r="CF55" s="13">
        <f t="shared" si="31"/>
        <v>0</v>
      </c>
      <c r="CG55" s="13">
        <f t="shared" si="32"/>
        <v>0</v>
      </c>
      <c r="CH55" s="13">
        <f t="shared" si="33"/>
        <v>0</v>
      </c>
      <c r="CI55" s="13">
        <f t="shared" si="34"/>
        <v>0</v>
      </c>
      <c r="CJ55" s="13">
        <f t="shared" si="35"/>
        <v>0</v>
      </c>
      <c r="CK55" s="13">
        <f t="shared" si="36"/>
        <v>2</v>
      </c>
      <c r="CL55" s="13">
        <f t="shared" si="37"/>
        <v>0</v>
      </c>
      <c r="CM55" s="13">
        <f t="shared" si="38"/>
        <v>0</v>
      </c>
      <c r="CN55" s="13">
        <f t="shared" si="39"/>
        <v>0</v>
      </c>
      <c r="CO55" s="13">
        <f t="shared" si="40"/>
        <v>0</v>
      </c>
      <c r="CP55" s="13">
        <f t="shared" si="41"/>
        <v>0</v>
      </c>
      <c r="CQ55" s="13">
        <f t="shared" si="42"/>
        <v>0</v>
      </c>
      <c r="CR55" s="13">
        <f t="shared" si="43"/>
        <v>3</v>
      </c>
      <c r="CS55" s="13">
        <f t="shared" si="45"/>
        <v>0</v>
      </c>
      <c r="CT55" s="13" t="s">
        <v>107</v>
      </c>
    </row>
    <row r="56" spans="1:98" x14ac:dyDescent="0.35">
      <c r="A56" s="14">
        <v>35</v>
      </c>
      <c r="B56" s="6">
        <v>55</v>
      </c>
      <c r="C56" s="6">
        <v>19</v>
      </c>
      <c r="D56" s="6">
        <v>1</v>
      </c>
      <c r="G56" s="6">
        <v>1</v>
      </c>
      <c r="H56" s="6"/>
      <c r="I56" s="6"/>
      <c r="J56" s="6" t="s">
        <v>96</v>
      </c>
      <c r="K56" s="21">
        <v>43759</v>
      </c>
      <c r="L56" s="6" t="s">
        <v>172</v>
      </c>
      <c r="M56" s="6" t="s">
        <v>205</v>
      </c>
      <c r="N56" s="6"/>
      <c r="O56" s="6"/>
      <c r="P56" s="16">
        <v>43756</v>
      </c>
      <c r="Q56" s="17">
        <v>0.60416666666666663</v>
      </c>
      <c r="R56" s="6" t="s">
        <v>98</v>
      </c>
      <c r="S56" s="6" t="s">
        <v>98</v>
      </c>
      <c r="T56" s="6" t="s">
        <v>53</v>
      </c>
      <c r="U56" s="6" t="s">
        <v>208</v>
      </c>
      <c r="V56" s="6" t="s">
        <v>207</v>
      </c>
      <c r="W56" s="6" t="s">
        <v>94</v>
      </c>
      <c r="Y56" s="6" t="s">
        <v>79</v>
      </c>
      <c r="AA56" s="6" t="s">
        <v>49</v>
      </c>
      <c r="AB56" s="6" t="s">
        <v>208</v>
      </c>
      <c r="AC56" s="6" t="s">
        <v>94</v>
      </c>
      <c r="AE56" s="6" t="s">
        <v>87</v>
      </c>
      <c r="AU56" s="18" t="s">
        <v>105</v>
      </c>
      <c r="AV56" s="6" t="s">
        <v>106</v>
      </c>
      <c r="AW56" s="6" t="s">
        <v>208</v>
      </c>
      <c r="AX56" s="6" t="s">
        <v>99</v>
      </c>
      <c r="AY56" s="13">
        <f t="shared" si="0"/>
        <v>1</v>
      </c>
      <c r="AZ56" s="13">
        <f t="shared" si="1"/>
        <v>0</v>
      </c>
      <c r="BA56" s="13">
        <f t="shared" si="2"/>
        <v>0</v>
      </c>
      <c r="BB56" s="13">
        <f t="shared" si="3"/>
        <v>0</v>
      </c>
      <c r="BC56" s="13">
        <f t="shared" si="4"/>
        <v>1</v>
      </c>
      <c r="BD56" s="13">
        <f t="shared" si="5"/>
        <v>0</v>
      </c>
      <c r="BE56" s="13">
        <f>COUNTIF(T56:AW56,"Tocaciones")</f>
        <v>0</v>
      </c>
      <c r="BF56" s="13">
        <f t="shared" si="6"/>
        <v>0</v>
      </c>
      <c r="BG56" s="13">
        <f t="shared" si="7"/>
        <v>0</v>
      </c>
      <c r="BH56" s="13">
        <f t="shared" si="8"/>
        <v>0</v>
      </c>
      <c r="BI56" s="13">
        <f t="shared" si="9"/>
        <v>0</v>
      </c>
      <c r="BJ56" s="13">
        <f t="shared" si="10"/>
        <v>0</v>
      </c>
      <c r="BK56" s="13">
        <f t="shared" si="11"/>
        <v>0</v>
      </c>
      <c r="BL56" s="13">
        <f t="shared" si="12"/>
        <v>0</v>
      </c>
      <c r="BM56" s="13">
        <f t="shared" si="13"/>
        <v>0</v>
      </c>
      <c r="BN56" s="13">
        <f t="shared" si="14"/>
        <v>0</v>
      </c>
      <c r="BO56" s="13">
        <f t="shared" si="15"/>
        <v>0</v>
      </c>
      <c r="BP56" s="13">
        <f t="shared" si="16"/>
        <v>0</v>
      </c>
      <c r="BQ56" s="13">
        <f t="shared" si="17"/>
        <v>0</v>
      </c>
      <c r="BR56" s="13">
        <f t="shared" si="18"/>
        <v>0</v>
      </c>
      <c r="BS56" s="13">
        <f t="shared" si="19"/>
        <v>0</v>
      </c>
      <c r="BT56" s="13">
        <f t="shared" si="20"/>
        <v>0</v>
      </c>
      <c r="BU56" s="40">
        <f t="shared" si="44"/>
        <v>2</v>
      </c>
      <c r="BV56" s="13">
        <f t="shared" si="21"/>
        <v>0</v>
      </c>
      <c r="BW56" s="13">
        <f t="shared" si="22"/>
        <v>0</v>
      </c>
      <c r="BX56" s="13">
        <f t="shared" si="23"/>
        <v>0</v>
      </c>
      <c r="BY56" s="13">
        <f t="shared" si="24"/>
        <v>0</v>
      </c>
      <c r="BZ56" s="13">
        <f t="shared" si="25"/>
        <v>0</v>
      </c>
      <c r="CA56" s="13">
        <f t="shared" si="26"/>
        <v>0</v>
      </c>
      <c r="CB56" s="13">
        <f t="shared" si="27"/>
        <v>0</v>
      </c>
      <c r="CC56" s="13">
        <f t="shared" si="28"/>
        <v>1</v>
      </c>
      <c r="CD56" s="13">
        <f t="shared" si="29"/>
        <v>0</v>
      </c>
      <c r="CE56" s="13">
        <f t="shared" si="30"/>
        <v>0</v>
      </c>
      <c r="CF56" s="13">
        <f t="shared" si="31"/>
        <v>0</v>
      </c>
      <c r="CG56" s="13">
        <f t="shared" si="32"/>
        <v>0</v>
      </c>
      <c r="CH56" s="13">
        <f t="shared" si="33"/>
        <v>0</v>
      </c>
      <c r="CI56" s="13">
        <f t="shared" si="34"/>
        <v>0</v>
      </c>
      <c r="CJ56" s="13">
        <f t="shared" si="35"/>
        <v>0</v>
      </c>
      <c r="CK56" s="13">
        <f t="shared" si="36"/>
        <v>1</v>
      </c>
      <c r="CL56" s="13">
        <f t="shared" si="37"/>
        <v>0</v>
      </c>
      <c r="CM56" s="13">
        <f t="shared" si="38"/>
        <v>0</v>
      </c>
      <c r="CN56" s="13">
        <f t="shared" si="39"/>
        <v>0</v>
      </c>
      <c r="CO56" s="13">
        <f t="shared" si="40"/>
        <v>0</v>
      </c>
      <c r="CP56" s="13">
        <f t="shared" si="41"/>
        <v>0</v>
      </c>
      <c r="CQ56" s="13">
        <f t="shared" si="42"/>
        <v>0</v>
      </c>
      <c r="CR56" s="13">
        <f t="shared" si="43"/>
        <v>2</v>
      </c>
      <c r="CS56" s="13">
        <f t="shared" si="45"/>
        <v>0</v>
      </c>
      <c r="CT56" s="13" t="s">
        <v>107</v>
      </c>
    </row>
    <row r="57" spans="1:98" x14ac:dyDescent="0.35">
      <c r="A57" s="14">
        <v>35</v>
      </c>
      <c r="B57" s="6">
        <v>56</v>
      </c>
      <c r="C57" s="6">
        <v>16</v>
      </c>
      <c r="D57" s="6">
        <v>1</v>
      </c>
      <c r="G57" s="6">
        <v>1</v>
      </c>
      <c r="H57" s="6"/>
      <c r="I57" s="6"/>
      <c r="J57" s="6" t="s">
        <v>96</v>
      </c>
      <c r="K57" s="21">
        <v>43759</v>
      </c>
      <c r="L57" s="6" t="s">
        <v>172</v>
      </c>
      <c r="M57" s="6" t="s">
        <v>205</v>
      </c>
      <c r="N57" s="6"/>
      <c r="O57" s="6"/>
      <c r="P57" s="16">
        <v>43756</v>
      </c>
      <c r="Q57" s="17">
        <v>0.5625</v>
      </c>
      <c r="R57" s="6" t="s">
        <v>98</v>
      </c>
      <c r="S57" s="6" t="s">
        <v>98</v>
      </c>
      <c r="T57" s="6" t="s">
        <v>53</v>
      </c>
      <c r="U57" s="6" t="s">
        <v>222</v>
      </c>
      <c r="V57" s="6" t="s">
        <v>207</v>
      </c>
      <c r="W57" s="6" t="s">
        <v>94</v>
      </c>
      <c r="Y57" s="6" t="s">
        <v>79</v>
      </c>
      <c r="AA57" s="6" t="s">
        <v>49</v>
      </c>
      <c r="AB57" s="6" t="s">
        <v>222</v>
      </c>
      <c r="AC57" s="6" t="s">
        <v>94</v>
      </c>
      <c r="AE57" s="6" t="s">
        <v>87</v>
      </c>
      <c r="AG57" s="6" t="s">
        <v>49</v>
      </c>
      <c r="AH57" s="6" t="s">
        <v>208</v>
      </c>
      <c r="AI57" s="6" t="s">
        <v>94</v>
      </c>
      <c r="AK57" s="6" t="s">
        <v>87</v>
      </c>
      <c r="AU57" s="18" t="s">
        <v>105</v>
      </c>
      <c r="AV57" s="6" t="s">
        <v>106</v>
      </c>
      <c r="AW57" s="6" t="s">
        <v>208</v>
      </c>
      <c r="AX57" s="6" t="s">
        <v>99</v>
      </c>
      <c r="AY57" s="13">
        <f t="shared" si="0"/>
        <v>2</v>
      </c>
      <c r="AZ57" s="13">
        <f t="shared" si="1"/>
        <v>0</v>
      </c>
      <c r="BA57" s="13">
        <f t="shared" si="2"/>
        <v>0</v>
      </c>
      <c r="BB57" s="13">
        <f t="shared" si="3"/>
        <v>0</v>
      </c>
      <c r="BC57" s="13">
        <f t="shared" si="4"/>
        <v>1</v>
      </c>
      <c r="BD57" s="13">
        <f t="shared" si="5"/>
        <v>0</v>
      </c>
      <c r="BE57" s="13">
        <f>COUNTIF(T57:AT57,"Tocaciones")</f>
        <v>0</v>
      </c>
      <c r="BF57" s="13">
        <f t="shared" si="6"/>
        <v>0</v>
      </c>
      <c r="BG57" s="13">
        <f t="shared" si="7"/>
        <v>0</v>
      </c>
      <c r="BH57" s="13">
        <f t="shared" si="8"/>
        <v>0</v>
      </c>
      <c r="BI57" s="13">
        <f t="shared" si="9"/>
        <v>0</v>
      </c>
      <c r="BJ57" s="13">
        <f t="shared" si="10"/>
        <v>0</v>
      </c>
      <c r="BK57" s="13">
        <f t="shared" si="11"/>
        <v>0</v>
      </c>
      <c r="BL57" s="13">
        <f t="shared" si="12"/>
        <v>0</v>
      </c>
      <c r="BM57" s="13">
        <f t="shared" si="13"/>
        <v>0</v>
      </c>
      <c r="BN57" s="13">
        <f t="shared" si="14"/>
        <v>0</v>
      </c>
      <c r="BO57" s="13">
        <f t="shared" si="15"/>
        <v>0</v>
      </c>
      <c r="BP57" s="13">
        <f t="shared" si="16"/>
        <v>0</v>
      </c>
      <c r="BQ57" s="13">
        <f t="shared" si="17"/>
        <v>0</v>
      </c>
      <c r="BR57" s="13">
        <f t="shared" si="18"/>
        <v>0</v>
      </c>
      <c r="BS57" s="13">
        <f t="shared" si="19"/>
        <v>0</v>
      </c>
      <c r="BT57" s="13">
        <f t="shared" si="20"/>
        <v>0</v>
      </c>
      <c r="BU57" s="40">
        <f t="shared" si="44"/>
        <v>3</v>
      </c>
      <c r="BV57" s="13">
        <f t="shared" si="21"/>
        <v>0</v>
      </c>
      <c r="BW57" s="13">
        <f t="shared" si="22"/>
        <v>0</v>
      </c>
      <c r="BX57" s="13">
        <f t="shared" si="23"/>
        <v>0</v>
      </c>
      <c r="BY57" s="13">
        <f t="shared" si="24"/>
        <v>0</v>
      </c>
      <c r="BZ57" s="13">
        <f t="shared" si="25"/>
        <v>0</v>
      </c>
      <c r="CA57" s="13">
        <f t="shared" si="26"/>
        <v>0</v>
      </c>
      <c r="CB57" s="13">
        <f t="shared" si="27"/>
        <v>0</v>
      </c>
      <c r="CC57" s="13">
        <f t="shared" si="28"/>
        <v>1</v>
      </c>
      <c r="CD57" s="13">
        <f t="shared" si="29"/>
        <v>0</v>
      </c>
      <c r="CE57" s="13">
        <f t="shared" si="30"/>
        <v>0</v>
      </c>
      <c r="CF57" s="13">
        <f t="shared" si="31"/>
        <v>0</v>
      </c>
      <c r="CG57" s="13">
        <f t="shared" si="32"/>
        <v>0</v>
      </c>
      <c r="CH57" s="13">
        <f t="shared" si="33"/>
        <v>0</v>
      </c>
      <c r="CI57" s="13">
        <f t="shared" si="34"/>
        <v>0</v>
      </c>
      <c r="CJ57" s="13">
        <f t="shared" si="35"/>
        <v>0</v>
      </c>
      <c r="CK57" s="13">
        <f t="shared" si="36"/>
        <v>2</v>
      </c>
      <c r="CL57" s="13">
        <f t="shared" si="37"/>
        <v>0</v>
      </c>
      <c r="CM57" s="13">
        <f t="shared" si="38"/>
        <v>0</v>
      </c>
      <c r="CN57" s="13">
        <f t="shared" si="39"/>
        <v>0</v>
      </c>
      <c r="CO57" s="13">
        <f t="shared" si="40"/>
        <v>0</v>
      </c>
      <c r="CP57" s="13">
        <f t="shared" si="41"/>
        <v>0</v>
      </c>
      <c r="CQ57" s="13">
        <f t="shared" si="42"/>
        <v>0</v>
      </c>
      <c r="CR57" s="13">
        <f t="shared" si="43"/>
        <v>3</v>
      </c>
      <c r="CS57" s="13">
        <f t="shared" si="45"/>
        <v>0</v>
      </c>
      <c r="CT57" s="13" t="s">
        <v>107</v>
      </c>
    </row>
    <row r="58" spans="1:98" x14ac:dyDescent="0.35">
      <c r="A58" s="14">
        <v>36</v>
      </c>
      <c r="B58" s="6">
        <v>57</v>
      </c>
      <c r="C58" s="13">
        <v>26</v>
      </c>
      <c r="D58" s="6">
        <v>2</v>
      </c>
      <c r="G58" s="6">
        <v>1</v>
      </c>
      <c r="H58" s="6"/>
      <c r="I58" s="6"/>
      <c r="J58" s="6" t="s">
        <v>96</v>
      </c>
      <c r="K58" s="21">
        <v>43759</v>
      </c>
      <c r="L58" s="6" t="s">
        <v>172</v>
      </c>
      <c r="M58" s="6" t="s">
        <v>173</v>
      </c>
      <c r="N58" s="6"/>
      <c r="O58" s="6"/>
      <c r="P58" s="16">
        <v>43759</v>
      </c>
      <c r="Q58" s="17">
        <v>0.58333333333333337</v>
      </c>
      <c r="R58" s="6" t="s">
        <v>98</v>
      </c>
      <c r="S58" s="6" t="s">
        <v>98</v>
      </c>
      <c r="T58" s="6" t="s">
        <v>52</v>
      </c>
      <c r="U58" s="6" t="s">
        <v>223</v>
      </c>
      <c r="V58" s="6" t="s">
        <v>224</v>
      </c>
      <c r="W58" s="6" t="s">
        <v>94</v>
      </c>
      <c r="Y58" s="6" t="s">
        <v>73</v>
      </c>
      <c r="Z58" s="6" t="s">
        <v>74</v>
      </c>
      <c r="AU58" s="18" t="s">
        <v>105</v>
      </c>
      <c r="AV58" s="6" t="s">
        <v>106</v>
      </c>
      <c r="AX58" s="6" t="s">
        <v>99</v>
      </c>
      <c r="AY58" s="13">
        <f t="shared" si="0"/>
        <v>0</v>
      </c>
      <c r="AZ58" s="13">
        <f t="shared" si="1"/>
        <v>0</v>
      </c>
      <c r="BA58" s="13">
        <f t="shared" si="2"/>
        <v>0</v>
      </c>
      <c r="BB58" s="13">
        <f t="shared" si="3"/>
        <v>1</v>
      </c>
      <c r="BC58" s="13">
        <f t="shared" si="4"/>
        <v>0</v>
      </c>
      <c r="BD58" s="13">
        <f t="shared" si="5"/>
        <v>0</v>
      </c>
      <c r="BE58" s="13">
        <f>COUNTIF(T58:AW58,"Tocaciones")</f>
        <v>0</v>
      </c>
      <c r="BF58" s="13">
        <f t="shared" si="6"/>
        <v>0</v>
      </c>
      <c r="BG58" s="13">
        <f t="shared" si="7"/>
        <v>0</v>
      </c>
      <c r="BH58" s="13">
        <f t="shared" si="8"/>
        <v>0</v>
      </c>
      <c r="BI58" s="13">
        <f t="shared" si="9"/>
        <v>0</v>
      </c>
      <c r="BJ58" s="13">
        <f t="shared" si="10"/>
        <v>0</v>
      </c>
      <c r="BK58" s="13">
        <f t="shared" si="11"/>
        <v>0</v>
      </c>
      <c r="BL58" s="13">
        <f t="shared" si="12"/>
        <v>0</v>
      </c>
      <c r="BM58" s="13">
        <f t="shared" si="13"/>
        <v>0</v>
      </c>
      <c r="BN58" s="13">
        <f t="shared" si="14"/>
        <v>0</v>
      </c>
      <c r="BO58" s="13">
        <f t="shared" si="15"/>
        <v>0</v>
      </c>
      <c r="BP58" s="13">
        <f t="shared" si="16"/>
        <v>0</v>
      </c>
      <c r="BQ58" s="13">
        <f t="shared" si="17"/>
        <v>0</v>
      </c>
      <c r="BR58" s="13">
        <f t="shared" si="18"/>
        <v>0</v>
      </c>
      <c r="BS58" s="13">
        <f t="shared" si="19"/>
        <v>0</v>
      </c>
      <c r="BT58" s="13">
        <f t="shared" si="20"/>
        <v>0</v>
      </c>
      <c r="BU58" s="40">
        <f t="shared" si="44"/>
        <v>1</v>
      </c>
      <c r="BV58" s="13">
        <f t="shared" si="21"/>
        <v>0</v>
      </c>
      <c r="BW58" s="13">
        <f t="shared" si="22"/>
        <v>1</v>
      </c>
      <c r="BX58" s="13">
        <f t="shared" si="23"/>
        <v>1</v>
      </c>
      <c r="BY58" s="13">
        <f t="shared" si="24"/>
        <v>0</v>
      </c>
      <c r="BZ58" s="13">
        <f t="shared" si="25"/>
        <v>0</v>
      </c>
      <c r="CA58" s="13">
        <f t="shared" si="26"/>
        <v>0</v>
      </c>
      <c r="CB58" s="13">
        <f t="shared" si="27"/>
        <v>0</v>
      </c>
      <c r="CC58" s="13">
        <f t="shared" si="28"/>
        <v>0</v>
      </c>
      <c r="CD58" s="13">
        <f t="shared" si="29"/>
        <v>0</v>
      </c>
      <c r="CE58" s="13">
        <f t="shared" si="30"/>
        <v>0</v>
      </c>
      <c r="CF58" s="13">
        <f t="shared" si="31"/>
        <v>0</v>
      </c>
      <c r="CG58" s="13">
        <f t="shared" si="32"/>
        <v>0</v>
      </c>
      <c r="CH58" s="13">
        <f t="shared" si="33"/>
        <v>0</v>
      </c>
      <c r="CI58" s="13">
        <f t="shared" si="34"/>
        <v>0</v>
      </c>
      <c r="CJ58" s="13">
        <f t="shared" si="35"/>
        <v>0</v>
      </c>
      <c r="CK58" s="13">
        <f t="shared" si="36"/>
        <v>0</v>
      </c>
      <c r="CL58" s="13">
        <f t="shared" si="37"/>
        <v>0</v>
      </c>
      <c r="CM58" s="13">
        <f t="shared" si="38"/>
        <v>0</v>
      </c>
      <c r="CN58" s="13">
        <f t="shared" si="39"/>
        <v>0</v>
      </c>
      <c r="CO58" s="13">
        <f t="shared" si="40"/>
        <v>0</v>
      </c>
      <c r="CP58" s="13">
        <f t="shared" si="41"/>
        <v>0</v>
      </c>
      <c r="CQ58" s="13">
        <f t="shared" si="42"/>
        <v>0</v>
      </c>
      <c r="CR58" s="13">
        <f t="shared" si="43"/>
        <v>1</v>
      </c>
      <c r="CS58" s="13">
        <f t="shared" si="45"/>
        <v>0</v>
      </c>
      <c r="CT58" s="13" t="s">
        <v>107</v>
      </c>
    </row>
    <row r="59" spans="1:98" x14ac:dyDescent="0.35">
      <c r="A59" s="14">
        <v>37</v>
      </c>
      <c r="B59" s="6">
        <v>58</v>
      </c>
      <c r="C59" s="13">
        <v>21</v>
      </c>
      <c r="D59" s="6">
        <v>1</v>
      </c>
      <c r="G59" s="6">
        <v>1</v>
      </c>
      <c r="H59" s="6"/>
      <c r="I59" s="6"/>
      <c r="J59" s="6" t="s">
        <v>96</v>
      </c>
      <c r="K59" s="21">
        <v>43763</v>
      </c>
      <c r="L59" s="6" t="s">
        <v>172</v>
      </c>
      <c r="M59" s="6" t="s">
        <v>173</v>
      </c>
      <c r="N59" s="6"/>
      <c r="O59" s="6"/>
      <c r="P59" s="16">
        <v>43759</v>
      </c>
      <c r="Q59" s="17">
        <v>0.58333333333333337</v>
      </c>
      <c r="R59" s="6" t="s">
        <v>98</v>
      </c>
      <c r="S59" s="6" t="s">
        <v>99</v>
      </c>
      <c r="T59" s="6" t="s">
        <v>52</v>
      </c>
      <c r="U59" s="6" t="s">
        <v>225</v>
      </c>
      <c r="V59" s="6" t="s">
        <v>224</v>
      </c>
      <c r="W59" s="6" t="s">
        <v>94</v>
      </c>
      <c r="X59" s="6">
        <v>1</v>
      </c>
      <c r="Y59" s="6" t="s">
        <v>73</v>
      </c>
      <c r="Z59" s="6" t="s">
        <v>74</v>
      </c>
      <c r="AU59" s="6" t="s">
        <v>137</v>
      </c>
      <c r="AV59" s="6" t="s">
        <v>106</v>
      </c>
      <c r="AX59" s="6" t="s">
        <v>99</v>
      </c>
      <c r="AY59" s="13">
        <f t="shared" si="0"/>
        <v>0</v>
      </c>
      <c r="AZ59" s="13">
        <f t="shared" si="1"/>
        <v>0</v>
      </c>
      <c r="BA59" s="13">
        <f t="shared" si="2"/>
        <v>0</v>
      </c>
      <c r="BB59" s="13">
        <f t="shared" si="3"/>
        <v>1</v>
      </c>
      <c r="BC59" s="13">
        <f t="shared" si="4"/>
        <v>0</v>
      </c>
      <c r="BD59" s="13">
        <f t="shared" si="5"/>
        <v>0</v>
      </c>
      <c r="BE59" s="13">
        <f>COUNTIF(T59:AT59,"Tocaciones")</f>
        <v>0</v>
      </c>
      <c r="BF59" s="13">
        <f t="shared" si="6"/>
        <v>0</v>
      </c>
      <c r="BG59" s="13">
        <f t="shared" si="7"/>
        <v>0</v>
      </c>
      <c r="BH59" s="13">
        <f t="shared" si="8"/>
        <v>0</v>
      </c>
      <c r="BI59" s="13">
        <f t="shared" si="9"/>
        <v>0</v>
      </c>
      <c r="BJ59" s="13">
        <f t="shared" si="10"/>
        <v>0</v>
      </c>
      <c r="BK59" s="13">
        <f t="shared" si="11"/>
        <v>0</v>
      </c>
      <c r="BL59" s="13">
        <f t="shared" si="12"/>
        <v>0</v>
      </c>
      <c r="BM59" s="13">
        <f t="shared" si="13"/>
        <v>0</v>
      </c>
      <c r="BN59" s="13">
        <f t="shared" si="14"/>
        <v>0</v>
      </c>
      <c r="BO59" s="13">
        <f t="shared" si="15"/>
        <v>0</v>
      </c>
      <c r="BP59" s="13">
        <f t="shared" si="16"/>
        <v>0</v>
      </c>
      <c r="BQ59" s="13">
        <f t="shared" si="17"/>
        <v>0</v>
      </c>
      <c r="BR59" s="13">
        <f t="shared" si="18"/>
        <v>0</v>
      </c>
      <c r="BS59" s="13">
        <f t="shared" si="19"/>
        <v>0</v>
      </c>
      <c r="BT59" s="13">
        <f t="shared" si="20"/>
        <v>0</v>
      </c>
      <c r="BU59" s="40">
        <f t="shared" si="44"/>
        <v>1</v>
      </c>
      <c r="BV59" s="13">
        <f t="shared" si="21"/>
        <v>0</v>
      </c>
      <c r="BW59" s="13">
        <f t="shared" si="22"/>
        <v>1</v>
      </c>
      <c r="BX59" s="13">
        <f t="shared" si="23"/>
        <v>1</v>
      </c>
      <c r="BY59" s="13">
        <f t="shared" si="24"/>
        <v>0</v>
      </c>
      <c r="BZ59" s="13">
        <f t="shared" si="25"/>
        <v>0</v>
      </c>
      <c r="CA59" s="13">
        <f t="shared" si="26"/>
        <v>0</v>
      </c>
      <c r="CB59" s="13">
        <f t="shared" si="27"/>
        <v>0</v>
      </c>
      <c r="CC59" s="13">
        <f t="shared" si="28"/>
        <v>0</v>
      </c>
      <c r="CD59" s="13">
        <f t="shared" si="29"/>
        <v>0</v>
      </c>
      <c r="CE59" s="13">
        <f t="shared" si="30"/>
        <v>0</v>
      </c>
      <c r="CF59" s="13">
        <f t="shared" si="31"/>
        <v>0</v>
      </c>
      <c r="CG59" s="13">
        <f t="shared" si="32"/>
        <v>0</v>
      </c>
      <c r="CH59" s="13">
        <f t="shared" si="33"/>
        <v>0</v>
      </c>
      <c r="CI59" s="13">
        <f t="shared" si="34"/>
        <v>0</v>
      </c>
      <c r="CJ59" s="13">
        <f t="shared" si="35"/>
        <v>0</v>
      </c>
      <c r="CK59" s="13">
        <f t="shared" si="36"/>
        <v>0</v>
      </c>
      <c r="CL59" s="13">
        <f t="shared" si="37"/>
        <v>0</v>
      </c>
      <c r="CM59" s="13">
        <f t="shared" si="38"/>
        <v>0</v>
      </c>
      <c r="CN59" s="13">
        <f t="shared" si="39"/>
        <v>0</v>
      </c>
      <c r="CO59" s="13">
        <f t="shared" si="40"/>
        <v>0</v>
      </c>
      <c r="CP59" s="13">
        <f t="shared" si="41"/>
        <v>0</v>
      </c>
      <c r="CQ59" s="13">
        <f t="shared" si="42"/>
        <v>0</v>
      </c>
      <c r="CR59" s="13">
        <f t="shared" si="43"/>
        <v>1</v>
      </c>
      <c r="CS59" s="13">
        <f t="shared" si="45"/>
        <v>0</v>
      </c>
      <c r="CT59" s="13" t="s">
        <v>107</v>
      </c>
    </row>
    <row r="60" spans="1:98" x14ac:dyDescent="0.35">
      <c r="A60" s="14">
        <v>38</v>
      </c>
      <c r="B60" s="6">
        <v>59</v>
      </c>
      <c r="C60" s="6">
        <v>17</v>
      </c>
      <c r="D60" s="6">
        <v>1</v>
      </c>
      <c r="G60" s="6">
        <v>1</v>
      </c>
      <c r="H60" s="6"/>
      <c r="I60" s="6"/>
      <c r="J60" s="6" t="s">
        <v>138</v>
      </c>
      <c r="K60" s="21">
        <v>43765</v>
      </c>
      <c r="L60" s="6" t="s">
        <v>172</v>
      </c>
      <c r="M60" s="6" t="s">
        <v>139</v>
      </c>
      <c r="N60" s="6"/>
      <c r="O60" s="6"/>
      <c r="P60" s="16">
        <v>43759</v>
      </c>
      <c r="Q60" s="17">
        <v>0.58333333333333337</v>
      </c>
      <c r="R60" s="6" t="s">
        <v>98</v>
      </c>
      <c r="S60" s="6" t="s">
        <v>98</v>
      </c>
      <c r="T60" s="6" t="s">
        <v>53</v>
      </c>
      <c r="U60" s="6" t="s">
        <v>226</v>
      </c>
      <c r="V60" s="6" t="s">
        <v>141</v>
      </c>
      <c r="W60" s="6" t="s">
        <v>94</v>
      </c>
      <c r="X60" s="6">
        <v>6</v>
      </c>
      <c r="Y60" s="6" t="s">
        <v>79</v>
      </c>
      <c r="AA60" s="6" t="s">
        <v>49</v>
      </c>
      <c r="AB60" s="6" t="s">
        <v>226</v>
      </c>
      <c r="AC60" s="6" t="s">
        <v>94</v>
      </c>
      <c r="AE60" s="6" t="s">
        <v>87</v>
      </c>
      <c r="AU60" s="18" t="s">
        <v>105</v>
      </c>
      <c r="AV60" s="6" t="s">
        <v>106</v>
      </c>
      <c r="AX60" s="6" t="s">
        <v>99</v>
      </c>
      <c r="AY60" s="13">
        <f t="shared" si="0"/>
        <v>1</v>
      </c>
      <c r="AZ60" s="13">
        <f t="shared" si="1"/>
        <v>0</v>
      </c>
      <c r="BA60" s="13">
        <f t="shared" si="2"/>
        <v>0</v>
      </c>
      <c r="BB60" s="13">
        <f t="shared" si="3"/>
        <v>0</v>
      </c>
      <c r="BC60" s="13">
        <f t="shared" si="4"/>
        <v>1</v>
      </c>
      <c r="BD60" s="13">
        <f t="shared" si="5"/>
        <v>0</v>
      </c>
      <c r="BE60" s="13">
        <f>COUNTIF(T60:AW60,"Tocaciones")</f>
        <v>0</v>
      </c>
      <c r="BF60" s="13">
        <f t="shared" si="6"/>
        <v>0</v>
      </c>
      <c r="BG60" s="13">
        <f t="shared" si="7"/>
        <v>0</v>
      </c>
      <c r="BH60" s="13">
        <f t="shared" si="8"/>
        <v>0</v>
      </c>
      <c r="BI60" s="13">
        <f t="shared" si="9"/>
        <v>0</v>
      </c>
      <c r="BJ60" s="13">
        <f t="shared" si="10"/>
        <v>0</v>
      </c>
      <c r="BK60" s="13">
        <f t="shared" si="11"/>
        <v>0</v>
      </c>
      <c r="BL60" s="13">
        <f t="shared" si="12"/>
        <v>0</v>
      </c>
      <c r="BM60" s="13">
        <f t="shared" si="13"/>
        <v>0</v>
      </c>
      <c r="BN60" s="13">
        <f t="shared" si="14"/>
        <v>0</v>
      </c>
      <c r="BO60" s="13">
        <f t="shared" si="15"/>
        <v>0</v>
      </c>
      <c r="BP60" s="13">
        <f t="shared" si="16"/>
        <v>0</v>
      </c>
      <c r="BQ60" s="13">
        <f t="shared" si="17"/>
        <v>0</v>
      </c>
      <c r="BR60" s="13">
        <f t="shared" si="18"/>
        <v>0</v>
      </c>
      <c r="BS60" s="13">
        <f t="shared" si="19"/>
        <v>0</v>
      </c>
      <c r="BT60" s="13">
        <f t="shared" si="20"/>
        <v>0</v>
      </c>
      <c r="BU60" s="40">
        <f t="shared" si="44"/>
        <v>2</v>
      </c>
      <c r="BV60" s="13">
        <f t="shared" si="21"/>
        <v>0</v>
      </c>
      <c r="BW60" s="13">
        <f t="shared" si="22"/>
        <v>0</v>
      </c>
      <c r="BX60" s="13">
        <f t="shared" si="23"/>
        <v>0</v>
      </c>
      <c r="BY60" s="13">
        <f t="shared" si="24"/>
        <v>0</v>
      </c>
      <c r="BZ60" s="13">
        <f t="shared" si="25"/>
        <v>0</v>
      </c>
      <c r="CA60" s="13">
        <f t="shared" si="26"/>
        <v>0</v>
      </c>
      <c r="CB60" s="13">
        <f t="shared" si="27"/>
        <v>0</v>
      </c>
      <c r="CC60" s="13">
        <f t="shared" si="28"/>
        <v>1</v>
      </c>
      <c r="CD60" s="13">
        <f t="shared" si="29"/>
        <v>0</v>
      </c>
      <c r="CE60" s="13">
        <f t="shared" si="30"/>
        <v>0</v>
      </c>
      <c r="CF60" s="13">
        <f t="shared" si="31"/>
        <v>0</v>
      </c>
      <c r="CG60" s="13">
        <f t="shared" si="32"/>
        <v>0</v>
      </c>
      <c r="CH60" s="13">
        <f t="shared" si="33"/>
        <v>0</v>
      </c>
      <c r="CI60" s="13">
        <f t="shared" si="34"/>
        <v>0</v>
      </c>
      <c r="CJ60" s="13">
        <f t="shared" si="35"/>
        <v>0</v>
      </c>
      <c r="CK60" s="13">
        <f t="shared" si="36"/>
        <v>1</v>
      </c>
      <c r="CL60" s="13">
        <f t="shared" si="37"/>
        <v>0</v>
      </c>
      <c r="CM60" s="13">
        <f t="shared" si="38"/>
        <v>0</v>
      </c>
      <c r="CN60" s="13">
        <f t="shared" si="39"/>
        <v>0</v>
      </c>
      <c r="CO60" s="13">
        <f t="shared" si="40"/>
        <v>0</v>
      </c>
      <c r="CP60" s="13">
        <f t="shared" si="41"/>
        <v>0</v>
      </c>
      <c r="CQ60" s="13">
        <f t="shared" si="42"/>
        <v>0</v>
      </c>
      <c r="CR60" s="13">
        <f t="shared" si="43"/>
        <v>2</v>
      </c>
      <c r="CS60" s="13">
        <f t="shared" si="45"/>
        <v>0</v>
      </c>
      <c r="CT60" s="13" t="s">
        <v>107</v>
      </c>
    </row>
    <row r="61" spans="1:98" x14ac:dyDescent="0.35">
      <c r="A61" s="14">
        <v>39</v>
      </c>
      <c r="B61" s="6">
        <v>60</v>
      </c>
      <c r="C61" s="6">
        <v>24</v>
      </c>
      <c r="D61" s="6">
        <v>1</v>
      </c>
      <c r="G61" s="6">
        <v>1</v>
      </c>
      <c r="H61" s="6"/>
      <c r="I61" s="6"/>
      <c r="J61" s="6" t="s">
        <v>96</v>
      </c>
      <c r="K61" s="21">
        <v>43763</v>
      </c>
      <c r="L61" s="6" t="s">
        <v>172</v>
      </c>
      <c r="M61" s="6" t="s">
        <v>108</v>
      </c>
      <c r="N61" s="6"/>
      <c r="O61" s="6"/>
      <c r="P61" s="16">
        <v>43757</v>
      </c>
      <c r="Q61" s="17">
        <v>0.66666666666666663</v>
      </c>
      <c r="R61" s="6" t="s">
        <v>98</v>
      </c>
      <c r="S61" s="6">
        <v>999</v>
      </c>
      <c r="T61" s="6" t="s">
        <v>52</v>
      </c>
      <c r="U61" s="6" t="s">
        <v>227</v>
      </c>
      <c r="V61" s="6" t="s">
        <v>110</v>
      </c>
      <c r="W61" s="6" t="s">
        <v>94</v>
      </c>
      <c r="Y61" s="6" t="s">
        <v>73</v>
      </c>
      <c r="Z61" s="6" t="s">
        <v>76</v>
      </c>
      <c r="AU61" s="18" t="s">
        <v>105</v>
      </c>
      <c r="AV61" s="6" t="s">
        <v>106</v>
      </c>
      <c r="AX61" s="6" t="s">
        <v>99</v>
      </c>
      <c r="AY61" s="13">
        <f t="shared" si="0"/>
        <v>0</v>
      </c>
      <c r="AZ61" s="13">
        <f t="shared" si="1"/>
        <v>0</v>
      </c>
      <c r="BA61" s="13">
        <f t="shared" si="2"/>
        <v>0</v>
      </c>
      <c r="BB61" s="13">
        <f t="shared" si="3"/>
        <v>1</v>
      </c>
      <c r="BC61" s="13">
        <f t="shared" si="4"/>
        <v>0</v>
      </c>
      <c r="BD61" s="13">
        <f t="shared" si="5"/>
        <v>0</v>
      </c>
      <c r="BE61" s="13">
        <f>COUNTIF(T61:AT61,"Tocaciones")</f>
        <v>0</v>
      </c>
      <c r="BF61" s="13">
        <f t="shared" si="6"/>
        <v>0</v>
      </c>
      <c r="BG61" s="13">
        <f t="shared" si="7"/>
        <v>0</v>
      </c>
      <c r="BH61" s="13">
        <f t="shared" si="8"/>
        <v>0</v>
      </c>
      <c r="BI61" s="13">
        <f t="shared" si="9"/>
        <v>0</v>
      </c>
      <c r="BJ61" s="13">
        <f t="shared" si="10"/>
        <v>0</v>
      </c>
      <c r="BK61" s="13">
        <f t="shared" si="11"/>
        <v>0</v>
      </c>
      <c r="BL61" s="13">
        <f t="shared" si="12"/>
        <v>0</v>
      </c>
      <c r="BM61" s="13">
        <f t="shared" si="13"/>
        <v>0</v>
      </c>
      <c r="BN61" s="13">
        <f t="shared" si="14"/>
        <v>0</v>
      </c>
      <c r="BO61" s="13">
        <f t="shared" si="15"/>
        <v>0</v>
      </c>
      <c r="BP61" s="13">
        <f t="shared" si="16"/>
        <v>0</v>
      </c>
      <c r="BQ61" s="13">
        <f t="shared" si="17"/>
        <v>0</v>
      </c>
      <c r="BR61" s="13">
        <f t="shared" si="18"/>
        <v>0</v>
      </c>
      <c r="BS61" s="13">
        <f t="shared" si="19"/>
        <v>0</v>
      </c>
      <c r="BT61" s="13">
        <f t="shared" si="20"/>
        <v>0</v>
      </c>
      <c r="BU61" s="40">
        <f t="shared" si="44"/>
        <v>1</v>
      </c>
      <c r="BV61" s="13">
        <f t="shared" si="21"/>
        <v>0</v>
      </c>
      <c r="BW61" s="13">
        <f t="shared" si="22"/>
        <v>1</v>
      </c>
      <c r="BX61" s="13">
        <f t="shared" si="23"/>
        <v>0</v>
      </c>
      <c r="BY61" s="13">
        <f t="shared" si="24"/>
        <v>0</v>
      </c>
      <c r="BZ61" s="13">
        <f t="shared" si="25"/>
        <v>1</v>
      </c>
      <c r="CA61" s="13">
        <f t="shared" si="26"/>
        <v>0</v>
      </c>
      <c r="CB61" s="13">
        <f t="shared" si="27"/>
        <v>0</v>
      </c>
      <c r="CC61" s="13">
        <f t="shared" si="28"/>
        <v>0</v>
      </c>
      <c r="CD61" s="13">
        <f t="shared" si="29"/>
        <v>0</v>
      </c>
      <c r="CE61" s="13">
        <f t="shared" si="30"/>
        <v>0</v>
      </c>
      <c r="CF61" s="13">
        <f t="shared" si="31"/>
        <v>0</v>
      </c>
      <c r="CG61" s="13">
        <f t="shared" si="32"/>
        <v>0</v>
      </c>
      <c r="CH61" s="13">
        <f t="shared" si="33"/>
        <v>0</v>
      </c>
      <c r="CI61" s="13">
        <f t="shared" si="34"/>
        <v>0</v>
      </c>
      <c r="CJ61" s="13">
        <f t="shared" si="35"/>
        <v>0</v>
      </c>
      <c r="CK61" s="13">
        <f t="shared" si="36"/>
        <v>0</v>
      </c>
      <c r="CL61" s="13">
        <f t="shared" si="37"/>
        <v>0</v>
      </c>
      <c r="CM61" s="13">
        <f t="shared" si="38"/>
        <v>0</v>
      </c>
      <c r="CN61" s="13">
        <f t="shared" si="39"/>
        <v>0</v>
      </c>
      <c r="CO61" s="13">
        <f t="shared" si="40"/>
        <v>0</v>
      </c>
      <c r="CP61" s="13">
        <f t="shared" si="41"/>
        <v>0</v>
      </c>
      <c r="CQ61" s="13">
        <f t="shared" si="42"/>
        <v>0</v>
      </c>
      <c r="CR61" s="13">
        <f t="shared" si="43"/>
        <v>1</v>
      </c>
      <c r="CS61" s="13">
        <f t="shared" si="45"/>
        <v>0</v>
      </c>
      <c r="CT61" s="13" t="s">
        <v>107</v>
      </c>
    </row>
    <row r="62" spans="1:98" x14ac:dyDescent="0.35">
      <c r="A62" s="14">
        <v>40</v>
      </c>
      <c r="B62" s="6">
        <v>61</v>
      </c>
      <c r="C62" s="6">
        <v>20</v>
      </c>
      <c r="D62" s="6">
        <v>1</v>
      </c>
      <c r="G62" s="6">
        <v>1</v>
      </c>
      <c r="H62" s="6"/>
      <c r="I62" s="6"/>
      <c r="J62" s="6" t="s">
        <v>138</v>
      </c>
      <c r="K62" s="21">
        <v>43765</v>
      </c>
      <c r="L62" s="6" t="s">
        <v>172</v>
      </c>
      <c r="M62" s="6" t="s">
        <v>139</v>
      </c>
      <c r="N62" s="6"/>
      <c r="O62" s="6"/>
      <c r="P62" s="16">
        <v>43758</v>
      </c>
      <c r="Q62" s="17">
        <v>0.8125</v>
      </c>
      <c r="R62" s="6" t="s">
        <v>98</v>
      </c>
      <c r="S62" s="6">
        <v>999</v>
      </c>
      <c r="T62" s="6" t="s">
        <v>52</v>
      </c>
      <c r="U62" s="6" t="s">
        <v>228</v>
      </c>
      <c r="V62" s="6" t="s">
        <v>141</v>
      </c>
      <c r="W62" s="6" t="s">
        <v>94</v>
      </c>
      <c r="Y62" s="6" t="s">
        <v>73</v>
      </c>
      <c r="Z62" s="6" t="s">
        <v>74</v>
      </c>
      <c r="AA62" s="6" t="s">
        <v>52</v>
      </c>
      <c r="AB62" s="6" t="s">
        <v>229</v>
      </c>
      <c r="AC62" s="6" t="s">
        <v>94</v>
      </c>
      <c r="AE62" s="6" t="s">
        <v>73</v>
      </c>
      <c r="AF62" s="6" t="s">
        <v>74</v>
      </c>
      <c r="AG62" s="6" t="s">
        <v>52</v>
      </c>
      <c r="AH62" s="6" t="s">
        <v>230</v>
      </c>
      <c r="AI62" s="6" t="s">
        <v>94</v>
      </c>
      <c r="AK62" s="6" t="s">
        <v>73</v>
      </c>
      <c r="AL62" s="6" t="s">
        <v>74</v>
      </c>
      <c r="AU62" s="18" t="s">
        <v>105</v>
      </c>
      <c r="AV62" s="6" t="s">
        <v>106</v>
      </c>
      <c r="AX62" s="6" t="s">
        <v>99</v>
      </c>
      <c r="AY62" s="13">
        <f t="shared" si="0"/>
        <v>0</v>
      </c>
      <c r="AZ62" s="13">
        <f t="shared" si="1"/>
        <v>0</v>
      </c>
      <c r="BA62" s="13">
        <f t="shared" si="2"/>
        <v>0</v>
      </c>
      <c r="BB62" s="13">
        <f t="shared" si="3"/>
        <v>3</v>
      </c>
      <c r="BC62" s="13">
        <f t="shared" si="4"/>
        <v>0</v>
      </c>
      <c r="BD62" s="13">
        <f t="shared" si="5"/>
        <v>0</v>
      </c>
      <c r="BE62" s="13">
        <f>COUNTIF(T62:AW62,"Tocaciones")</f>
        <v>0</v>
      </c>
      <c r="BF62" s="13">
        <f t="shared" si="6"/>
        <v>0</v>
      </c>
      <c r="BG62" s="13">
        <f t="shared" si="7"/>
        <v>0</v>
      </c>
      <c r="BH62" s="13">
        <f t="shared" si="8"/>
        <v>0</v>
      </c>
      <c r="BI62" s="13">
        <f t="shared" si="9"/>
        <v>0</v>
      </c>
      <c r="BJ62" s="13">
        <f t="shared" si="10"/>
        <v>0</v>
      </c>
      <c r="BK62" s="13">
        <f t="shared" si="11"/>
        <v>0</v>
      </c>
      <c r="BL62" s="13">
        <f t="shared" si="12"/>
        <v>0</v>
      </c>
      <c r="BM62" s="13">
        <f t="shared" si="13"/>
        <v>0</v>
      </c>
      <c r="BN62" s="13">
        <f t="shared" si="14"/>
        <v>0</v>
      </c>
      <c r="BO62" s="13">
        <f t="shared" si="15"/>
        <v>0</v>
      </c>
      <c r="BP62" s="13">
        <f t="shared" si="16"/>
        <v>0</v>
      </c>
      <c r="BQ62" s="13">
        <f t="shared" si="17"/>
        <v>0</v>
      </c>
      <c r="BR62" s="13">
        <f t="shared" si="18"/>
        <v>0</v>
      </c>
      <c r="BS62" s="13">
        <f t="shared" si="19"/>
        <v>0</v>
      </c>
      <c r="BT62" s="13">
        <f t="shared" si="20"/>
        <v>0</v>
      </c>
      <c r="BU62" s="40">
        <f t="shared" si="44"/>
        <v>3</v>
      </c>
      <c r="BV62" s="13">
        <f t="shared" si="21"/>
        <v>0</v>
      </c>
      <c r="BW62" s="13">
        <f t="shared" si="22"/>
        <v>3</v>
      </c>
      <c r="BX62" s="13">
        <f t="shared" si="23"/>
        <v>3</v>
      </c>
      <c r="BY62" s="13">
        <f t="shared" si="24"/>
        <v>0</v>
      </c>
      <c r="BZ62" s="13">
        <f t="shared" si="25"/>
        <v>0</v>
      </c>
      <c r="CA62" s="13">
        <f t="shared" si="26"/>
        <v>0</v>
      </c>
      <c r="CB62" s="13">
        <f t="shared" si="27"/>
        <v>0</v>
      </c>
      <c r="CC62" s="13">
        <f t="shared" si="28"/>
        <v>0</v>
      </c>
      <c r="CD62" s="13">
        <f t="shared" si="29"/>
        <v>0</v>
      </c>
      <c r="CE62" s="13">
        <f t="shared" si="30"/>
        <v>0</v>
      </c>
      <c r="CF62" s="13">
        <f t="shared" si="31"/>
        <v>0</v>
      </c>
      <c r="CG62" s="13">
        <f t="shared" si="32"/>
        <v>0</v>
      </c>
      <c r="CH62" s="13">
        <f t="shared" si="33"/>
        <v>0</v>
      </c>
      <c r="CI62" s="13">
        <f t="shared" si="34"/>
        <v>0</v>
      </c>
      <c r="CJ62" s="13">
        <f t="shared" si="35"/>
        <v>0</v>
      </c>
      <c r="CK62" s="13">
        <f t="shared" si="36"/>
        <v>0</v>
      </c>
      <c r="CL62" s="13">
        <f t="shared" si="37"/>
        <v>0</v>
      </c>
      <c r="CM62" s="13">
        <f t="shared" si="38"/>
        <v>0</v>
      </c>
      <c r="CN62" s="13">
        <f t="shared" si="39"/>
        <v>0</v>
      </c>
      <c r="CO62" s="13">
        <f t="shared" si="40"/>
        <v>0</v>
      </c>
      <c r="CP62" s="13">
        <f t="shared" si="41"/>
        <v>0</v>
      </c>
      <c r="CQ62" s="13">
        <f t="shared" si="42"/>
        <v>0</v>
      </c>
      <c r="CR62" s="13">
        <f t="shared" si="43"/>
        <v>3</v>
      </c>
      <c r="CS62" s="13">
        <f t="shared" si="45"/>
        <v>0</v>
      </c>
      <c r="CT62" s="13" t="s">
        <v>107</v>
      </c>
    </row>
    <row r="63" spans="1:98" x14ac:dyDescent="0.35">
      <c r="A63" s="14">
        <v>42</v>
      </c>
      <c r="B63" s="6">
        <v>62</v>
      </c>
      <c r="C63" s="6">
        <v>21</v>
      </c>
      <c r="D63" s="6">
        <v>1</v>
      </c>
      <c r="G63" s="6">
        <v>1</v>
      </c>
      <c r="H63" s="6"/>
      <c r="I63" s="6"/>
      <c r="J63" s="6" t="s">
        <v>138</v>
      </c>
      <c r="K63" s="21">
        <v>43765</v>
      </c>
      <c r="L63" s="6" t="s">
        <v>172</v>
      </c>
      <c r="M63" s="6" t="s">
        <v>139</v>
      </c>
      <c r="N63" s="6"/>
      <c r="O63" s="6"/>
      <c r="P63" s="16">
        <v>43759</v>
      </c>
      <c r="Q63" s="17">
        <v>0.81944444444444442</v>
      </c>
      <c r="R63" s="6" t="s">
        <v>98</v>
      </c>
      <c r="S63" s="6">
        <v>999</v>
      </c>
      <c r="T63" s="6" t="s">
        <v>52</v>
      </c>
      <c r="U63" s="6" t="s">
        <v>231</v>
      </c>
      <c r="V63" s="6" t="s">
        <v>141</v>
      </c>
      <c r="W63" s="6" t="s">
        <v>94</v>
      </c>
      <c r="Y63" s="6" t="s">
        <v>73</v>
      </c>
      <c r="Z63" s="6" t="s">
        <v>75</v>
      </c>
      <c r="AU63" s="18" t="s">
        <v>105</v>
      </c>
      <c r="AV63" s="6" t="s">
        <v>106</v>
      </c>
      <c r="AX63" s="6" t="s">
        <v>99</v>
      </c>
      <c r="AY63" s="13">
        <f t="shared" si="0"/>
        <v>0</v>
      </c>
      <c r="AZ63" s="13">
        <f t="shared" si="1"/>
        <v>0</v>
      </c>
      <c r="BA63" s="13">
        <f t="shared" si="2"/>
        <v>0</v>
      </c>
      <c r="BB63" s="13">
        <f t="shared" si="3"/>
        <v>1</v>
      </c>
      <c r="BC63" s="13">
        <f t="shared" si="4"/>
        <v>0</v>
      </c>
      <c r="BD63" s="13">
        <f t="shared" si="5"/>
        <v>0</v>
      </c>
      <c r="BE63" s="13">
        <f>COUNTIF(T63:AW63,"Tocaciones")</f>
        <v>0</v>
      </c>
      <c r="BF63" s="13">
        <f t="shared" si="6"/>
        <v>0</v>
      </c>
      <c r="BG63" s="13">
        <f t="shared" si="7"/>
        <v>0</v>
      </c>
      <c r="BH63" s="13">
        <f t="shared" si="8"/>
        <v>0</v>
      </c>
      <c r="BI63" s="13">
        <f t="shared" si="9"/>
        <v>0</v>
      </c>
      <c r="BJ63" s="13">
        <f t="shared" si="10"/>
        <v>0</v>
      </c>
      <c r="BK63" s="13">
        <f t="shared" si="11"/>
        <v>0</v>
      </c>
      <c r="BL63" s="13">
        <f t="shared" si="12"/>
        <v>0</v>
      </c>
      <c r="BM63" s="13">
        <f t="shared" si="13"/>
        <v>0</v>
      </c>
      <c r="BN63" s="13">
        <f t="shared" si="14"/>
        <v>0</v>
      </c>
      <c r="BO63" s="13">
        <f t="shared" si="15"/>
        <v>0</v>
      </c>
      <c r="BP63" s="13">
        <f t="shared" si="16"/>
        <v>0</v>
      </c>
      <c r="BQ63" s="13">
        <f t="shared" si="17"/>
        <v>0</v>
      </c>
      <c r="BR63" s="13">
        <f t="shared" si="18"/>
        <v>0</v>
      </c>
      <c r="BS63" s="13">
        <f t="shared" si="19"/>
        <v>0</v>
      </c>
      <c r="BT63" s="13">
        <f t="shared" si="20"/>
        <v>0</v>
      </c>
      <c r="BU63" s="40">
        <f t="shared" si="44"/>
        <v>1</v>
      </c>
      <c r="BV63" s="13">
        <f t="shared" si="21"/>
        <v>0</v>
      </c>
      <c r="BW63" s="13">
        <f t="shared" si="22"/>
        <v>1</v>
      </c>
      <c r="BX63" s="13">
        <f t="shared" si="23"/>
        <v>0</v>
      </c>
      <c r="BY63" s="13">
        <f t="shared" si="24"/>
        <v>1</v>
      </c>
      <c r="BZ63" s="13">
        <f t="shared" si="25"/>
        <v>0</v>
      </c>
      <c r="CA63" s="13">
        <f t="shared" si="26"/>
        <v>0</v>
      </c>
      <c r="CB63" s="13">
        <f t="shared" si="27"/>
        <v>0</v>
      </c>
      <c r="CC63" s="13">
        <f t="shared" si="28"/>
        <v>0</v>
      </c>
      <c r="CD63" s="13">
        <f t="shared" si="29"/>
        <v>0</v>
      </c>
      <c r="CE63" s="13">
        <f t="shared" si="30"/>
        <v>0</v>
      </c>
      <c r="CF63" s="13">
        <f t="shared" si="31"/>
        <v>0</v>
      </c>
      <c r="CG63" s="13">
        <f t="shared" si="32"/>
        <v>0</v>
      </c>
      <c r="CH63" s="13">
        <f t="shared" si="33"/>
        <v>0</v>
      </c>
      <c r="CI63" s="13">
        <f t="shared" si="34"/>
        <v>0</v>
      </c>
      <c r="CJ63" s="13">
        <f t="shared" si="35"/>
        <v>0</v>
      </c>
      <c r="CK63" s="13">
        <f t="shared" si="36"/>
        <v>0</v>
      </c>
      <c r="CL63" s="13">
        <f t="shared" si="37"/>
        <v>0</v>
      </c>
      <c r="CM63" s="13">
        <f t="shared" si="38"/>
        <v>0</v>
      </c>
      <c r="CN63" s="13">
        <f t="shared" si="39"/>
        <v>0</v>
      </c>
      <c r="CO63" s="13">
        <f t="shared" si="40"/>
        <v>0</v>
      </c>
      <c r="CP63" s="13">
        <f t="shared" si="41"/>
        <v>0</v>
      </c>
      <c r="CQ63" s="13">
        <f t="shared" si="42"/>
        <v>0</v>
      </c>
      <c r="CR63" s="13">
        <f t="shared" si="43"/>
        <v>1</v>
      </c>
      <c r="CS63" s="13">
        <f t="shared" si="45"/>
        <v>0</v>
      </c>
      <c r="CT63" s="13" t="s">
        <v>107</v>
      </c>
    </row>
    <row r="64" spans="1:98" x14ac:dyDescent="0.35">
      <c r="A64" s="14">
        <v>43</v>
      </c>
      <c r="B64" s="6">
        <v>63</v>
      </c>
      <c r="C64" s="6">
        <v>16</v>
      </c>
      <c r="D64" s="6">
        <v>999</v>
      </c>
      <c r="E64" s="6" t="s">
        <v>232</v>
      </c>
      <c r="G64" s="6">
        <v>1</v>
      </c>
      <c r="H64" s="6"/>
      <c r="I64" s="6"/>
      <c r="J64" s="6" t="s">
        <v>96</v>
      </c>
      <c r="K64" s="21">
        <v>43758</v>
      </c>
      <c r="L64" s="6" t="s">
        <v>172</v>
      </c>
      <c r="M64" s="6" t="s">
        <v>108</v>
      </c>
      <c r="N64" s="6"/>
      <c r="O64" s="6"/>
      <c r="P64" s="16">
        <v>43757</v>
      </c>
      <c r="Q64" s="6">
        <v>999</v>
      </c>
      <c r="R64" s="6" t="s">
        <v>98</v>
      </c>
      <c r="S64" s="6" t="s">
        <v>98</v>
      </c>
      <c r="T64" s="6" t="s">
        <v>53</v>
      </c>
      <c r="U64" s="6" t="s">
        <v>233</v>
      </c>
      <c r="V64" s="6" t="s">
        <v>110</v>
      </c>
      <c r="W64" s="6" t="s">
        <v>94</v>
      </c>
      <c r="Y64" s="6" t="s">
        <v>79</v>
      </c>
      <c r="AA64" s="6" t="s">
        <v>49</v>
      </c>
      <c r="AB64" s="6" t="s">
        <v>234</v>
      </c>
      <c r="AC64" s="6" t="s">
        <v>94</v>
      </c>
      <c r="AE64" s="6" t="s">
        <v>87</v>
      </c>
      <c r="AT64" s="6" t="s">
        <v>99</v>
      </c>
      <c r="AU64" s="18" t="s">
        <v>105</v>
      </c>
      <c r="AV64" s="6" t="s">
        <v>106</v>
      </c>
      <c r="AX64" s="6" t="s">
        <v>99</v>
      </c>
      <c r="AY64" s="13">
        <f t="shared" si="0"/>
        <v>1</v>
      </c>
      <c r="AZ64" s="13">
        <f t="shared" si="1"/>
        <v>0</v>
      </c>
      <c r="BA64" s="13">
        <f t="shared" si="2"/>
        <v>0</v>
      </c>
      <c r="BB64" s="13">
        <f t="shared" si="3"/>
        <v>0</v>
      </c>
      <c r="BC64" s="13">
        <f t="shared" si="4"/>
        <v>1</v>
      </c>
      <c r="BD64" s="13">
        <f t="shared" si="5"/>
        <v>0</v>
      </c>
      <c r="BE64" s="13">
        <f>COUNTIF(T64:AT64,"Tocaciones")</f>
        <v>0</v>
      </c>
      <c r="BF64" s="13">
        <f t="shared" si="6"/>
        <v>0</v>
      </c>
      <c r="BG64" s="13">
        <f t="shared" si="7"/>
        <v>0</v>
      </c>
      <c r="BH64" s="13">
        <f t="shared" si="8"/>
        <v>0</v>
      </c>
      <c r="BI64" s="13">
        <f t="shared" si="9"/>
        <v>0</v>
      </c>
      <c r="BJ64" s="13">
        <f t="shared" si="10"/>
        <v>0</v>
      </c>
      <c r="BK64" s="13">
        <f t="shared" si="11"/>
        <v>0</v>
      </c>
      <c r="BL64" s="13">
        <f t="shared" si="12"/>
        <v>0</v>
      </c>
      <c r="BM64" s="13">
        <f t="shared" si="13"/>
        <v>0</v>
      </c>
      <c r="BN64" s="13">
        <f t="shared" si="14"/>
        <v>0</v>
      </c>
      <c r="BO64" s="13">
        <f t="shared" si="15"/>
        <v>0</v>
      </c>
      <c r="BP64" s="13">
        <f t="shared" si="16"/>
        <v>0</v>
      </c>
      <c r="BQ64" s="13">
        <f t="shared" si="17"/>
        <v>0</v>
      </c>
      <c r="BR64" s="13">
        <f t="shared" si="18"/>
        <v>0</v>
      </c>
      <c r="BS64" s="13">
        <f t="shared" si="19"/>
        <v>0</v>
      </c>
      <c r="BT64" s="13">
        <f t="shared" si="20"/>
        <v>0</v>
      </c>
      <c r="BU64" s="40">
        <f t="shared" si="44"/>
        <v>2</v>
      </c>
      <c r="BV64" s="13">
        <f t="shared" si="21"/>
        <v>0</v>
      </c>
      <c r="BW64" s="13">
        <f t="shared" si="22"/>
        <v>0</v>
      </c>
      <c r="BX64" s="13">
        <f t="shared" si="23"/>
        <v>0</v>
      </c>
      <c r="BY64" s="13">
        <f t="shared" si="24"/>
        <v>0</v>
      </c>
      <c r="BZ64" s="13">
        <f t="shared" si="25"/>
        <v>0</v>
      </c>
      <c r="CA64" s="13">
        <f t="shared" si="26"/>
        <v>0</v>
      </c>
      <c r="CB64" s="13">
        <f t="shared" si="27"/>
        <v>0</v>
      </c>
      <c r="CC64" s="13">
        <f t="shared" si="28"/>
        <v>1</v>
      </c>
      <c r="CD64" s="13">
        <f t="shared" si="29"/>
        <v>0</v>
      </c>
      <c r="CE64" s="13">
        <f t="shared" si="30"/>
        <v>0</v>
      </c>
      <c r="CF64" s="13">
        <f t="shared" si="31"/>
        <v>0</v>
      </c>
      <c r="CG64" s="13">
        <f t="shared" si="32"/>
        <v>0</v>
      </c>
      <c r="CH64" s="13">
        <f t="shared" si="33"/>
        <v>0</v>
      </c>
      <c r="CI64" s="13">
        <f t="shared" si="34"/>
        <v>0</v>
      </c>
      <c r="CJ64" s="13">
        <f t="shared" si="35"/>
        <v>0</v>
      </c>
      <c r="CK64" s="13">
        <f t="shared" si="36"/>
        <v>1</v>
      </c>
      <c r="CL64" s="13">
        <f t="shared" si="37"/>
        <v>0</v>
      </c>
      <c r="CM64" s="13">
        <f t="shared" si="38"/>
        <v>0</v>
      </c>
      <c r="CN64" s="13">
        <f t="shared" si="39"/>
        <v>0</v>
      </c>
      <c r="CO64" s="13">
        <f t="shared" si="40"/>
        <v>0</v>
      </c>
      <c r="CP64" s="13">
        <f t="shared" si="41"/>
        <v>0</v>
      </c>
      <c r="CQ64" s="13">
        <f t="shared" si="42"/>
        <v>0</v>
      </c>
      <c r="CR64" s="13">
        <f t="shared" si="43"/>
        <v>2</v>
      </c>
      <c r="CS64" s="13">
        <f t="shared" si="45"/>
        <v>0</v>
      </c>
      <c r="CT64" s="13" t="s">
        <v>107</v>
      </c>
    </row>
    <row r="65" spans="1:98" x14ac:dyDescent="0.35">
      <c r="A65" s="14">
        <v>44</v>
      </c>
      <c r="B65" s="6">
        <v>64</v>
      </c>
      <c r="C65" s="6">
        <v>19</v>
      </c>
      <c r="D65" s="6">
        <v>2</v>
      </c>
      <c r="G65" s="6">
        <v>1</v>
      </c>
      <c r="H65" s="6"/>
      <c r="I65" s="6"/>
      <c r="J65" s="6" t="s">
        <v>138</v>
      </c>
      <c r="K65" s="21">
        <v>43766</v>
      </c>
      <c r="L65" s="6" t="s">
        <v>172</v>
      </c>
      <c r="M65" s="6" t="s">
        <v>139</v>
      </c>
      <c r="N65" s="6"/>
      <c r="O65" s="6"/>
      <c r="P65" s="16">
        <v>43763</v>
      </c>
      <c r="Q65" s="6">
        <v>999</v>
      </c>
      <c r="R65" s="6" t="s">
        <v>99</v>
      </c>
      <c r="S65" s="6" t="s">
        <v>98</v>
      </c>
      <c r="T65" s="6" t="s">
        <v>53</v>
      </c>
      <c r="U65" s="6" t="s">
        <v>235</v>
      </c>
      <c r="V65" s="6" t="s">
        <v>141</v>
      </c>
      <c r="W65" s="6" t="s">
        <v>94</v>
      </c>
      <c r="Y65" s="6" t="s">
        <v>79</v>
      </c>
      <c r="AA65" s="6" t="s">
        <v>50</v>
      </c>
      <c r="AB65" s="6" t="s">
        <v>142</v>
      </c>
      <c r="AC65" s="6" t="s">
        <v>94</v>
      </c>
      <c r="AD65" s="6">
        <v>1</v>
      </c>
      <c r="AE65" s="6" t="s">
        <v>80</v>
      </c>
      <c r="AT65" s="6" t="s">
        <v>99</v>
      </c>
      <c r="AU65" s="6">
        <v>999</v>
      </c>
      <c r="AV65" s="6" t="s">
        <v>106</v>
      </c>
      <c r="AW65" s="6" t="s">
        <v>142</v>
      </c>
      <c r="AX65" s="6" t="s">
        <v>99</v>
      </c>
      <c r="AY65" s="13">
        <f t="shared" si="0"/>
        <v>0</v>
      </c>
      <c r="AZ65" s="13">
        <f t="shared" si="1"/>
        <v>1</v>
      </c>
      <c r="BA65" s="13">
        <f t="shared" si="2"/>
        <v>0</v>
      </c>
      <c r="BB65" s="13">
        <f t="shared" si="3"/>
        <v>0</v>
      </c>
      <c r="BC65" s="13">
        <f t="shared" si="4"/>
        <v>1</v>
      </c>
      <c r="BD65" s="13">
        <f t="shared" si="5"/>
        <v>0</v>
      </c>
      <c r="BE65" s="13">
        <f>COUNTIF(T65:AW65,"Tocaciones")</f>
        <v>0</v>
      </c>
      <c r="BF65" s="13">
        <f t="shared" si="6"/>
        <v>0</v>
      </c>
      <c r="BG65" s="13">
        <f t="shared" si="7"/>
        <v>0</v>
      </c>
      <c r="BH65" s="13">
        <f t="shared" si="8"/>
        <v>0</v>
      </c>
      <c r="BI65" s="13">
        <f t="shared" si="9"/>
        <v>0</v>
      </c>
      <c r="BJ65" s="13">
        <f t="shared" si="10"/>
        <v>0</v>
      </c>
      <c r="BK65" s="13">
        <f t="shared" si="11"/>
        <v>0</v>
      </c>
      <c r="BL65" s="13">
        <f t="shared" si="12"/>
        <v>0</v>
      </c>
      <c r="BM65" s="13">
        <f t="shared" si="13"/>
        <v>0</v>
      </c>
      <c r="BN65" s="13">
        <f t="shared" si="14"/>
        <v>0</v>
      </c>
      <c r="BO65" s="13">
        <f t="shared" si="15"/>
        <v>0</v>
      </c>
      <c r="BP65" s="13">
        <f t="shared" si="16"/>
        <v>0</v>
      </c>
      <c r="BQ65" s="13">
        <f t="shared" si="17"/>
        <v>0</v>
      </c>
      <c r="BR65" s="13">
        <f t="shared" si="18"/>
        <v>0</v>
      </c>
      <c r="BS65" s="13">
        <f t="shared" si="19"/>
        <v>0</v>
      </c>
      <c r="BT65" s="13">
        <f t="shared" si="20"/>
        <v>0</v>
      </c>
      <c r="BU65" s="40">
        <f t="shared" si="44"/>
        <v>2</v>
      </c>
      <c r="BV65" s="13">
        <f t="shared" si="21"/>
        <v>0</v>
      </c>
      <c r="BW65" s="13">
        <f t="shared" si="22"/>
        <v>0</v>
      </c>
      <c r="BX65" s="13">
        <f t="shared" si="23"/>
        <v>0</v>
      </c>
      <c r="BY65" s="13">
        <f t="shared" si="24"/>
        <v>0</v>
      </c>
      <c r="BZ65" s="13">
        <f t="shared" si="25"/>
        <v>0</v>
      </c>
      <c r="CA65" s="13">
        <f t="shared" si="26"/>
        <v>0</v>
      </c>
      <c r="CB65" s="13">
        <f t="shared" si="27"/>
        <v>0</v>
      </c>
      <c r="CC65" s="13">
        <f t="shared" si="28"/>
        <v>1</v>
      </c>
      <c r="CD65" s="13">
        <f t="shared" si="29"/>
        <v>1</v>
      </c>
      <c r="CE65" s="13">
        <f t="shared" si="30"/>
        <v>0</v>
      </c>
      <c r="CF65" s="13">
        <f t="shared" si="31"/>
        <v>0</v>
      </c>
      <c r="CG65" s="13">
        <f t="shared" si="32"/>
        <v>0</v>
      </c>
      <c r="CH65" s="13">
        <f t="shared" si="33"/>
        <v>0</v>
      </c>
      <c r="CI65" s="13">
        <f t="shared" si="34"/>
        <v>0</v>
      </c>
      <c r="CJ65" s="13">
        <f t="shared" si="35"/>
        <v>0</v>
      </c>
      <c r="CK65" s="13">
        <f t="shared" si="36"/>
        <v>0</v>
      </c>
      <c r="CL65" s="13">
        <f t="shared" si="37"/>
        <v>0</v>
      </c>
      <c r="CM65" s="13">
        <f t="shared" si="38"/>
        <v>0</v>
      </c>
      <c r="CN65" s="13">
        <f t="shared" si="39"/>
        <v>0</v>
      </c>
      <c r="CO65" s="13">
        <f t="shared" si="40"/>
        <v>0</v>
      </c>
      <c r="CP65" s="13">
        <f t="shared" si="41"/>
        <v>0</v>
      </c>
      <c r="CQ65" s="13">
        <f t="shared" si="42"/>
        <v>0</v>
      </c>
      <c r="CR65" s="13">
        <f t="shared" si="43"/>
        <v>2</v>
      </c>
      <c r="CS65" s="13">
        <f t="shared" si="45"/>
        <v>1</v>
      </c>
      <c r="CT65" s="13" t="s">
        <v>125</v>
      </c>
    </row>
    <row r="66" spans="1:98" x14ac:dyDescent="0.35">
      <c r="A66" s="14">
        <v>45</v>
      </c>
      <c r="B66" s="6">
        <v>65</v>
      </c>
      <c r="C66" s="6">
        <v>23</v>
      </c>
      <c r="D66" s="6">
        <v>1</v>
      </c>
      <c r="G66" s="6">
        <v>1</v>
      </c>
      <c r="H66" s="6"/>
      <c r="I66" s="6"/>
      <c r="J66" s="6" t="s">
        <v>96</v>
      </c>
      <c r="K66" s="21">
        <v>43759</v>
      </c>
      <c r="L66" s="6" t="s">
        <v>172</v>
      </c>
      <c r="M66" s="6" t="s">
        <v>108</v>
      </c>
      <c r="N66" s="6"/>
      <c r="O66" s="6"/>
      <c r="P66" s="16">
        <v>43757</v>
      </c>
      <c r="Q66" s="17">
        <v>0.92708333333333337</v>
      </c>
      <c r="R66" s="6" t="s">
        <v>98</v>
      </c>
      <c r="S66" s="6" t="s">
        <v>99</v>
      </c>
      <c r="T66" s="6" t="s">
        <v>49</v>
      </c>
      <c r="U66" s="6" t="s">
        <v>236</v>
      </c>
      <c r="V66" s="6" t="s">
        <v>110</v>
      </c>
      <c r="W66" s="6" t="s">
        <v>94</v>
      </c>
      <c r="Y66" s="6" t="s">
        <v>87</v>
      </c>
      <c r="AA66" s="6" t="s">
        <v>53</v>
      </c>
      <c r="AB66" s="6" t="s">
        <v>110</v>
      </c>
      <c r="AC66" s="6" t="s">
        <v>94</v>
      </c>
      <c r="AE66" s="6" t="s">
        <v>79</v>
      </c>
      <c r="AU66" s="18" t="s">
        <v>105</v>
      </c>
      <c r="AV66" s="6" t="s">
        <v>106</v>
      </c>
      <c r="AW66" s="6" t="s">
        <v>113</v>
      </c>
      <c r="AX66" s="6" t="s">
        <v>99</v>
      </c>
      <c r="AY66" s="13">
        <f t="shared" ref="AY66:AY129" si="46">COUNTIF(T66:AT66,"Golpiza")</f>
        <v>1</v>
      </c>
      <c r="AZ66" s="13">
        <f t="shared" ref="AZ66:AZ129" si="47">COUNTIF(T66:AT66,"Desnudamiento")</f>
        <v>0</v>
      </c>
      <c r="BA66" s="13">
        <f t="shared" ref="BA66:BA129" si="48">COUNTIF(T66:AT66,"Negacion de asistencia medica")</f>
        <v>0</v>
      </c>
      <c r="BB66" s="13">
        <f t="shared" ref="BB66:BB129" si="49">COUNTIF(T66:AT66,"Disparos")</f>
        <v>0</v>
      </c>
      <c r="BC66" s="13">
        <f t="shared" ref="BC66:BC129" si="50">COUNTIF(T66:AT66,"Detencion")</f>
        <v>1</v>
      </c>
      <c r="BD66" s="13">
        <f t="shared" ref="BD66:BD129" si="51">COUNTIF(T66:AT66,"Violacion")</f>
        <v>0</v>
      </c>
      <c r="BE66" s="13">
        <f>COUNTIF(T66:AT66,"Tocaciones")</f>
        <v>0</v>
      </c>
      <c r="BF66" s="13">
        <f t="shared" ref="BF66:BF129" si="52">COUNTIF(T66:AW66,"Amenaza")</f>
        <v>0</v>
      </c>
      <c r="BG66" s="13">
        <f t="shared" ref="BG66:BG129" si="53">COUNTIF(T66:AT66,"Amenaza de violacion")</f>
        <v>0</v>
      </c>
      <c r="BH66" s="13">
        <f t="shared" ref="BH66:BH129" si="54">COUNTIF(T66:AT66,"Amenaza de muerte")</f>
        <v>0</v>
      </c>
      <c r="BI66" s="13">
        <f t="shared" ref="BI66:BI129" si="55">COUNTIF(T66:AT66,"Atropello")</f>
        <v>0</v>
      </c>
      <c r="BJ66" s="13">
        <f t="shared" ref="BJ66:BJ129" si="56">COUNTIF(T66:AT66,"Robo con violencia")</f>
        <v>0</v>
      </c>
      <c r="BK66" s="13">
        <f t="shared" ref="BK66:BK129" si="57">COUNTIF(T66:AT66,"Allanamiento")</f>
        <v>0</v>
      </c>
      <c r="BL66" s="13">
        <f t="shared" ref="BL66:BL129" si="58">COUNTIF(T66:AT66,"Invasion de espacio prohibido")</f>
        <v>0</v>
      </c>
      <c r="BM66" s="13">
        <f t="shared" ref="BM66:BM129" si="59">COUNTIF(T66:AT66,"Gaseado")</f>
        <v>0</v>
      </c>
      <c r="BN66" s="13">
        <f t="shared" ref="BN66:BN129" si="60">COUNTIF(T66:AT66,"Piedrazo")</f>
        <v>0</v>
      </c>
      <c r="BO66" s="13">
        <f t="shared" ref="BO66:BO129" si="61">COUNTIF(T66:AT66,"Mordidas")</f>
        <v>0</v>
      </c>
      <c r="BP66" s="13">
        <f t="shared" ref="BP66:BP129" si="62">COUNTIF(T66:AT66,"Montaje")</f>
        <v>0</v>
      </c>
      <c r="BQ66" s="13">
        <f t="shared" ref="BQ66:BQ129" si="63">COUNTIF(T66:AW66,"Crucifixion")</f>
        <v>0</v>
      </c>
      <c r="BR66" s="13">
        <f t="shared" ref="BR66:BR129" si="64">COUNTIF(T66:AX66,"Otros tratos crueles")</f>
        <v>0</v>
      </c>
      <c r="BS66" s="13">
        <f t="shared" ref="BS66:BS129" si="65">COUNTIF(T66:AW66,"Obstruccion de asistencia medica")</f>
        <v>0</v>
      </c>
      <c r="BT66" s="13">
        <f t="shared" ref="BT66:BT129" si="66">COUNTIF(T66:AW66,"Ahogamiento con bolsa plastica")</f>
        <v>0</v>
      </c>
      <c r="BU66" s="40">
        <f t="shared" si="44"/>
        <v>2</v>
      </c>
      <c r="BV66" s="13">
        <f t="shared" ref="BV66:BV129" si="67">COUNTIF(T66:AW66,"Arma de fuego")</f>
        <v>0</v>
      </c>
      <c r="BW66" s="13">
        <f t="shared" ref="BW66:BW129" si="68">COUNTIF(T66:AX66,"Arma antimotin")</f>
        <v>0</v>
      </c>
      <c r="BX66" s="13">
        <f t="shared" ref="BX66:BX129" si="69">COUNTIF(T66:AW66,"Perdigones")</f>
        <v>0</v>
      </c>
      <c r="BY66" s="13">
        <f t="shared" ref="BY66:BY129" si="70">COUNTIF(T66:AW66,"Balines")</f>
        <v>0</v>
      </c>
      <c r="BZ66" s="13">
        <f t="shared" ref="BZ66:BZ129" si="71">COUNTIF(T66:AW66,"Bomba lacrimogena")</f>
        <v>0</v>
      </c>
      <c r="CA66" s="13">
        <f t="shared" ref="CA66:CA129" si="72">COUNTIF(T66:AW66,"Balas")</f>
        <v>0</v>
      </c>
      <c r="CB66" s="13">
        <f t="shared" ref="CB66:CB129" si="73">COUNTIF(T66:AW66,"Poston")</f>
        <v>0</v>
      </c>
      <c r="CC66" s="13">
        <f t="shared" ref="CC66:CC129" si="74">COUNTIF(T66:AW66,"Abuso de poder")</f>
        <v>1</v>
      </c>
      <c r="CD66" s="13">
        <f t="shared" ref="CD66:CD129" si="75">COUNTIF(T66:AW66,"Abuso sexual")</f>
        <v>0</v>
      </c>
      <c r="CE66" s="13">
        <f t="shared" ref="CE66:CE129" si="76">COUNTIF(T66:AW66,"Carro lanza aguas")</f>
        <v>0</v>
      </c>
      <c r="CF66" s="13">
        <f t="shared" ref="CF66:CF129" si="77">COUNTIF(T66:AW66,"Gas pimienta")</f>
        <v>0</v>
      </c>
      <c r="CG66" s="13">
        <f t="shared" ref="CG66:CG129" si="78">COUNTIF(T66:AW66,"Moto")</f>
        <v>0</v>
      </c>
      <c r="CH66" s="13">
        <f t="shared" ref="CH66:CH129" si="79">COUNTIF(T66:AT66,"Perro policial")</f>
        <v>0</v>
      </c>
      <c r="CI66" s="13">
        <f t="shared" ref="CI66:CI129" si="80">COUNTIF(T66:AT66,"Piedras")</f>
        <v>0</v>
      </c>
      <c r="CJ66" s="13">
        <f t="shared" ref="CJ66:CJ129" si="81">COUNTIF(T66:AW66,"Tortura")</f>
        <v>0</v>
      </c>
      <c r="CK66" s="13">
        <f t="shared" ref="CK66:CK129" si="82">COUNTIF(T66:AW66,"Uso excesivo de la fuerza")</f>
        <v>1</v>
      </c>
      <c r="CL66" s="13">
        <f t="shared" ref="CL66:CL129" si="83">COUNTIF(T66:AW66,"Vehiculo")</f>
        <v>0</v>
      </c>
      <c r="CM66" s="13">
        <f t="shared" ref="CM66:CM129" si="84">COUNTIF(T66:AX66,"Acoso sexual")</f>
        <v>0</v>
      </c>
      <c r="CN66" s="13">
        <f t="shared" ref="CN66:CN129" si="85">COUNTIF(T66:AX66,"Otros")</f>
        <v>0</v>
      </c>
      <c r="CO66" s="13">
        <f t="shared" ref="CO66:CO129" si="86">COUNTIF(T66:AW66,"Militares")</f>
        <v>0</v>
      </c>
      <c r="CP66" s="13">
        <f t="shared" ref="CP66:CP129" si="87">COUNTIF(T66:AW66,"PDI")</f>
        <v>0</v>
      </c>
      <c r="CQ66" s="13">
        <f t="shared" ref="CQ66:CQ129" si="88">COUNTIF(T66:AW66,"Marinos")</f>
        <v>0</v>
      </c>
      <c r="CR66" s="13">
        <f t="shared" ref="CR66:CR129" si="89">COUNTIF(T66:AW66,"Carabineros")</f>
        <v>2</v>
      </c>
      <c r="CS66" s="13">
        <f t="shared" si="45"/>
        <v>0</v>
      </c>
      <c r="CT66" s="13" t="s">
        <v>107</v>
      </c>
    </row>
    <row r="67" spans="1:98" x14ac:dyDescent="0.35">
      <c r="A67" s="14">
        <v>45</v>
      </c>
      <c r="B67" s="6">
        <v>66</v>
      </c>
      <c r="C67" s="6">
        <v>23</v>
      </c>
      <c r="D67" s="6">
        <v>2</v>
      </c>
      <c r="G67" s="6">
        <v>1</v>
      </c>
      <c r="H67" s="6"/>
      <c r="I67" s="6"/>
      <c r="J67" s="6" t="s">
        <v>96</v>
      </c>
      <c r="K67" s="21">
        <v>43759</v>
      </c>
      <c r="L67" s="6" t="s">
        <v>172</v>
      </c>
      <c r="M67" s="6" t="s">
        <v>108</v>
      </c>
      <c r="N67" s="6"/>
      <c r="O67" s="6"/>
      <c r="P67" s="16">
        <v>43757</v>
      </c>
      <c r="Q67" s="17">
        <v>0.92708333333333337</v>
      </c>
      <c r="R67" s="6" t="s">
        <v>98</v>
      </c>
      <c r="S67" s="6" t="s">
        <v>99</v>
      </c>
      <c r="T67" s="6" t="s">
        <v>53</v>
      </c>
      <c r="U67" s="6" t="s">
        <v>236</v>
      </c>
      <c r="V67" s="6" t="s">
        <v>110</v>
      </c>
      <c r="W67" s="6" t="s">
        <v>94</v>
      </c>
      <c r="Y67" s="6" t="s">
        <v>79</v>
      </c>
      <c r="AA67" s="6" t="s">
        <v>49</v>
      </c>
      <c r="AB67" s="6" t="s">
        <v>237</v>
      </c>
      <c r="AC67" s="6" t="s">
        <v>94</v>
      </c>
      <c r="AD67" s="6">
        <v>2</v>
      </c>
      <c r="AE67" s="6" t="s">
        <v>87</v>
      </c>
      <c r="AU67" s="18" t="s">
        <v>105</v>
      </c>
      <c r="AV67" s="6" t="s">
        <v>106</v>
      </c>
      <c r="AW67" s="6" t="s">
        <v>113</v>
      </c>
      <c r="AX67" s="6" t="s">
        <v>99</v>
      </c>
      <c r="AY67" s="13">
        <f t="shared" si="46"/>
        <v>1</v>
      </c>
      <c r="AZ67" s="13">
        <f t="shared" si="47"/>
        <v>0</v>
      </c>
      <c r="BA67" s="13">
        <f t="shared" si="48"/>
        <v>0</v>
      </c>
      <c r="BB67" s="13">
        <f t="shared" si="49"/>
        <v>0</v>
      </c>
      <c r="BC67" s="13">
        <f t="shared" si="50"/>
        <v>1</v>
      </c>
      <c r="BD67" s="13">
        <f t="shared" si="51"/>
        <v>0</v>
      </c>
      <c r="BE67" s="13">
        <f>COUNTIF(T67:AW67,"Tocaciones")</f>
        <v>0</v>
      </c>
      <c r="BF67" s="13">
        <f t="shared" si="52"/>
        <v>0</v>
      </c>
      <c r="BG67" s="13">
        <f t="shared" si="53"/>
        <v>0</v>
      </c>
      <c r="BH67" s="13">
        <f t="shared" si="54"/>
        <v>0</v>
      </c>
      <c r="BI67" s="13">
        <f t="shared" si="55"/>
        <v>0</v>
      </c>
      <c r="BJ67" s="13">
        <f t="shared" si="56"/>
        <v>0</v>
      </c>
      <c r="BK67" s="13">
        <f t="shared" si="57"/>
        <v>0</v>
      </c>
      <c r="BL67" s="13">
        <f t="shared" si="58"/>
        <v>0</v>
      </c>
      <c r="BM67" s="13">
        <f t="shared" si="59"/>
        <v>0</v>
      </c>
      <c r="BN67" s="13">
        <f t="shared" si="60"/>
        <v>0</v>
      </c>
      <c r="BO67" s="13">
        <f t="shared" si="61"/>
        <v>0</v>
      </c>
      <c r="BP67" s="13">
        <f t="shared" si="62"/>
        <v>0</v>
      </c>
      <c r="BQ67" s="13">
        <f t="shared" si="63"/>
        <v>0</v>
      </c>
      <c r="BR67" s="13">
        <f t="shared" si="64"/>
        <v>0</v>
      </c>
      <c r="BS67" s="13">
        <f t="shared" si="65"/>
        <v>0</v>
      </c>
      <c r="BT67" s="13">
        <f t="shared" si="66"/>
        <v>0</v>
      </c>
      <c r="BU67" s="40">
        <f t="shared" ref="BU67:BU130" si="90">SUM(AY67:BT67)</f>
        <v>2</v>
      </c>
      <c r="BV67" s="13">
        <f t="shared" si="67"/>
        <v>0</v>
      </c>
      <c r="BW67" s="13">
        <f t="shared" si="68"/>
        <v>0</v>
      </c>
      <c r="BX67" s="13">
        <f t="shared" si="69"/>
        <v>0</v>
      </c>
      <c r="BY67" s="13">
        <f t="shared" si="70"/>
        <v>0</v>
      </c>
      <c r="BZ67" s="13">
        <f t="shared" si="71"/>
        <v>0</v>
      </c>
      <c r="CA67" s="13">
        <f t="shared" si="72"/>
        <v>0</v>
      </c>
      <c r="CB67" s="13">
        <f t="shared" si="73"/>
        <v>0</v>
      </c>
      <c r="CC67" s="13">
        <f t="shared" si="74"/>
        <v>1</v>
      </c>
      <c r="CD67" s="13">
        <f t="shared" si="75"/>
        <v>0</v>
      </c>
      <c r="CE67" s="13">
        <f t="shared" si="76"/>
        <v>0</v>
      </c>
      <c r="CF67" s="13">
        <f t="shared" si="77"/>
        <v>0</v>
      </c>
      <c r="CG67" s="13">
        <f t="shared" si="78"/>
        <v>0</v>
      </c>
      <c r="CH67" s="13">
        <f t="shared" si="79"/>
        <v>0</v>
      </c>
      <c r="CI67" s="13">
        <f t="shared" si="80"/>
        <v>0</v>
      </c>
      <c r="CJ67" s="13">
        <f t="shared" si="81"/>
        <v>0</v>
      </c>
      <c r="CK67" s="13">
        <f t="shared" si="82"/>
        <v>1</v>
      </c>
      <c r="CL67" s="13">
        <f t="shared" si="83"/>
        <v>0</v>
      </c>
      <c r="CM67" s="13">
        <f t="shared" si="84"/>
        <v>0</v>
      </c>
      <c r="CN67" s="13">
        <f t="shared" si="85"/>
        <v>0</v>
      </c>
      <c r="CO67" s="13">
        <f t="shared" si="86"/>
        <v>0</v>
      </c>
      <c r="CP67" s="13">
        <f t="shared" si="87"/>
        <v>0</v>
      </c>
      <c r="CQ67" s="13">
        <f t="shared" si="88"/>
        <v>0</v>
      </c>
      <c r="CR67" s="13">
        <f t="shared" si="89"/>
        <v>2</v>
      </c>
      <c r="CS67" s="13">
        <f t="shared" ref="CS67:CS130" si="91">SUM(AZ67,BD67,BE67,BG67)</f>
        <v>0</v>
      </c>
      <c r="CT67" s="13" t="s">
        <v>107</v>
      </c>
    </row>
    <row r="68" spans="1:98" x14ac:dyDescent="0.35">
      <c r="A68" s="14">
        <v>46</v>
      </c>
      <c r="B68" s="6">
        <v>67</v>
      </c>
      <c r="C68" s="6">
        <v>19</v>
      </c>
      <c r="D68" s="6">
        <v>1</v>
      </c>
      <c r="G68" s="6">
        <v>1</v>
      </c>
      <c r="H68" s="6"/>
      <c r="I68" s="6"/>
      <c r="J68" s="6" t="s">
        <v>138</v>
      </c>
      <c r="K68" s="21">
        <v>43765</v>
      </c>
      <c r="L68" s="6" t="s">
        <v>172</v>
      </c>
      <c r="M68" s="6" t="s">
        <v>139</v>
      </c>
      <c r="N68" s="6"/>
      <c r="O68" s="6"/>
      <c r="P68" s="16">
        <v>43757</v>
      </c>
      <c r="Q68" s="17">
        <v>0</v>
      </c>
      <c r="R68" s="6" t="s">
        <v>98</v>
      </c>
      <c r="S68" s="6" t="s">
        <v>99</v>
      </c>
      <c r="T68" s="6" t="s">
        <v>52</v>
      </c>
      <c r="U68" s="6" t="s">
        <v>238</v>
      </c>
      <c r="V68" s="6" t="s">
        <v>141</v>
      </c>
      <c r="W68" s="6" t="s">
        <v>94</v>
      </c>
      <c r="Y68" s="6" t="s">
        <v>73</v>
      </c>
      <c r="Z68" s="6">
        <v>999</v>
      </c>
      <c r="AA68" s="6" t="s">
        <v>53</v>
      </c>
      <c r="AB68" s="6" t="s">
        <v>238</v>
      </c>
      <c r="AC68" s="6" t="s">
        <v>94</v>
      </c>
      <c r="AD68" s="6">
        <v>999</v>
      </c>
      <c r="AE68" s="6" t="s">
        <v>79</v>
      </c>
      <c r="AT68" s="6" t="s">
        <v>99</v>
      </c>
      <c r="AU68" s="18" t="s">
        <v>105</v>
      </c>
      <c r="AV68" s="6" t="s">
        <v>106</v>
      </c>
      <c r="AW68" s="6" t="s">
        <v>142</v>
      </c>
      <c r="AX68" s="6" t="s">
        <v>99</v>
      </c>
      <c r="AY68" s="13">
        <f t="shared" si="46"/>
        <v>0</v>
      </c>
      <c r="AZ68" s="13">
        <f t="shared" si="47"/>
        <v>0</v>
      </c>
      <c r="BA68" s="13">
        <f t="shared" si="48"/>
        <v>0</v>
      </c>
      <c r="BB68" s="13">
        <f t="shared" si="49"/>
        <v>1</v>
      </c>
      <c r="BC68" s="13">
        <f t="shared" si="50"/>
        <v>1</v>
      </c>
      <c r="BD68" s="13">
        <f t="shared" si="51"/>
        <v>0</v>
      </c>
      <c r="BE68" s="13">
        <f>COUNTIF(T68:AT68,"Tocaciones")</f>
        <v>0</v>
      </c>
      <c r="BF68" s="13">
        <f t="shared" si="52"/>
        <v>0</v>
      </c>
      <c r="BG68" s="13">
        <f t="shared" si="53"/>
        <v>0</v>
      </c>
      <c r="BH68" s="13">
        <f t="shared" si="54"/>
        <v>0</v>
      </c>
      <c r="BI68" s="13">
        <f t="shared" si="55"/>
        <v>0</v>
      </c>
      <c r="BJ68" s="13">
        <f t="shared" si="56"/>
        <v>0</v>
      </c>
      <c r="BK68" s="13">
        <f t="shared" si="57"/>
        <v>0</v>
      </c>
      <c r="BL68" s="13">
        <f t="shared" si="58"/>
        <v>0</v>
      </c>
      <c r="BM68" s="13">
        <f t="shared" si="59"/>
        <v>0</v>
      </c>
      <c r="BN68" s="13">
        <f t="shared" si="60"/>
        <v>0</v>
      </c>
      <c r="BO68" s="13">
        <f t="shared" si="61"/>
        <v>0</v>
      </c>
      <c r="BP68" s="13">
        <f t="shared" si="62"/>
        <v>0</v>
      </c>
      <c r="BQ68" s="13">
        <f t="shared" si="63"/>
        <v>0</v>
      </c>
      <c r="BR68" s="13">
        <f t="shared" si="64"/>
        <v>0</v>
      </c>
      <c r="BS68" s="13">
        <f t="shared" si="65"/>
        <v>0</v>
      </c>
      <c r="BT68" s="13">
        <f t="shared" si="66"/>
        <v>0</v>
      </c>
      <c r="BU68" s="40">
        <f t="shared" si="90"/>
        <v>2</v>
      </c>
      <c r="BV68" s="13">
        <f t="shared" si="67"/>
        <v>0</v>
      </c>
      <c r="BW68" s="13">
        <f t="shared" si="68"/>
        <v>1</v>
      </c>
      <c r="BX68" s="13">
        <f t="shared" si="69"/>
        <v>0</v>
      </c>
      <c r="BY68" s="13">
        <f t="shared" si="70"/>
        <v>0</v>
      </c>
      <c r="BZ68" s="13">
        <f t="shared" si="71"/>
        <v>0</v>
      </c>
      <c r="CA68" s="13">
        <f t="shared" si="72"/>
        <v>0</v>
      </c>
      <c r="CB68" s="13">
        <f t="shared" si="73"/>
        <v>0</v>
      </c>
      <c r="CC68" s="13">
        <f t="shared" si="74"/>
        <v>1</v>
      </c>
      <c r="CD68" s="13">
        <f t="shared" si="75"/>
        <v>0</v>
      </c>
      <c r="CE68" s="13">
        <f t="shared" si="76"/>
        <v>0</v>
      </c>
      <c r="CF68" s="13">
        <f t="shared" si="77"/>
        <v>0</v>
      </c>
      <c r="CG68" s="13">
        <f t="shared" si="78"/>
        <v>0</v>
      </c>
      <c r="CH68" s="13">
        <f t="shared" si="79"/>
        <v>0</v>
      </c>
      <c r="CI68" s="13">
        <f t="shared" si="80"/>
        <v>0</v>
      </c>
      <c r="CJ68" s="13">
        <f t="shared" si="81"/>
        <v>0</v>
      </c>
      <c r="CK68" s="13">
        <f t="shared" si="82"/>
        <v>0</v>
      </c>
      <c r="CL68" s="13">
        <f t="shared" si="83"/>
        <v>0</v>
      </c>
      <c r="CM68" s="13">
        <f t="shared" si="84"/>
        <v>0</v>
      </c>
      <c r="CN68" s="13">
        <f t="shared" si="85"/>
        <v>0</v>
      </c>
      <c r="CO68" s="13">
        <f t="shared" si="86"/>
        <v>0</v>
      </c>
      <c r="CP68" s="13">
        <f t="shared" si="87"/>
        <v>0</v>
      </c>
      <c r="CQ68" s="13">
        <f t="shared" si="88"/>
        <v>0</v>
      </c>
      <c r="CR68" s="13">
        <f t="shared" si="89"/>
        <v>2</v>
      </c>
      <c r="CS68" s="13">
        <f t="shared" si="91"/>
        <v>0</v>
      </c>
      <c r="CT68" s="13" t="s">
        <v>107</v>
      </c>
    </row>
    <row r="69" spans="1:98" x14ac:dyDescent="0.35">
      <c r="A69" s="14">
        <v>47</v>
      </c>
      <c r="B69" s="6">
        <v>68</v>
      </c>
      <c r="C69" s="6">
        <v>19</v>
      </c>
      <c r="D69" s="6">
        <v>1</v>
      </c>
      <c r="G69" s="6">
        <v>1</v>
      </c>
      <c r="H69" s="6"/>
      <c r="I69" s="6"/>
      <c r="J69" s="6" t="s">
        <v>96</v>
      </c>
      <c r="K69" s="21">
        <v>43766</v>
      </c>
      <c r="L69" s="6" t="s">
        <v>172</v>
      </c>
      <c r="M69" s="6" t="s">
        <v>108</v>
      </c>
      <c r="N69" s="6"/>
      <c r="O69" s="6"/>
      <c r="P69" s="16">
        <v>43759</v>
      </c>
      <c r="Q69" s="17">
        <v>0.75</v>
      </c>
      <c r="R69" s="6" t="s">
        <v>98</v>
      </c>
      <c r="S69" s="6" t="s">
        <v>217</v>
      </c>
      <c r="T69" s="6" t="s">
        <v>52</v>
      </c>
      <c r="U69" s="6" t="s">
        <v>239</v>
      </c>
      <c r="V69" s="6" t="s">
        <v>110</v>
      </c>
      <c r="W69" s="6" t="s">
        <v>94</v>
      </c>
      <c r="X69" s="6">
        <v>1</v>
      </c>
      <c r="Y69" s="6" t="s">
        <v>73</v>
      </c>
      <c r="Z69" s="6" t="s">
        <v>74</v>
      </c>
      <c r="AT69" s="6" t="s">
        <v>99</v>
      </c>
      <c r="AU69" s="6" t="s">
        <v>137</v>
      </c>
      <c r="AV69" s="6" t="s">
        <v>106</v>
      </c>
      <c r="AX69" s="6" t="s">
        <v>99</v>
      </c>
      <c r="AY69" s="13">
        <f t="shared" si="46"/>
        <v>0</v>
      </c>
      <c r="AZ69" s="13">
        <f t="shared" si="47"/>
        <v>0</v>
      </c>
      <c r="BA69" s="13">
        <f t="shared" si="48"/>
        <v>0</v>
      </c>
      <c r="BB69" s="13">
        <f t="shared" si="49"/>
        <v>1</v>
      </c>
      <c r="BC69" s="13">
        <f t="shared" si="50"/>
        <v>0</v>
      </c>
      <c r="BD69" s="13">
        <f t="shared" si="51"/>
        <v>0</v>
      </c>
      <c r="BE69" s="13">
        <f>COUNTIF(T69:AW69,"Tocaciones")</f>
        <v>0</v>
      </c>
      <c r="BF69" s="13">
        <f t="shared" si="52"/>
        <v>0</v>
      </c>
      <c r="BG69" s="13">
        <f t="shared" si="53"/>
        <v>0</v>
      </c>
      <c r="BH69" s="13">
        <f t="shared" si="54"/>
        <v>0</v>
      </c>
      <c r="BI69" s="13">
        <f t="shared" si="55"/>
        <v>0</v>
      </c>
      <c r="BJ69" s="13">
        <f t="shared" si="56"/>
        <v>0</v>
      </c>
      <c r="BK69" s="13">
        <f t="shared" si="57"/>
        <v>0</v>
      </c>
      <c r="BL69" s="13">
        <f t="shared" si="58"/>
        <v>0</v>
      </c>
      <c r="BM69" s="13">
        <f t="shared" si="59"/>
        <v>0</v>
      </c>
      <c r="BN69" s="13">
        <f t="shared" si="60"/>
        <v>0</v>
      </c>
      <c r="BO69" s="13">
        <f t="shared" si="61"/>
        <v>0</v>
      </c>
      <c r="BP69" s="13">
        <f t="shared" si="62"/>
        <v>0</v>
      </c>
      <c r="BQ69" s="13">
        <f t="shared" si="63"/>
        <v>0</v>
      </c>
      <c r="BR69" s="13">
        <f t="shared" si="64"/>
        <v>0</v>
      </c>
      <c r="BS69" s="13">
        <f t="shared" si="65"/>
        <v>0</v>
      </c>
      <c r="BT69" s="13">
        <f t="shared" si="66"/>
        <v>0</v>
      </c>
      <c r="BU69" s="40">
        <f t="shared" si="90"/>
        <v>1</v>
      </c>
      <c r="BV69" s="13">
        <f t="shared" si="67"/>
        <v>0</v>
      </c>
      <c r="BW69" s="13">
        <f t="shared" si="68"/>
        <v>1</v>
      </c>
      <c r="BX69" s="13">
        <f t="shared" si="69"/>
        <v>1</v>
      </c>
      <c r="BY69" s="13">
        <f t="shared" si="70"/>
        <v>0</v>
      </c>
      <c r="BZ69" s="13">
        <f t="shared" si="71"/>
        <v>0</v>
      </c>
      <c r="CA69" s="13">
        <f t="shared" si="72"/>
        <v>0</v>
      </c>
      <c r="CB69" s="13">
        <f t="shared" si="73"/>
        <v>0</v>
      </c>
      <c r="CC69" s="13">
        <f t="shared" si="74"/>
        <v>0</v>
      </c>
      <c r="CD69" s="13">
        <f t="shared" si="75"/>
        <v>0</v>
      </c>
      <c r="CE69" s="13">
        <f t="shared" si="76"/>
        <v>0</v>
      </c>
      <c r="CF69" s="13">
        <f t="shared" si="77"/>
        <v>0</v>
      </c>
      <c r="CG69" s="13">
        <f t="shared" si="78"/>
        <v>0</v>
      </c>
      <c r="CH69" s="13">
        <f t="shared" si="79"/>
        <v>0</v>
      </c>
      <c r="CI69" s="13">
        <f t="shared" si="80"/>
        <v>0</v>
      </c>
      <c r="CJ69" s="13">
        <f t="shared" si="81"/>
        <v>0</v>
      </c>
      <c r="CK69" s="13">
        <f t="shared" si="82"/>
        <v>0</v>
      </c>
      <c r="CL69" s="13">
        <f t="shared" si="83"/>
        <v>0</v>
      </c>
      <c r="CM69" s="13">
        <f t="shared" si="84"/>
        <v>0</v>
      </c>
      <c r="CN69" s="13">
        <f t="shared" si="85"/>
        <v>0</v>
      </c>
      <c r="CO69" s="13">
        <f t="shared" si="86"/>
        <v>0</v>
      </c>
      <c r="CP69" s="13">
        <f t="shared" si="87"/>
        <v>0</v>
      </c>
      <c r="CQ69" s="13">
        <f t="shared" si="88"/>
        <v>0</v>
      </c>
      <c r="CR69" s="13">
        <f t="shared" si="89"/>
        <v>1</v>
      </c>
      <c r="CS69" s="13">
        <f t="shared" si="91"/>
        <v>0</v>
      </c>
      <c r="CT69" s="13" t="s">
        <v>107</v>
      </c>
    </row>
    <row r="70" spans="1:98" x14ac:dyDescent="0.35">
      <c r="A70" s="14">
        <v>48</v>
      </c>
      <c r="B70" s="6">
        <v>69</v>
      </c>
      <c r="C70" s="6">
        <v>24</v>
      </c>
      <c r="D70" s="6">
        <v>2</v>
      </c>
      <c r="F70" s="6" t="s">
        <v>240</v>
      </c>
      <c r="G70" s="6">
        <v>1</v>
      </c>
      <c r="H70" s="6"/>
      <c r="I70" s="6"/>
      <c r="J70" s="6" t="s">
        <v>138</v>
      </c>
      <c r="K70" s="21">
        <v>43765</v>
      </c>
      <c r="L70" s="6" t="s">
        <v>172</v>
      </c>
      <c r="M70" s="6" t="s">
        <v>139</v>
      </c>
      <c r="N70" s="6"/>
      <c r="O70" s="6"/>
      <c r="P70" s="16">
        <v>43758</v>
      </c>
      <c r="Q70" s="17">
        <v>0.83333333333333337</v>
      </c>
      <c r="R70" s="6" t="s">
        <v>98</v>
      </c>
      <c r="S70" s="6" t="s">
        <v>98</v>
      </c>
      <c r="T70" s="6" t="s">
        <v>52</v>
      </c>
      <c r="U70" s="6" t="s">
        <v>241</v>
      </c>
      <c r="V70" s="6" t="s">
        <v>141</v>
      </c>
      <c r="W70" s="6" t="s">
        <v>94</v>
      </c>
      <c r="X70" s="6">
        <v>1</v>
      </c>
      <c r="Y70" s="6" t="s">
        <v>73</v>
      </c>
      <c r="Z70" s="6" t="s">
        <v>76</v>
      </c>
      <c r="AU70" s="18" t="s">
        <v>105</v>
      </c>
      <c r="AV70" s="6" t="s">
        <v>106</v>
      </c>
      <c r="AX70" s="6" t="s">
        <v>99</v>
      </c>
      <c r="AY70" s="13">
        <f t="shared" si="46"/>
        <v>0</v>
      </c>
      <c r="AZ70" s="13">
        <f t="shared" si="47"/>
        <v>0</v>
      </c>
      <c r="BA70" s="13">
        <f t="shared" si="48"/>
        <v>0</v>
      </c>
      <c r="BB70" s="13">
        <f t="shared" si="49"/>
        <v>1</v>
      </c>
      <c r="BC70" s="13">
        <f t="shared" si="50"/>
        <v>0</v>
      </c>
      <c r="BD70" s="13">
        <f t="shared" si="51"/>
        <v>0</v>
      </c>
      <c r="BE70" s="13">
        <f>COUNTIF(T70:AT70,"Tocaciones")</f>
        <v>0</v>
      </c>
      <c r="BF70" s="13">
        <f t="shared" si="52"/>
        <v>0</v>
      </c>
      <c r="BG70" s="13">
        <f t="shared" si="53"/>
        <v>0</v>
      </c>
      <c r="BH70" s="13">
        <f t="shared" si="54"/>
        <v>0</v>
      </c>
      <c r="BI70" s="13">
        <f t="shared" si="55"/>
        <v>0</v>
      </c>
      <c r="BJ70" s="13">
        <f t="shared" si="56"/>
        <v>0</v>
      </c>
      <c r="BK70" s="13">
        <f t="shared" si="57"/>
        <v>0</v>
      </c>
      <c r="BL70" s="13">
        <f t="shared" si="58"/>
        <v>0</v>
      </c>
      <c r="BM70" s="13">
        <f t="shared" si="59"/>
        <v>0</v>
      </c>
      <c r="BN70" s="13">
        <f t="shared" si="60"/>
        <v>0</v>
      </c>
      <c r="BO70" s="13">
        <f t="shared" si="61"/>
        <v>0</v>
      </c>
      <c r="BP70" s="13">
        <f t="shared" si="62"/>
        <v>0</v>
      </c>
      <c r="BQ70" s="13">
        <f t="shared" si="63"/>
        <v>0</v>
      </c>
      <c r="BR70" s="13">
        <f t="shared" si="64"/>
        <v>0</v>
      </c>
      <c r="BS70" s="13">
        <f t="shared" si="65"/>
        <v>0</v>
      </c>
      <c r="BT70" s="13">
        <f t="shared" si="66"/>
        <v>0</v>
      </c>
      <c r="BU70" s="40">
        <f t="shared" si="90"/>
        <v>1</v>
      </c>
      <c r="BV70" s="13">
        <f t="shared" si="67"/>
        <v>0</v>
      </c>
      <c r="BW70" s="13">
        <f t="shared" si="68"/>
        <v>1</v>
      </c>
      <c r="BX70" s="13">
        <f t="shared" si="69"/>
        <v>0</v>
      </c>
      <c r="BY70" s="13">
        <f t="shared" si="70"/>
        <v>0</v>
      </c>
      <c r="BZ70" s="13">
        <f t="shared" si="71"/>
        <v>1</v>
      </c>
      <c r="CA70" s="13">
        <f t="shared" si="72"/>
        <v>0</v>
      </c>
      <c r="CB70" s="13">
        <f t="shared" si="73"/>
        <v>0</v>
      </c>
      <c r="CC70" s="13">
        <f t="shared" si="74"/>
        <v>0</v>
      </c>
      <c r="CD70" s="13">
        <f t="shared" si="75"/>
        <v>0</v>
      </c>
      <c r="CE70" s="13">
        <f t="shared" si="76"/>
        <v>0</v>
      </c>
      <c r="CF70" s="13">
        <f t="shared" si="77"/>
        <v>0</v>
      </c>
      <c r="CG70" s="13">
        <f t="shared" si="78"/>
        <v>0</v>
      </c>
      <c r="CH70" s="13">
        <f t="shared" si="79"/>
        <v>0</v>
      </c>
      <c r="CI70" s="13">
        <f t="shared" si="80"/>
        <v>0</v>
      </c>
      <c r="CJ70" s="13">
        <f t="shared" si="81"/>
        <v>0</v>
      </c>
      <c r="CK70" s="13">
        <f t="shared" si="82"/>
        <v>0</v>
      </c>
      <c r="CL70" s="13">
        <f t="shared" si="83"/>
        <v>0</v>
      </c>
      <c r="CM70" s="13">
        <f t="shared" si="84"/>
        <v>0</v>
      </c>
      <c r="CN70" s="13">
        <f t="shared" si="85"/>
        <v>0</v>
      </c>
      <c r="CO70" s="13">
        <f t="shared" si="86"/>
        <v>0</v>
      </c>
      <c r="CP70" s="13">
        <f t="shared" si="87"/>
        <v>0</v>
      </c>
      <c r="CQ70" s="13">
        <f t="shared" si="88"/>
        <v>0</v>
      </c>
      <c r="CR70" s="13">
        <f t="shared" si="89"/>
        <v>1</v>
      </c>
      <c r="CS70" s="13">
        <f t="shared" si="91"/>
        <v>0</v>
      </c>
      <c r="CT70" s="13" t="s">
        <v>107</v>
      </c>
    </row>
    <row r="71" spans="1:98" x14ac:dyDescent="0.35">
      <c r="A71" s="14">
        <v>49</v>
      </c>
      <c r="B71" s="6">
        <v>70</v>
      </c>
      <c r="C71" s="6">
        <v>19</v>
      </c>
      <c r="D71" s="6">
        <v>1</v>
      </c>
      <c r="G71" s="6">
        <v>1</v>
      </c>
      <c r="H71" s="6"/>
      <c r="I71" s="6"/>
      <c r="J71" s="6" t="s">
        <v>96</v>
      </c>
      <c r="K71" s="21">
        <v>43764</v>
      </c>
      <c r="L71" s="6" t="s">
        <v>172</v>
      </c>
      <c r="M71" s="6" t="s">
        <v>108</v>
      </c>
      <c r="N71" s="6"/>
      <c r="O71" s="6"/>
      <c r="P71" s="16">
        <v>43756</v>
      </c>
      <c r="Q71" s="17">
        <v>0.75</v>
      </c>
      <c r="R71" s="6" t="s">
        <v>99</v>
      </c>
      <c r="S71" s="6" t="s">
        <v>217</v>
      </c>
      <c r="T71" s="6" t="s">
        <v>52</v>
      </c>
      <c r="U71" s="6" t="s">
        <v>242</v>
      </c>
      <c r="V71" s="6" t="s">
        <v>110</v>
      </c>
      <c r="W71" s="6" t="s">
        <v>94</v>
      </c>
      <c r="Y71" s="6" t="s">
        <v>73</v>
      </c>
      <c r="Z71" s="6" t="s">
        <v>74</v>
      </c>
      <c r="AT71" s="6" t="s">
        <v>99</v>
      </c>
      <c r="AU71" s="18" t="s">
        <v>105</v>
      </c>
      <c r="AV71" s="6" t="s">
        <v>106</v>
      </c>
      <c r="AX71" s="6" t="s">
        <v>99</v>
      </c>
      <c r="AY71" s="13">
        <f t="shared" si="46"/>
        <v>0</v>
      </c>
      <c r="AZ71" s="13">
        <f t="shared" si="47"/>
        <v>0</v>
      </c>
      <c r="BA71" s="13">
        <f t="shared" si="48"/>
        <v>0</v>
      </c>
      <c r="BB71" s="13">
        <f t="shared" si="49"/>
        <v>1</v>
      </c>
      <c r="BC71" s="13">
        <f t="shared" si="50"/>
        <v>0</v>
      </c>
      <c r="BD71" s="13">
        <f t="shared" si="51"/>
        <v>0</v>
      </c>
      <c r="BE71" s="13">
        <f>COUNTIF(T71:AW71,"Tocaciones")</f>
        <v>0</v>
      </c>
      <c r="BF71" s="13">
        <f t="shared" si="52"/>
        <v>0</v>
      </c>
      <c r="BG71" s="13">
        <f t="shared" si="53"/>
        <v>0</v>
      </c>
      <c r="BH71" s="13">
        <f t="shared" si="54"/>
        <v>0</v>
      </c>
      <c r="BI71" s="13">
        <f t="shared" si="55"/>
        <v>0</v>
      </c>
      <c r="BJ71" s="13">
        <f t="shared" si="56"/>
        <v>0</v>
      </c>
      <c r="BK71" s="13">
        <f t="shared" si="57"/>
        <v>0</v>
      </c>
      <c r="BL71" s="13">
        <f t="shared" si="58"/>
        <v>0</v>
      </c>
      <c r="BM71" s="13">
        <f t="shared" si="59"/>
        <v>0</v>
      </c>
      <c r="BN71" s="13">
        <f t="shared" si="60"/>
        <v>0</v>
      </c>
      <c r="BO71" s="13">
        <f t="shared" si="61"/>
        <v>0</v>
      </c>
      <c r="BP71" s="13">
        <f t="shared" si="62"/>
        <v>0</v>
      </c>
      <c r="BQ71" s="13">
        <f t="shared" si="63"/>
        <v>0</v>
      </c>
      <c r="BR71" s="13">
        <f t="shared" si="64"/>
        <v>0</v>
      </c>
      <c r="BS71" s="13">
        <f t="shared" si="65"/>
        <v>0</v>
      </c>
      <c r="BT71" s="13">
        <f t="shared" si="66"/>
        <v>0</v>
      </c>
      <c r="BU71" s="40">
        <f t="shared" si="90"/>
        <v>1</v>
      </c>
      <c r="BV71" s="13">
        <f t="shared" si="67"/>
        <v>0</v>
      </c>
      <c r="BW71" s="13">
        <f t="shared" si="68"/>
        <v>1</v>
      </c>
      <c r="BX71" s="13">
        <f t="shared" si="69"/>
        <v>1</v>
      </c>
      <c r="BY71" s="13">
        <f t="shared" si="70"/>
        <v>0</v>
      </c>
      <c r="BZ71" s="13">
        <f t="shared" si="71"/>
        <v>0</v>
      </c>
      <c r="CA71" s="13">
        <f t="shared" si="72"/>
        <v>0</v>
      </c>
      <c r="CB71" s="13">
        <f t="shared" si="73"/>
        <v>0</v>
      </c>
      <c r="CC71" s="13">
        <f t="shared" si="74"/>
        <v>0</v>
      </c>
      <c r="CD71" s="13">
        <f t="shared" si="75"/>
        <v>0</v>
      </c>
      <c r="CE71" s="13">
        <f t="shared" si="76"/>
        <v>0</v>
      </c>
      <c r="CF71" s="13">
        <f t="shared" si="77"/>
        <v>0</v>
      </c>
      <c r="CG71" s="13">
        <f t="shared" si="78"/>
        <v>0</v>
      </c>
      <c r="CH71" s="13">
        <f t="shared" si="79"/>
        <v>0</v>
      </c>
      <c r="CI71" s="13">
        <f t="shared" si="80"/>
        <v>0</v>
      </c>
      <c r="CJ71" s="13">
        <f t="shared" si="81"/>
        <v>0</v>
      </c>
      <c r="CK71" s="13">
        <f t="shared" si="82"/>
        <v>0</v>
      </c>
      <c r="CL71" s="13">
        <f t="shared" si="83"/>
        <v>0</v>
      </c>
      <c r="CM71" s="13">
        <f t="shared" si="84"/>
        <v>0</v>
      </c>
      <c r="CN71" s="13">
        <f t="shared" si="85"/>
        <v>0</v>
      </c>
      <c r="CO71" s="13">
        <f t="shared" si="86"/>
        <v>0</v>
      </c>
      <c r="CP71" s="13">
        <f t="shared" si="87"/>
        <v>0</v>
      </c>
      <c r="CQ71" s="13">
        <f t="shared" si="88"/>
        <v>0</v>
      </c>
      <c r="CR71" s="13">
        <f t="shared" si="89"/>
        <v>1</v>
      </c>
      <c r="CS71" s="13">
        <f t="shared" si="91"/>
        <v>0</v>
      </c>
      <c r="CT71" s="13" t="s">
        <v>107</v>
      </c>
    </row>
    <row r="72" spans="1:98" x14ac:dyDescent="0.35">
      <c r="A72" s="14">
        <v>50</v>
      </c>
      <c r="B72" s="6">
        <v>71</v>
      </c>
      <c r="C72" s="6">
        <v>25</v>
      </c>
      <c r="D72" s="6">
        <v>1</v>
      </c>
      <c r="G72" s="6">
        <v>1</v>
      </c>
      <c r="H72" s="6"/>
      <c r="I72" s="6"/>
      <c r="J72" s="6" t="s">
        <v>121</v>
      </c>
      <c r="K72" s="21">
        <v>43767</v>
      </c>
      <c r="L72" s="6" t="s">
        <v>172</v>
      </c>
      <c r="M72" s="6" t="s">
        <v>129</v>
      </c>
      <c r="N72" s="6"/>
      <c r="O72" s="6"/>
      <c r="P72" s="16">
        <v>43757</v>
      </c>
      <c r="Q72" s="17">
        <v>0.77083333333333337</v>
      </c>
      <c r="R72" s="6" t="s">
        <v>98</v>
      </c>
      <c r="S72" s="6" t="s">
        <v>98</v>
      </c>
      <c r="T72" s="6" t="s">
        <v>49</v>
      </c>
      <c r="U72" s="6" t="s">
        <v>243</v>
      </c>
      <c r="V72" s="6" t="s">
        <v>131</v>
      </c>
      <c r="W72" s="6" t="s">
        <v>94</v>
      </c>
      <c r="X72" s="6">
        <v>2</v>
      </c>
      <c r="Y72" s="6" t="s">
        <v>87</v>
      </c>
      <c r="AA72" s="6" t="s">
        <v>53</v>
      </c>
      <c r="AB72" s="6" t="s">
        <v>243</v>
      </c>
      <c r="AC72" s="6" t="s">
        <v>94</v>
      </c>
      <c r="AE72" s="6" t="s">
        <v>79</v>
      </c>
      <c r="AG72" s="6" t="s">
        <v>50</v>
      </c>
      <c r="AH72" s="6" t="s">
        <v>132</v>
      </c>
      <c r="AI72" s="6" t="s">
        <v>94</v>
      </c>
      <c r="AJ72" s="6">
        <v>3</v>
      </c>
      <c r="AK72" s="6" t="s">
        <v>80</v>
      </c>
      <c r="AM72" s="6" t="s">
        <v>56</v>
      </c>
      <c r="AN72" s="6" t="s">
        <v>132</v>
      </c>
      <c r="AO72" s="6" t="s">
        <v>94</v>
      </c>
      <c r="AP72" s="6">
        <v>3</v>
      </c>
      <c r="AQ72" s="6" t="s">
        <v>79</v>
      </c>
      <c r="AT72" s="6" t="s">
        <v>99</v>
      </c>
      <c r="AU72" s="18" t="s">
        <v>105</v>
      </c>
      <c r="AV72" s="6" t="s">
        <v>106</v>
      </c>
      <c r="AW72" s="6" t="s">
        <v>132</v>
      </c>
      <c r="AX72" s="6" t="s">
        <v>99</v>
      </c>
      <c r="AY72" s="13">
        <f t="shared" si="46"/>
        <v>1</v>
      </c>
      <c r="AZ72" s="13">
        <f t="shared" si="47"/>
        <v>1</v>
      </c>
      <c r="BA72" s="13">
        <f t="shared" si="48"/>
        <v>0</v>
      </c>
      <c r="BB72" s="13">
        <f t="shared" si="49"/>
        <v>0</v>
      </c>
      <c r="BC72" s="13">
        <f t="shared" si="50"/>
        <v>1</v>
      </c>
      <c r="BD72" s="13">
        <f t="shared" si="51"/>
        <v>0</v>
      </c>
      <c r="BE72" s="13">
        <f>COUNTIF(T72:AT72,"Tocaciones")</f>
        <v>0</v>
      </c>
      <c r="BF72" s="13">
        <f t="shared" si="52"/>
        <v>1</v>
      </c>
      <c r="BG72" s="13">
        <f t="shared" si="53"/>
        <v>0</v>
      </c>
      <c r="BH72" s="13">
        <f t="shared" si="54"/>
        <v>0</v>
      </c>
      <c r="BI72" s="13">
        <f t="shared" si="55"/>
        <v>0</v>
      </c>
      <c r="BJ72" s="13">
        <f t="shared" si="56"/>
        <v>0</v>
      </c>
      <c r="BK72" s="13">
        <f t="shared" si="57"/>
        <v>0</v>
      </c>
      <c r="BL72" s="13">
        <f t="shared" si="58"/>
        <v>0</v>
      </c>
      <c r="BM72" s="13">
        <f t="shared" si="59"/>
        <v>0</v>
      </c>
      <c r="BN72" s="13">
        <f t="shared" si="60"/>
        <v>0</v>
      </c>
      <c r="BO72" s="13">
        <f t="shared" si="61"/>
        <v>0</v>
      </c>
      <c r="BP72" s="13">
        <f t="shared" si="62"/>
        <v>0</v>
      </c>
      <c r="BQ72" s="13">
        <f t="shared" si="63"/>
        <v>0</v>
      </c>
      <c r="BR72" s="13">
        <f t="shared" si="64"/>
        <v>0</v>
      </c>
      <c r="BS72" s="13">
        <f t="shared" si="65"/>
        <v>0</v>
      </c>
      <c r="BT72" s="13">
        <f t="shared" si="66"/>
        <v>0</v>
      </c>
      <c r="BU72" s="40">
        <f t="shared" si="90"/>
        <v>4</v>
      </c>
      <c r="BV72" s="13">
        <f t="shared" si="67"/>
        <v>0</v>
      </c>
      <c r="BW72" s="13">
        <f t="shared" si="68"/>
        <v>0</v>
      </c>
      <c r="BX72" s="13">
        <f t="shared" si="69"/>
        <v>0</v>
      </c>
      <c r="BY72" s="13">
        <f t="shared" si="70"/>
        <v>0</v>
      </c>
      <c r="BZ72" s="13">
        <f t="shared" si="71"/>
        <v>0</v>
      </c>
      <c r="CA72" s="13">
        <f t="shared" si="72"/>
        <v>0</v>
      </c>
      <c r="CB72" s="13">
        <f t="shared" si="73"/>
        <v>0</v>
      </c>
      <c r="CC72" s="13">
        <f t="shared" si="74"/>
        <v>2</v>
      </c>
      <c r="CD72" s="13">
        <f t="shared" si="75"/>
        <v>1</v>
      </c>
      <c r="CE72" s="13">
        <f t="shared" si="76"/>
        <v>0</v>
      </c>
      <c r="CF72" s="13">
        <f t="shared" si="77"/>
        <v>0</v>
      </c>
      <c r="CG72" s="13">
        <f t="shared" si="78"/>
        <v>0</v>
      </c>
      <c r="CH72" s="13">
        <f t="shared" si="79"/>
        <v>0</v>
      </c>
      <c r="CI72" s="13">
        <f t="shared" si="80"/>
        <v>0</v>
      </c>
      <c r="CJ72" s="13">
        <f t="shared" si="81"/>
        <v>0</v>
      </c>
      <c r="CK72" s="13">
        <f t="shared" si="82"/>
        <v>1</v>
      </c>
      <c r="CL72" s="13">
        <f t="shared" si="83"/>
        <v>0</v>
      </c>
      <c r="CM72" s="13">
        <f t="shared" si="84"/>
        <v>0</v>
      </c>
      <c r="CN72" s="13">
        <f t="shared" si="85"/>
        <v>0</v>
      </c>
      <c r="CO72" s="13">
        <f t="shared" si="86"/>
        <v>0</v>
      </c>
      <c r="CP72" s="13">
        <f t="shared" si="87"/>
        <v>0</v>
      </c>
      <c r="CQ72" s="13">
        <f t="shared" si="88"/>
        <v>0</v>
      </c>
      <c r="CR72" s="13">
        <f t="shared" si="89"/>
        <v>4</v>
      </c>
      <c r="CS72" s="13">
        <f t="shared" si="91"/>
        <v>1</v>
      </c>
      <c r="CT72" s="13" t="s">
        <v>125</v>
      </c>
    </row>
    <row r="73" spans="1:98" x14ac:dyDescent="0.35">
      <c r="A73" s="14">
        <v>51</v>
      </c>
      <c r="B73" s="6">
        <v>72</v>
      </c>
      <c r="C73" s="6">
        <v>27</v>
      </c>
      <c r="D73" s="6">
        <v>1</v>
      </c>
      <c r="G73" s="6">
        <v>1</v>
      </c>
      <c r="H73" s="6"/>
      <c r="I73" s="6"/>
      <c r="J73" s="6" t="s">
        <v>121</v>
      </c>
      <c r="K73" s="21">
        <v>43763</v>
      </c>
      <c r="L73" s="6" t="s">
        <v>172</v>
      </c>
      <c r="M73" s="6" t="s">
        <v>129</v>
      </c>
      <c r="N73" s="6"/>
      <c r="O73" s="6"/>
      <c r="P73" s="16">
        <v>43759</v>
      </c>
      <c r="Q73" s="17">
        <v>0.83333333333333337</v>
      </c>
      <c r="R73" s="6" t="s">
        <v>98</v>
      </c>
      <c r="S73" s="6" t="s">
        <v>98</v>
      </c>
      <c r="T73" s="6" t="s">
        <v>53</v>
      </c>
      <c r="U73" s="6" t="s">
        <v>244</v>
      </c>
      <c r="V73" s="6" t="s">
        <v>131</v>
      </c>
      <c r="W73" s="6" t="s">
        <v>94</v>
      </c>
      <c r="X73" s="6">
        <v>4</v>
      </c>
      <c r="Y73" s="6" t="s">
        <v>79</v>
      </c>
      <c r="AA73" s="6" t="s">
        <v>49</v>
      </c>
      <c r="AB73" s="6" t="s">
        <v>244</v>
      </c>
      <c r="AC73" s="6" t="s">
        <v>94</v>
      </c>
      <c r="AE73" s="6" t="s">
        <v>87</v>
      </c>
      <c r="AG73" s="6" t="s">
        <v>53</v>
      </c>
      <c r="AH73" s="6" t="s">
        <v>245</v>
      </c>
      <c r="AI73" s="6" t="s">
        <v>94</v>
      </c>
      <c r="AK73" s="6" t="s">
        <v>79</v>
      </c>
      <c r="AT73" s="6" t="s">
        <v>99</v>
      </c>
      <c r="AU73" s="18" t="s">
        <v>105</v>
      </c>
      <c r="AV73" s="6" t="s">
        <v>106</v>
      </c>
      <c r="AW73" s="6" t="s">
        <v>132</v>
      </c>
      <c r="AX73" s="6" t="s">
        <v>99</v>
      </c>
      <c r="AY73" s="13">
        <f t="shared" si="46"/>
        <v>1</v>
      </c>
      <c r="AZ73" s="13">
        <f t="shared" si="47"/>
        <v>0</v>
      </c>
      <c r="BA73" s="13">
        <f t="shared" si="48"/>
        <v>0</v>
      </c>
      <c r="BB73" s="13">
        <f t="shared" si="49"/>
        <v>0</v>
      </c>
      <c r="BC73" s="13">
        <f t="shared" si="50"/>
        <v>2</v>
      </c>
      <c r="BD73" s="13">
        <f t="shared" si="51"/>
        <v>0</v>
      </c>
      <c r="BE73" s="13">
        <f>COUNTIF(T73:AW73,"Tocaciones")</f>
        <v>0</v>
      </c>
      <c r="BF73" s="13">
        <f t="shared" si="52"/>
        <v>0</v>
      </c>
      <c r="BG73" s="13">
        <f t="shared" si="53"/>
        <v>0</v>
      </c>
      <c r="BH73" s="13">
        <f t="shared" si="54"/>
        <v>0</v>
      </c>
      <c r="BI73" s="13">
        <f t="shared" si="55"/>
        <v>0</v>
      </c>
      <c r="BJ73" s="13">
        <f t="shared" si="56"/>
        <v>0</v>
      </c>
      <c r="BK73" s="13">
        <f t="shared" si="57"/>
        <v>0</v>
      </c>
      <c r="BL73" s="13">
        <f t="shared" si="58"/>
        <v>0</v>
      </c>
      <c r="BM73" s="13">
        <f t="shared" si="59"/>
        <v>0</v>
      </c>
      <c r="BN73" s="13">
        <f t="shared" si="60"/>
        <v>0</v>
      </c>
      <c r="BO73" s="13">
        <f t="shared" si="61"/>
        <v>0</v>
      </c>
      <c r="BP73" s="13">
        <f t="shared" si="62"/>
        <v>0</v>
      </c>
      <c r="BQ73" s="13">
        <f t="shared" si="63"/>
        <v>0</v>
      </c>
      <c r="BR73" s="13">
        <f t="shared" si="64"/>
        <v>0</v>
      </c>
      <c r="BS73" s="13">
        <f t="shared" si="65"/>
        <v>0</v>
      </c>
      <c r="BT73" s="13">
        <f t="shared" si="66"/>
        <v>0</v>
      </c>
      <c r="BU73" s="40">
        <f t="shared" si="90"/>
        <v>3</v>
      </c>
      <c r="BV73" s="13">
        <f t="shared" si="67"/>
        <v>0</v>
      </c>
      <c r="BW73" s="13">
        <f t="shared" si="68"/>
        <v>0</v>
      </c>
      <c r="BX73" s="13">
        <f t="shared" si="69"/>
        <v>0</v>
      </c>
      <c r="BY73" s="13">
        <f t="shared" si="70"/>
        <v>0</v>
      </c>
      <c r="BZ73" s="13">
        <f t="shared" si="71"/>
        <v>0</v>
      </c>
      <c r="CA73" s="13">
        <f t="shared" si="72"/>
        <v>0</v>
      </c>
      <c r="CB73" s="13">
        <f t="shared" si="73"/>
        <v>0</v>
      </c>
      <c r="CC73" s="13">
        <f t="shared" si="74"/>
        <v>2</v>
      </c>
      <c r="CD73" s="13">
        <f t="shared" si="75"/>
        <v>0</v>
      </c>
      <c r="CE73" s="13">
        <f t="shared" si="76"/>
        <v>0</v>
      </c>
      <c r="CF73" s="13">
        <f t="shared" si="77"/>
        <v>0</v>
      </c>
      <c r="CG73" s="13">
        <f t="shared" si="78"/>
        <v>0</v>
      </c>
      <c r="CH73" s="13">
        <f t="shared" si="79"/>
        <v>0</v>
      </c>
      <c r="CI73" s="13">
        <f t="shared" si="80"/>
        <v>0</v>
      </c>
      <c r="CJ73" s="13">
        <f t="shared" si="81"/>
        <v>0</v>
      </c>
      <c r="CK73" s="13">
        <f t="shared" si="82"/>
        <v>1</v>
      </c>
      <c r="CL73" s="13">
        <f t="shared" si="83"/>
        <v>0</v>
      </c>
      <c r="CM73" s="13">
        <f t="shared" si="84"/>
        <v>0</v>
      </c>
      <c r="CN73" s="13">
        <f t="shared" si="85"/>
        <v>0</v>
      </c>
      <c r="CO73" s="13">
        <f t="shared" si="86"/>
        <v>0</v>
      </c>
      <c r="CP73" s="13">
        <f t="shared" si="87"/>
        <v>0</v>
      </c>
      <c r="CQ73" s="13">
        <f t="shared" si="88"/>
        <v>0</v>
      </c>
      <c r="CR73" s="13">
        <f t="shared" si="89"/>
        <v>3</v>
      </c>
      <c r="CS73" s="13">
        <f t="shared" si="91"/>
        <v>0</v>
      </c>
      <c r="CT73" s="13" t="s">
        <v>107</v>
      </c>
    </row>
    <row r="74" spans="1:98" x14ac:dyDescent="0.35">
      <c r="A74" s="14">
        <v>52</v>
      </c>
      <c r="B74" s="6">
        <v>73</v>
      </c>
      <c r="C74" s="6">
        <v>26</v>
      </c>
      <c r="D74" s="6">
        <v>1</v>
      </c>
      <c r="G74" s="6">
        <v>1</v>
      </c>
      <c r="H74" s="6"/>
      <c r="I74" s="6"/>
      <c r="J74" s="6" t="s">
        <v>96</v>
      </c>
      <c r="K74" s="21">
        <v>43764</v>
      </c>
      <c r="L74" s="6" t="s">
        <v>172</v>
      </c>
      <c r="M74" s="6" t="s">
        <v>108</v>
      </c>
      <c r="N74" s="6"/>
      <c r="O74" s="6"/>
      <c r="P74" s="16">
        <v>43758</v>
      </c>
      <c r="Q74" s="17">
        <v>0.75</v>
      </c>
      <c r="R74" s="6" t="s">
        <v>98</v>
      </c>
      <c r="S74" s="6" t="s">
        <v>98</v>
      </c>
      <c r="T74" s="6" t="s">
        <v>52</v>
      </c>
      <c r="U74" s="6" t="s">
        <v>227</v>
      </c>
      <c r="V74" s="6" t="s">
        <v>110</v>
      </c>
      <c r="W74" s="6" t="s">
        <v>94</v>
      </c>
      <c r="Y74" s="6" t="s">
        <v>73</v>
      </c>
      <c r="Z74" s="6" t="s">
        <v>74</v>
      </c>
      <c r="AU74" s="18" t="s">
        <v>105</v>
      </c>
      <c r="AV74" s="6" t="s">
        <v>106</v>
      </c>
      <c r="AX74" s="6" t="s">
        <v>99</v>
      </c>
      <c r="AY74" s="13">
        <f t="shared" si="46"/>
        <v>0</v>
      </c>
      <c r="AZ74" s="13">
        <f t="shared" si="47"/>
        <v>0</v>
      </c>
      <c r="BA74" s="13">
        <f t="shared" si="48"/>
        <v>0</v>
      </c>
      <c r="BB74" s="13">
        <f t="shared" si="49"/>
        <v>1</v>
      </c>
      <c r="BC74" s="13">
        <f t="shared" si="50"/>
        <v>0</v>
      </c>
      <c r="BD74" s="13">
        <f t="shared" si="51"/>
        <v>0</v>
      </c>
      <c r="BE74" s="13">
        <f>COUNTIF(T74:AT74,"Tocaciones")</f>
        <v>0</v>
      </c>
      <c r="BF74" s="13">
        <f t="shared" si="52"/>
        <v>0</v>
      </c>
      <c r="BG74" s="13">
        <f t="shared" si="53"/>
        <v>0</v>
      </c>
      <c r="BH74" s="13">
        <f t="shared" si="54"/>
        <v>0</v>
      </c>
      <c r="BI74" s="13">
        <f t="shared" si="55"/>
        <v>0</v>
      </c>
      <c r="BJ74" s="13">
        <f t="shared" si="56"/>
        <v>0</v>
      </c>
      <c r="BK74" s="13">
        <f t="shared" si="57"/>
        <v>0</v>
      </c>
      <c r="BL74" s="13">
        <f t="shared" si="58"/>
        <v>0</v>
      </c>
      <c r="BM74" s="13">
        <f t="shared" si="59"/>
        <v>0</v>
      </c>
      <c r="BN74" s="13">
        <f t="shared" si="60"/>
        <v>0</v>
      </c>
      <c r="BO74" s="13">
        <f t="shared" si="61"/>
        <v>0</v>
      </c>
      <c r="BP74" s="13">
        <f t="shared" si="62"/>
        <v>0</v>
      </c>
      <c r="BQ74" s="13">
        <f t="shared" si="63"/>
        <v>0</v>
      </c>
      <c r="BR74" s="13">
        <f t="shared" si="64"/>
        <v>0</v>
      </c>
      <c r="BS74" s="13">
        <f t="shared" si="65"/>
        <v>0</v>
      </c>
      <c r="BT74" s="13">
        <f t="shared" si="66"/>
        <v>0</v>
      </c>
      <c r="BU74" s="40">
        <f t="shared" si="90"/>
        <v>1</v>
      </c>
      <c r="BV74" s="13">
        <f t="shared" si="67"/>
        <v>0</v>
      </c>
      <c r="BW74" s="13">
        <f t="shared" si="68"/>
        <v>1</v>
      </c>
      <c r="BX74" s="13">
        <f t="shared" si="69"/>
        <v>1</v>
      </c>
      <c r="BY74" s="13">
        <f t="shared" si="70"/>
        <v>0</v>
      </c>
      <c r="BZ74" s="13">
        <f t="shared" si="71"/>
        <v>0</v>
      </c>
      <c r="CA74" s="13">
        <f t="shared" si="72"/>
        <v>0</v>
      </c>
      <c r="CB74" s="13">
        <f t="shared" si="73"/>
        <v>0</v>
      </c>
      <c r="CC74" s="13">
        <f t="shared" si="74"/>
        <v>0</v>
      </c>
      <c r="CD74" s="13">
        <f t="shared" si="75"/>
        <v>0</v>
      </c>
      <c r="CE74" s="13">
        <f t="shared" si="76"/>
        <v>0</v>
      </c>
      <c r="CF74" s="13">
        <f t="shared" si="77"/>
        <v>0</v>
      </c>
      <c r="CG74" s="13">
        <f t="shared" si="78"/>
        <v>0</v>
      </c>
      <c r="CH74" s="13">
        <f t="shared" si="79"/>
        <v>0</v>
      </c>
      <c r="CI74" s="13">
        <f t="shared" si="80"/>
        <v>0</v>
      </c>
      <c r="CJ74" s="13">
        <f t="shared" si="81"/>
        <v>0</v>
      </c>
      <c r="CK74" s="13">
        <f t="shared" si="82"/>
        <v>0</v>
      </c>
      <c r="CL74" s="13">
        <f t="shared" si="83"/>
        <v>0</v>
      </c>
      <c r="CM74" s="13">
        <f t="shared" si="84"/>
        <v>0</v>
      </c>
      <c r="CN74" s="13">
        <f t="shared" si="85"/>
        <v>0</v>
      </c>
      <c r="CO74" s="13">
        <f t="shared" si="86"/>
        <v>0</v>
      </c>
      <c r="CP74" s="13">
        <f t="shared" si="87"/>
        <v>0</v>
      </c>
      <c r="CQ74" s="13">
        <f t="shared" si="88"/>
        <v>0</v>
      </c>
      <c r="CR74" s="13">
        <f t="shared" si="89"/>
        <v>1</v>
      </c>
      <c r="CS74" s="13">
        <f t="shared" si="91"/>
        <v>0</v>
      </c>
      <c r="CT74" s="13" t="s">
        <v>107</v>
      </c>
    </row>
    <row r="75" spans="1:98" x14ac:dyDescent="0.35">
      <c r="A75" s="14">
        <v>53</v>
      </c>
      <c r="B75" s="6">
        <v>74</v>
      </c>
      <c r="D75" s="6">
        <v>1</v>
      </c>
      <c r="G75" s="6">
        <v>1</v>
      </c>
      <c r="H75" s="6"/>
      <c r="I75" s="6"/>
      <c r="J75" s="6" t="s">
        <v>96</v>
      </c>
      <c r="K75" s="21">
        <v>43767</v>
      </c>
      <c r="L75" s="6" t="s">
        <v>172</v>
      </c>
      <c r="M75" s="6" t="s">
        <v>108</v>
      </c>
      <c r="N75" s="6"/>
      <c r="O75" s="6"/>
      <c r="P75" s="16">
        <v>43766</v>
      </c>
      <c r="Q75" s="17">
        <v>0.79166666666666663</v>
      </c>
      <c r="R75" s="6" t="s">
        <v>99</v>
      </c>
      <c r="S75" s="6" t="s">
        <v>98</v>
      </c>
      <c r="T75" s="6" t="s">
        <v>52</v>
      </c>
      <c r="U75" s="6" t="s">
        <v>109</v>
      </c>
      <c r="V75" s="6" t="s">
        <v>110</v>
      </c>
      <c r="W75" s="6" t="s">
        <v>94</v>
      </c>
      <c r="X75" s="6">
        <v>6</v>
      </c>
      <c r="Y75" s="6" t="s">
        <v>73</v>
      </c>
      <c r="Z75" s="6" t="s">
        <v>74</v>
      </c>
      <c r="AU75" s="18" t="s">
        <v>105</v>
      </c>
      <c r="AV75" s="6" t="s">
        <v>106</v>
      </c>
      <c r="AX75" s="6" t="s">
        <v>99</v>
      </c>
      <c r="AY75" s="13">
        <f t="shared" si="46"/>
        <v>0</v>
      </c>
      <c r="AZ75" s="13">
        <f t="shared" si="47"/>
        <v>0</v>
      </c>
      <c r="BA75" s="13">
        <f t="shared" si="48"/>
        <v>0</v>
      </c>
      <c r="BB75" s="13">
        <f t="shared" si="49"/>
        <v>1</v>
      </c>
      <c r="BC75" s="13">
        <f t="shared" si="50"/>
        <v>0</v>
      </c>
      <c r="BD75" s="13">
        <f t="shared" si="51"/>
        <v>0</v>
      </c>
      <c r="BE75" s="13">
        <f>COUNTIF(T75:AW75,"Tocaciones")</f>
        <v>0</v>
      </c>
      <c r="BF75" s="13">
        <f t="shared" si="52"/>
        <v>0</v>
      </c>
      <c r="BG75" s="13">
        <f t="shared" si="53"/>
        <v>0</v>
      </c>
      <c r="BH75" s="13">
        <f t="shared" si="54"/>
        <v>0</v>
      </c>
      <c r="BI75" s="13">
        <f t="shared" si="55"/>
        <v>0</v>
      </c>
      <c r="BJ75" s="13">
        <f t="shared" si="56"/>
        <v>0</v>
      </c>
      <c r="BK75" s="13">
        <f t="shared" si="57"/>
        <v>0</v>
      </c>
      <c r="BL75" s="13">
        <f t="shared" si="58"/>
        <v>0</v>
      </c>
      <c r="BM75" s="13">
        <f t="shared" si="59"/>
        <v>0</v>
      </c>
      <c r="BN75" s="13">
        <f t="shared" si="60"/>
        <v>0</v>
      </c>
      <c r="BO75" s="13">
        <f t="shared" si="61"/>
        <v>0</v>
      </c>
      <c r="BP75" s="13">
        <f t="shared" si="62"/>
        <v>0</v>
      </c>
      <c r="BQ75" s="13">
        <f t="shared" si="63"/>
        <v>0</v>
      </c>
      <c r="BR75" s="13">
        <f t="shared" si="64"/>
        <v>0</v>
      </c>
      <c r="BS75" s="13">
        <f t="shared" si="65"/>
        <v>0</v>
      </c>
      <c r="BT75" s="13">
        <f t="shared" si="66"/>
        <v>0</v>
      </c>
      <c r="BU75" s="40">
        <f t="shared" si="90"/>
        <v>1</v>
      </c>
      <c r="BV75" s="13">
        <f t="shared" si="67"/>
        <v>0</v>
      </c>
      <c r="BW75" s="13">
        <f t="shared" si="68"/>
        <v>1</v>
      </c>
      <c r="BX75" s="13">
        <f t="shared" si="69"/>
        <v>1</v>
      </c>
      <c r="BY75" s="13">
        <f t="shared" si="70"/>
        <v>0</v>
      </c>
      <c r="BZ75" s="13">
        <f t="shared" si="71"/>
        <v>0</v>
      </c>
      <c r="CA75" s="13">
        <f t="shared" si="72"/>
        <v>0</v>
      </c>
      <c r="CB75" s="13">
        <f t="shared" si="73"/>
        <v>0</v>
      </c>
      <c r="CC75" s="13">
        <f t="shared" si="74"/>
        <v>0</v>
      </c>
      <c r="CD75" s="13">
        <f t="shared" si="75"/>
        <v>0</v>
      </c>
      <c r="CE75" s="13">
        <f t="shared" si="76"/>
        <v>0</v>
      </c>
      <c r="CF75" s="13">
        <f t="shared" si="77"/>
        <v>0</v>
      </c>
      <c r="CG75" s="13">
        <f t="shared" si="78"/>
        <v>0</v>
      </c>
      <c r="CH75" s="13">
        <f t="shared" si="79"/>
        <v>0</v>
      </c>
      <c r="CI75" s="13">
        <f t="shared" si="80"/>
        <v>0</v>
      </c>
      <c r="CJ75" s="13">
        <f t="shared" si="81"/>
        <v>0</v>
      </c>
      <c r="CK75" s="13">
        <f t="shared" si="82"/>
        <v>0</v>
      </c>
      <c r="CL75" s="13">
        <f t="shared" si="83"/>
        <v>0</v>
      </c>
      <c r="CM75" s="13">
        <f t="shared" si="84"/>
        <v>0</v>
      </c>
      <c r="CN75" s="13">
        <f t="shared" si="85"/>
        <v>0</v>
      </c>
      <c r="CO75" s="13">
        <f t="shared" si="86"/>
        <v>0</v>
      </c>
      <c r="CP75" s="13">
        <f t="shared" si="87"/>
        <v>0</v>
      </c>
      <c r="CQ75" s="13">
        <f t="shared" si="88"/>
        <v>0</v>
      </c>
      <c r="CR75" s="13">
        <f t="shared" si="89"/>
        <v>1</v>
      </c>
      <c r="CS75" s="13">
        <f t="shared" si="91"/>
        <v>0</v>
      </c>
      <c r="CT75" s="13" t="s">
        <v>107</v>
      </c>
    </row>
    <row r="76" spans="1:98" x14ac:dyDescent="0.35">
      <c r="A76" s="14">
        <v>54</v>
      </c>
      <c r="B76" s="6">
        <v>75</v>
      </c>
      <c r="C76" s="6">
        <v>27</v>
      </c>
      <c r="D76" s="6">
        <v>1</v>
      </c>
      <c r="G76" s="6">
        <v>1</v>
      </c>
      <c r="H76" s="6"/>
      <c r="I76" s="6"/>
      <c r="J76" s="6" t="s">
        <v>96</v>
      </c>
      <c r="K76" s="21">
        <v>43768</v>
      </c>
      <c r="L76" s="6" t="s">
        <v>172</v>
      </c>
      <c r="M76" s="6" t="s">
        <v>108</v>
      </c>
      <c r="N76" s="6"/>
      <c r="O76" s="6"/>
      <c r="P76" s="16">
        <v>43766</v>
      </c>
      <c r="Q76" s="17">
        <v>0.83333333333333337</v>
      </c>
      <c r="R76" s="6" t="s">
        <v>99</v>
      </c>
      <c r="S76" s="6" t="s">
        <v>98</v>
      </c>
      <c r="T76" s="6" t="s">
        <v>52</v>
      </c>
      <c r="U76" s="6" t="s">
        <v>242</v>
      </c>
      <c r="V76" s="6" t="s">
        <v>110</v>
      </c>
      <c r="W76" s="6" t="s">
        <v>94</v>
      </c>
      <c r="Y76" s="6" t="s">
        <v>73</v>
      </c>
      <c r="Z76" s="6" t="s">
        <v>74</v>
      </c>
      <c r="AU76" s="18" t="s">
        <v>105</v>
      </c>
      <c r="AV76" s="6" t="s">
        <v>106</v>
      </c>
      <c r="AX76" s="6" t="s">
        <v>99</v>
      </c>
      <c r="AY76" s="13">
        <f t="shared" si="46"/>
        <v>0</v>
      </c>
      <c r="AZ76" s="13">
        <f t="shared" si="47"/>
        <v>0</v>
      </c>
      <c r="BA76" s="13">
        <f t="shared" si="48"/>
        <v>0</v>
      </c>
      <c r="BB76" s="13">
        <f t="shared" si="49"/>
        <v>1</v>
      </c>
      <c r="BC76" s="13">
        <f t="shared" si="50"/>
        <v>0</v>
      </c>
      <c r="BD76" s="13">
        <f t="shared" si="51"/>
        <v>0</v>
      </c>
      <c r="BE76" s="13">
        <f>COUNTIF(T76:AT76,"Tocaciones")</f>
        <v>0</v>
      </c>
      <c r="BF76" s="13">
        <f t="shared" si="52"/>
        <v>0</v>
      </c>
      <c r="BG76" s="13">
        <f t="shared" si="53"/>
        <v>0</v>
      </c>
      <c r="BH76" s="13">
        <f t="shared" si="54"/>
        <v>0</v>
      </c>
      <c r="BI76" s="13">
        <f t="shared" si="55"/>
        <v>0</v>
      </c>
      <c r="BJ76" s="13">
        <f t="shared" si="56"/>
        <v>0</v>
      </c>
      <c r="BK76" s="13">
        <f t="shared" si="57"/>
        <v>0</v>
      </c>
      <c r="BL76" s="13">
        <f t="shared" si="58"/>
        <v>0</v>
      </c>
      <c r="BM76" s="13">
        <f t="shared" si="59"/>
        <v>0</v>
      </c>
      <c r="BN76" s="13">
        <f t="shared" si="60"/>
        <v>0</v>
      </c>
      <c r="BO76" s="13">
        <f t="shared" si="61"/>
        <v>0</v>
      </c>
      <c r="BP76" s="13">
        <f t="shared" si="62"/>
        <v>0</v>
      </c>
      <c r="BQ76" s="13">
        <f t="shared" si="63"/>
        <v>0</v>
      </c>
      <c r="BR76" s="13">
        <f t="shared" si="64"/>
        <v>0</v>
      </c>
      <c r="BS76" s="13">
        <f t="shared" si="65"/>
        <v>0</v>
      </c>
      <c r="BT76" s="13">
        <f t="shared" si="66"/>
        <v>0</v>
      </c>
      <c r="BU76" s="40">
        <f t="shared" si="90"/>
        <v>1</v>
      </c>
      <c r="BV76" s="13">
        <f t="shared" si="67"/>
        <v>0</v>
      </c>
      <c r="BW76" s="13">
        <f t="shared" si="68"/>
        <v>1</v>
      </c>
      <c r="BX76" s="13">
        <f t="shared" si="69"/>
        <v>1</v>
      </c>
      <c r="BY76" s="13">
        <f t="shared" si="70"/>
        <v>0</v>
      </c>
      <c r="BZ76" s="13">
        <f t="shared" si="71"/>
        <v>0</v>
      </c>
      <c r="CA76" s="13">
        <f t="shared" si="72"/>
        <v>0</v>
      </c>
      <c r="CB76" s="13">
        <f t="shared" si="73"/>
        <v>0</v>
      </c>
      <c r="CC76" s="13">
        <f t="shared" si="74"/>
        <v>0</v>
      </c>
      <c r="CD76" s="13">
        <f t="shared" si="75"/>
        <v>0</v>
      </c>
      <c r="CE76" s="13">
        <f t="shared" si="76"/>
        <v>0</v>
      </c>
      <c r="CF76" s="13">
        <f t="shared" si="77"/>
        <v>0</v>
      </c>
      <c r="CG76" s="13">
        <f t="shared" si="78"/>
        <v>0</v>
      </c>
      <c r="CH76" s="13">
        <f t="shared" si="79"/>
        <v>0</v>
      </c>
      <c r="CI76" s="13">
        <f t="shared" si="80"/>
        <v>0</v>
      </c>
      <c r="CJ76" s="13">
        <f t="shared" si="81"/>
        <v>0</v>
      </c>
      <c r="CK76" s="13">
        <f t="shared" si="82"/>
        <v>0</v>
      </c>
      <c r="CL76" s="13">
        <f t="shared" si="83"/>
        <v>0</v>
      </c>
      <c r="CM76" s="13">
        <f t="shared" si="84"/>
        <v>0</v>
      </c>
      <c r="CN76" s="13">
        <f t="shared" si="85"/>
        <v>0</v>
      </c>
      <c r="CO76" s="13">
        <f t="shared" si="86"/>
        <v>0</v>
      </c>
      <c r="CP76" s="13">
        <f t="shared" si="87"/>
        <v>0</v>
      </c>
      <c r="CQ76" s="13">
        <f t="shared" si="88"/>
        <v>0</v>
      </c>
      <c r="CR76" s="13">
        <f t="shared" si="89"/>
        <v>1</v>
      </c>
      <c r="CS76" s="13">
        <f t="shared" si="91"/>
        <v>0</v>
      </c>
      <c r="CT76" s="13" t="s">
        <v>107</v>
      </c>
    </row>
    <row r="77" spans="1:98" x14ac:dyDescent="0.35">
      <c r="A77" s="14">
        <v>55</v>
      </c>
      <c r="B77" s="6">
        <v>76</v>
      </c>
      <c r="C77" s="6">
        <v>28</v>
      </c>
      <c r="D77" s="6">
        <v>1</v>
      </c>
      <c r="G77" s="6">
        <v>1</v>
      </c>
      <c r="H77" s="6"/>
      <c r="I77" s="6"/>
      <c r="J77" s="6" t="s">
        <v>121</v>
      </c>
      <c r="K77" s="21">
        <v>43763</v>
      </c>
      <c r="L77" s="6" t="s">
        <v>172</v>
      </c>
      <c r="M77" s="6" t="s">
        <v>122</v>
      </c>
      <c r="N77" s="6"/>
      <c r="O77" s="6"/>
      <c r="P77" s="16">
        <v>43758</v>
      </c>
      <c r="Q77" s="17">
        <v>0.54166666666666663</v>
      </c>
      <c r="R77" s="6" t="s">
        <v>98</v>
      </c>
      <c r="S77" s="6" t="s">
        <v>98</v>
      </c>
      <c r="T77" s="6" t="s">
        <v>49</v>
      </c>
      <c r="U77" s="6" t="s">
        <v>246</v>
      </c>
      <c r="V77" s="6" t="s">
        <v>121</v>
      </c>
      <c r="W77" s="6" t="s">
        <v>94</v>
      </c>
      <c r="X77" s="6">
        <v>3</v>
      </c>
      <c r="Y77" s="6" t="s">
        <v>87</v>
      </c>
      <c r="AA77" s="6" t="s">
        <v>52</v>
      </c>
      <c r="AB77" s="6" t="s">
        <v>246</v>
      </c>
      <c r="AC77" s="6" t="s">
        <v>94</v>
      </c>
      <c r="AD77" s="6">
        <v>1</v>
      </c>
      <c r="AE77" s="6" t="s">
        <v>72</v>
      </c>
      <c r="AF77" s="6" t="s">
        <v>77</v>
      </c>
      <c r="AG77" s="6" t="s">
        <v>53</v>
      </c>
      <c r="AH77" s="6" t="s">
        <v>246</v>
      </c>
      <c r="AI77" s="6" t="s">
        <v>94</v>
      </c>
      <c r="AK77" s="6" t="s">
        <v>79</v>
      </c>
      <c r="AT77" s="6" t="s">
        <v>99</v>
      </c>
      <c r="AU77" s="18" t="s">
        <v>105</v>
      </c>
      <c r="AV77" s="6" t="s">
        <v>106</v>
      </c>
      <c r="AW77" s="6" t="s">
        <v>124</v>
      </c>
      <c r="AX77" s="6" t="s">
        <v>99</v>
      </c>
      <c r="AY77" s="13">
        <f t="shared" si="46"/>
        <v>1</v>
      </c>
      <c r="AZ77" s="13">
        <f t="shared" si="47"/>
        <v>0</v>
      </c>
      <c r="BA77" s="13">
        <f t="shared" si="48"/>
        <v>0</v>
      </c>
      <c r="BB77" s="13">
        <f t="shared" si="49"/>
        <v>1</v>
      </c>
      <c r="BC77" s="13">
        <f t="shared" si="50"/>
        <v>1</v>
      </c>
      <c r="BD77" s="13">
        <f t="shared" si="51"/>
        <v>0</v>
      </c>
      <c r="BE77" s="13">
        <f>COUNTIF(T77:AW77,"Tocaciones")</f>
        <v>0</v>
      </c>
      <c r="BF77" s="13">
        <f t="shared" si="52"/>
        <v>0</v>
      </c>
      <c r="BG77" s="13">
        <f t="shared" si="53"/>
        <v>0</v>
      </c>
      <c r="BH77" s="13">
        <f t="shared" si="54"/>
        <v>0</v>
      </c>
      <c r="BI77" s="13">
        <f t="shared" si="55"/>
        <v>0</v>
      </c>
      <c r="BJ77" s="13">
        <f t="shared" si="56"/>
        <v>0</v>
      </c>
      <c r="BK77" s="13">
        <f t="shared" si="57"/>
        <v>0</v>
      </c>
      <c r="BL77" s="13">
        <f t="shared" si="58"/>
        <v>0</v>
      </c>
      <c r="BM77" s="13">
        <f t="shared" si="59"/>
        <v>0</v>
      </c>
      <c r="BN77" s="13">
        <f t="shared" si="60"/>
        <v>0</v>
      </c>
      <c r="BO77" s="13">
        <f t="shared" si="61"/>
        <v>0</v>
      </c>
      <c r="BP77" s="13">
        <f t="shared" si="62"/>
        <v>0</v>
      </c>
      <c r="BQ77" s="13">
        <f t="shared" si="63"/>
        <v>0</v>
      </c>
      <c r="BR77" s="13">
        <f t="shared" si="64"/>
        <v>0</v>
      </c>
      <c r="BS77" s="13">
        <f t="shared" si="65"/>
        <v>0</v>
      </c>
      <c r="BT77" s="13">
        <f t="shared" si="66"/>
        <v>0</v>
      </c>
      <c r="BU77" s="40">
        <f t="shared" si="90"/>
        <v>3</v>
      </c>
      <c r="BV77" s="13">
        <f t="shared" si="67"/>
        <v>1</v>
      </c>
      <c r="BW77" s="13">
        <f t="shared" si="68"/>
        <v>0</v>
      </c>
      <c r="BX77" s="13">
        <f t="shared" si="69"/>
        <v>0</v>
      </c>
      <c r="BY77" s="13">
        <f t="shared" si="70"/>
        <v>0</v>
      </c>
      <c r="BZ77" s="13">
        <f t="shared" si="71"/>
        <v>0</v>
      </c>
      <c r="CA77" s="13">
        <f t="shared" si="72"/>
        <v>1</v>
      </c>
      <c r="CB77" s="13">
        <f t="shared" si="73"/>
        <v>0</v>
      </c>
      <c r="CC77" s="13">
        <f t="shared" si="74"/>
        <v>1</v>
      </c>
      <c r="CD77" s="13">
        <f t="shared" si="75"/>
        <v>0</v>
      </c>
      <c r="CE77" s="13">
        <f t="shared" si="76"/>
        <v>0</v>
      </c>
      <c r="CF77" s="13">
        <f t="shared" si="77"/>
        <v>0</v>
      </c>
      <c r="CG77" s="13">
        <f t="shared" si="78"/>
        <v>0</v>
      </c>
      <c r="CH77" s="13">
        <f t="shared" si="79"/>
        <v>0</v>
      </c>
      <c r="CI77" s="13">
        <f t="shared" si="80"/>
        <v>0</v>
      </c>
      <c r="CJ77" s="13">
        <f t="shared" si="81"/>
        <v>0</v>
      </c>
      <c r="CK77" s="13">
        <f t="shared" si="82"/>
        <v>1</v>
      </c>
      <c r="CL77" s="13">
        <f t="shared" si="83"/>
        <v>0</v>
      </c>
      <c r="CM77" s="13">
        <f t="shared" si="84"/>
        <v>0</v>
      </c>
      <c r="CN77" s="13">
        <f t="shared" si="85"/>
        <v>0</v>
      </c>
      <c r="CO77" s="13">
        <f t="shared" si="86"/>
        <v>0</v>
      </c>
      <c r="CP77" s="13">
        <f t="shared" si="87"/>
        <v>0</v>
      </c>
      <c r="CQ77" s="13">
        <f t="shared" si="88"/>
        <v>0</v>
      </c>
      <c r="CR77" s="13">
        <f t="shared" si="89"/>
        <v>3</v>
      </c>
      <c r="CS77" s="13">
        <f t="shared" si="91"/>
        <v>0</v>
      </c>
      <c r="CT77" s="13" t="s">
        <v>107</v>
      </c>
    </row>
    <row r="78" spans="1:98" x14ac:dyDescent="0.35">
      <c r="A78" s="14">
        <v>56</v>
      </c>
      <c r="B78" s="6">
        <v>77</v>
      </c>
      <c r="C78" s="6">
        <v>20</v>
      </c>
      <c r="D78" s="6">
        <v>1</v>
      </c>
      <c r="G78" s="6">
        <v>1</v>
      </c>
      <c r="H78" s="6"/>
      <c r="I78" s="6"/>
      <c r="J78" s="6" t="s">
        <v>96</v>
      </c>
      <c r="K78" s="21">
        <v>43767</v>
      </c>
      <c r="L78" s="6" t="s">
        <v>172</v>
      </c>
      <c r="M78" s="6" t="s">
        <v>108</v>
      </c>
      <c r="N78" s="6"/>
      <c r="O78" s="6"/>
      <c r="P78" s="16">
        <v>43766</v>
      </c>
      <c r="Q78" s="17">
        <v>0.79166666666666663</v>
      </c>
      <c r="R78" s="6" t="s">
        <v>99</v>
      </c>
      <c r="S78" s="6" t="s">
        <v>98</v>
      </c>
      <c r="T78" s="6" t="s">
        <v>52</v>
      </c>
      <c r="U78" s="6" t="s">
        <v>109</v>
      </c>
      <c r="V78" s="6" t="s">
        <v>110</v>
      </c>
      <c r="W78" s="6" t="s">
        <v>94</v>
      </c>
      <c r="Y78" s="6" t="s">
        <v>73</v>
      </c>
      <c r="Z78" s="6" t="s">
        <v>74</v>
      </c>
      <c r="AU78" s="13">
        <v>999</v>
      </c>
      <c r="AV78" s="6" t="s">
        <v>106</v>
      </c>
      <c r="AX78" s="6" t="s">
        <v>99</v>
      </c>
      <c r="AY78" s="13">
        <f t="shared" si="46"/>
        <v>0</v>
      </c>
      <c r="AZ78" s="13">
        <f t="shared" si="47"/>
        <v>0</v>
      </c>
      <c r="BA78" s="13">
        <f t="shared" si="48"/>
        <v>0</v>
      </c>
      <c r="BB78" s="13">
        <f t="shared" si="49"/>
        <v>1</v>
      </c>
      <c r="BC78" s="13">
        <f t="shared" si="50"/>
        <v>0</v>
      </c>
      <c r="BD78" s="13">
        <f t="shared" si="51"/>
        <v>0</v>
      </c>
      <c r="BE78" s="13">
        <f>COUNTIF(T78:AT78,"Tocaciones")</f>
        <v>0</v>
      </c>
      <c r="BF78" s="13">
        <f t="shared" si="52"/>
        <v>0</v>
      </c>
      <c r="BG78" s="13">
        <f t="shared" si="53"/>
        <v>0</v>
      </c>
      <c r="BH78" s="13">
        <f t="shared" si="54"/>
        <v>0</v>
      </c>
      <c r="BI78" s="13">
        <f t="shared" si="55"/>
        <v>0</v>
      </c>
      <c r="BJ78" s="13">
        <f t="shared" si="56"/>
        <v>0</v>
      </c>
      <c r="BK78" s="13">
        <f t="shared" si="57"/>
        <v>0</v>
      </c>
      <c r="BL78" s="13">
        <f t="shared" si="58"/>
        <v>0</v>
      </c>
      <c r="BM78" s="13">
        <f t="shared" si="59"/>
        <v>0</v>
      </c>
      <c r="BN78" s="13">
        <f t="shared" si="60"/>
        <v>0</v>
      </c>
      <c r="BO78" s="13">
        <f t="shared" si="61"/>
        <v>0</v>
      </c>
      <c r="BP78" s="13">
        <f t="shared" si="62"/>
        <v>0</v>
      </c>
      <c r="BQ78" s="13">
        <f t="shared" si="63"/>
        <v>0</v>
      </c>
      <c r="BR78" s="13">
        <f t="shared" si="64"/>
        <v>0</v>
      </c>
      <c r="BS78" s="13">
        <f t="shared" si="65"/>
        <v>0</v>
      </c>
      <c r="BT78" s="13">
        <f t="shared" si="66"/>
        <v>0</v>
      </c>
      <c r="BU78" s="40">
        <f t="shared" si="90"/>
        <v>1</v>
      </c>
      <c r="BV78" s="13">
        <f t="shared" si="67"/>
        <v>0</v>
      </c>
      <c r="BW78" s="13">
        <f t="shared" si="68"/>
        <v>1</v>
      </c>
      <c r="BX78" s="13">
        <f t="shared" si="69"/>
        <v>1</v>
      </c>
      <c r="BY78" s="13">
        <f t="shared" si="70"/>
        <v>0</v>
      </c>
      <c r="BZ78" s="13">
        <f t="shared" si="71"/>
        <v>0</v>
      </c>
      <c r="CA78" s="13">
        <f t="shared" si="72"/>
        <v>0</v>
      </c>
      <c r="CB78" s="13">
        <f t="shared" si="73"/>
        <v>0</v>
      </c>
      <c r="CC78" s="13">
        <f t="shared" si="74"/>
        <v>0</v>
      </c>
      <c r="CD78" s="13">
        <f t="shared" si="75"/>
        <v>0</v>
      </c>
      <c r="CE78" s="13">
        <f t="shared" si="76"/>
        <v>0</v>
      </c>
      <c r="CF78" s="13">
        <f t="shared" si="77"/>
        <v>0</v>
      </c>
      <c r="CG78" s="13">
        <f t="shared" si="78"/>
        <v>0</v>
      </c>
      <c r="CH78" s="13">
        <f t="shared" si="79"/>
        <v>0</v>
      </c>
      <c r="CI78" s="13">
        <f t="shared" si="80"/>
        <v>0</v>
      </c>
      <c r="CJ78" s="13">
        <f t="shared" si="81"/>
        <v>0</v>
      </c>
      <c r="CK78" s="13">
        <f t="shared" si="82"/>
        <v>0</v>
      </c>
      <c r="CL78" s="13">
        <f t="shared" si="83"/>
        <v>0</v>
      </c>
      <c r="CM78" s="13">
        <f t="shared" si="84"/>
        <v>0</v>
      </c>
      <c r="CN78" s="13">
        <f t="shared" si="85"/>
        <v>0</v>
      </c>
      <c r="CO78" s="13">
        <f t="shared" si="86"/>
        <v>0</v>
      </c>
      <c r="CP78" s="13">
        <f t="shared" si="87"/>
        <v>0</v>
      </c>
      <c r="CQ78" s="13">
        <f t="shared" si="88"/>
        <v>0</v>
      </c>
      <c r="CR78" s="13">
        <f t="shared" si="89"/>
        <v>1</v>
      </c>
      <c r="CS78" s="13">
        <f t="shared" si="91"/>
        <v>0</v>
      </c>
      <c r="CT78" s="13" t="s">
        <v>107</v>
      </c>
    </row>
    <row r="79" spans="1:98" x14ac:dyDescent="0.35">
      <c r="A79" s="14">
        <v>57</v>
      </c>
      <c r="B79" s="6">
        <v>78</v>
      </c>
      <c r="C79" s="6">
        <v>38</v>
      </c>
      <c r="D79" s="6">
        <v>1</v>
      </c>
      <c r="G79" s="6">
        <v>1</v>
      </c>
      <c r="H79" s="6"/>
      <c r="I79" s="6"/>
      <c r="J79" s="6" t="s">
        <v>121</v>
      </c>
      <c r="K79" s="21">
        <v>43763</v>
      </c>
      <c r="L79" s="6" t="s">
        <v>172</v>
      </c>
      <c r="M79" s="6" t="s">
        <v>122</v>
      </c>
      <c r="N79" s="6"/>
      <c r="O79" s="6"/>
      <c r="P79" s="16">
        <v>43760</v>
      </c>
      <c r="Q79" s="17">
        <v>0.75</v>
      </c>
      <c r="R79" s="6" t="s">
        <v>98</v>
      </c>
      <c r="S79" s="6" t="s">
        <v>99</v>
      </c>
      <c r="T79" s="6" t="s">
        <v>49</v>
      </c>
      <c r="U79" s="6" t="s">
        <v>247</v>
      </c>
      <c r="V79" s="6" t="s">
        <v>121</v>
      </c>
      <c r="W79" s="6" t="s">
        <v>94</v>
      </c>
      <c r="Y79" s="6" t="s">
        <v>87</v>
      </c>
      <c r="AT79" s="6" t="s">
        <v>99</v>
      </c>
      <c r="AU79" s="18" t="s">
        <v>105</v>
      </c>
      <c r="AV79" s="6" t="s">
        <v>106</v>
      </c>
      <c r="AW79" s="6" t="s">
        <v>124</v>
      </c>
      <c r="AX79" s="6" t="s">
        <v>99</v>
      </c>
      <c r="AY79" s="13">
        <f t="shared" si="46"/>
        <v>1</v>
      </c>
      <c r="AZ79" s="13">
        <f t="shared" si="47"/>
        <v>0</v>
      </c>
      <c r="BA79" s="13">
        <f t="shared" si="48"/>
        <v>0</v>
      </c>
      <c r="BB79" s="13">
        <f t="shared" si="49"/>
        <v>0</v>
      </c>
      <c r="BC79" s="13">
        <f t="shared" si="50"/>
        <v>0</v>
      </c>
      <c r="BD79" s="13">
        <f t="shared" si="51"/>
        <v>0</v>
      </c>
      <c r="BE79" s="13">
        <f>COUNTIF(T79:AW79,"Tocaciones")</f>
        <v>0</v>
      </c>
      <c r="BF79" s="13">
        <f t="shared" si="52"/>
        <v>0</v>
      </c>
      <c r="BG79" s="13">
        <f t="shared" si="53"/>
        <v>0</v>
      </c>
      <c r="BH79" s="13">
        <f t="shared" si="54"/>
        <v>0</v>
      </c>
      <c r="BI79" s="13">
        <f t="shared" si="55"/>
        <v>0</v>
      </c>
      <c r="BJ79" s="13">
        <f t="shared" si="56"/>
        <v>0</v>
      </c>
      <c r="BK79" s="13">
        <f t="shared" si="57"/>
        <v>0</v>
      </c>
      <c r="BL79" s="13">
        <f t="shared" si="58"/>
        <v>0</v>
      </c>
      <c r="BM79" s="13">
        <f t="shared" si="59"/>
        <v>0</v>
      </c>
      <c r="BN79" s="13">
        <f t="shared" si="60"/>
        <v>0</v>
      </c>
      <c r="BO79" s="13">
        <f t="shared" si="61"/>
        <v>0</v>
      </c>
      <c r="BP79" s="13">
        <f t="shared" si="62"/>
        <v>0</v>
      </c>
      <c r="BQ79" s="13">
        <f t="shared" si="63"/>
        <v>0</v>
      </c>
      <c r="BR79" s="13">
        <f t="shared" si="64"/>
        <v>0</v>
      </c>
      <c r="BS79" s="13">
        <f t="shared" si="65"/>
        <v>0</v>
      </c>
      <c r="BT79" s="13">
        <f t="shared" si="66"/>
        <v>0</v>
      </c>
      <c r="BU79" s="40">
        <f t="shared" si="90"/>
        <v>1</v>
      </c>
      <c r="BV79" s="13">
        <f t="shared" si="67"/>
        <v>0</v>
      </c>
      <c r="BW79" s="13">
        <f t="shared" si="68"/>
        <v>0</v>
      </c>
      <c r="BX79" s="13">
        <f t="shared" si="69"/>
        <v>0</v>
      </c>
      <c r="BY79" s="13">
        <f t="shared" si="70"/>
        <v>0</v>
      </c>
      <c r="BZ79" s="13">
        <f t="shared" si="71"/>
        <v>0</v>
      </c>
      <c r="CA79" s="13">
        <f t="shared" si="72"/>
        <v>0</v>
      </c>
      <c r="CB79" s="13">
        <f t="shared" si="73"/>
        <v>0</v>
      </c>
      <c r="CC79" s="13">
        <f t="shared" si="74"/>
        <v>0</v>
      </c>
      <c r="CD79" s="13">
        <f t="shared" si="75"/>
        <v>0</v>
      </c>
      <c r="CE79" s="13">
        <f t="shared" si="76"/>
        <v>0</v>
      </c>
      <c r="CF79" s="13">
        <f t="shared" si="77"/>
        <v>0</v>
      </c>
      <c r="CG79" s="13">
        <f t="shared" si="78"/>
        <v>0</v>
      </c>
      <c r="CH79" s="13">
        <f t="shared" si="79"/>
        <v>0</v>
      </c>
      <c r="CI79" s="13">
        <f t="shared" si="80"/>
        <v>0</v>
      </c>
      <c r="CJ79" s="13">
        <f t="shared" si="81"/>
        <v>0</v>
      </c>
      <c r="CK79" s="13">
        <f t="shared" si="82"/>
        <v>1</v>
      </c>
      <c r="CL79" s="13">
        <f t="shared" si="83"/>
        <v>0</v>
      </c>
      <c r="CM79" s="13">
        <f t="shared" si="84"/>
        <v>0</v>
      </c>
      <c r="CN79" s="13">
        <f t="shared" si="85"/>
        <v>0</v>
      </c>
      <c r="CO79" s="13">
        <f t="shared" si="86"/>
        <v>0</v>
      </c>
      <c r="CP79" s="13">
        <f t="shared" si="87"/>
        <v>0</v>
      </c>
      <c r="CQ79" s="13">
        <f t="shared" si="88"/>
        <v>0</v>
      </c>
      <c r="CR79" s="13">
        <f t="shared" si="89"/>
        <v>1</v>
      </c>
      <c r="CS79" s="13">
        <f t="shared" si="91"/>
        <v>0</v>
      </c>
      <c r="CT79" s="13" t="s">
        <v>107</v>
      </c>
    </row>
    <row r="80" spans="1:98" x14ac:dyDescent="0.35">
      <c r="A80" s="14">
        <v>58</v>
      </c>
      <c r="B80" s="6">
        <v>79</v>
      </c>
      <c r="C80" s="6">
        <v>30</v>
      </c>
      <c r="D80" s="6">
        <v>1</v>
      </c>
      <c r="G80" s="6">
        <v>1</v>
      </c>
      <c r="H80" s="6"/>
      <c r="I80" s="6"/>
      <c r="J80" s="6" t="s">
        <v>121</v>
      </c>
      <c r="K80" s="21">
        <v>43763</v>
      </c>
      <c r="L80" s="6" t="s">
        <v>172</v>
      </c>
      <c r="M80" s="6" t="s">
        <v>122</v>
      </c>
      <c r="N80" s="6"/>
      <c r="O80" s="6"/>
      <c r="P80" s="16">
        <v>43758</v>
      </c>
      <c r="Q80" s="17">
        <v>0.72916666666666663</v>
      </c>
      <c r="R80" s="6" t="s">
        <v>98</v>
      </c>
      <c r="S80" s="6" t="s">
        <v>99</v>
      </c>
      <c r="T80" s="6" t="s">
        <v>53</v>
      </c>
      <c r="U80" s="6" t="s">
        <v>248</v>
      </c>
      <c r="V80" s="6" t="s">
        <v>121</v>
      </c>
      <c r="W80" s="6" t="s">
        <v>94</v>
      </c>
      <c r="Y80" s="6" t="s">
        <v>79</v>
      </c>
      <c r="AA80" s="6" t="s">
        <v>49</v>
      </c>
      <c r="AB80" s="6" t="s">
        <v>248</v>
      </c>
      <c r="AC80" s="6" t="s">
        <v>94</v>
      </c>
      <c r="AE80" s="6" t="s">
        <v>87</v>
      </c>
      <c r="AT80" s="6" t="s">
        <v>99</v>
      </c>
      <c r="AU80" s="18" t="s">
        <v>105</v>
      </c>
      <c r="AV80" s="6" t="s">
        <v>106</v>
      </c>
      <c r="AW80" s="6" t="s">
        <v>124</v>
      </c>
      <c r="AX80" s="6" t="s">
        <v>99</v>
      </c>
      <c r="AY80" s="13">
        <f t="shared" si="46"/>
        <v>1</v>
      </c>
      <c r="AZ80" s="13">
        <f t="shared" si="47"/>
        <v>0</v>
      </c>
      <c r="BA80" s="13">
        <f t="shared" si="48"/>
        <v>0</v>
      </c>
      <c r="BB80" s="13">
        <f t="shared" si="49"/>
        <v>0</v>
      </c>
      <c r="BC80" s="13">
        <f t="shared" si="50"/>
        <v>1</v>
      </c>
      <c r="BD80" s="13">
        <f t="shared" si="51"/>
        <v>0</v>
      </c>
      <c r="BE80" s="13">
        <f>COUNTIF(T80:AT80,"Tocaciones")</f>
        <v>0</v>
      </c>
      <c r="BF80" s="13">
        <f t="shared" si="52"/>
        <v>0</v>
      </c>
      <c r="BG80" s="13">
        <f t="shared" si="53"/>
        <v>0</v>
      </c>
      <c r="BH80" s="13">
        <f t="shared" si="54"/>
        <v>0</v>
      </c>
      <c r="BI80" s="13">
        <f t="shared" si="55"/>
        <v>0</v>
      </c>
      <c r="BJ80" s="13">
        <f t="shared" si="56"/>
        <v>0</v>
      </c>
      <c r="BK80" s="13">
        <f t="shared" si="57"/>
        <v>0</v>
      </c>
      <c r="BL80" s="13">
        <f t="shared" si="58"/>
        <v>0</v>
      </c>
      <c r="BM80" s="13">
        <f t="shared" si="59"/>
        <v>0</v>
      </c>
      <c r="BN80" s="13">
        <f t="shared" si="60"/>
        <v>0</v>
      </c>
      <c r="BO80" s="13">
        <f t="shared" si="61"/>
        <v>0</v>
      </c>
      <c r="BP80" s="13">
        <f t="shared" si="62"/>
        <v>0</v>
      </c>
      <c r="BQ80" s="13">
        <f t="shared" si="63"/>
        <v>0</v>
      </c>
      <c r="BR80" s="13">
        <f t="shared" si="64"/>
        <v>0</v>
      </c>
      <c r="BS80" s="13">
        <f t="shared" si="65"/>
        <v>0</v>
      </c>
      <c r="BT80" s="13">
        <f t="shared" si="66"/>
        <v>0</v>
      </c>
      <c r="BU80" s="40">
        <f t="shared" si="90"/>
        <v>2</v>
      </c>
      <c r="BV80" s="13">
        <f t="shared" si="67"/>
        <v>0</v>
      </c>
      <c r="BW80" s="13">
        <f t="shared" si="68"/>
        <v>0</v>
      </c>
      <c r="BX80" s="13">
        <f t="shared" si="69"/>
        <v>0</v>
      </c>
      <c r="BY80" s="13">
        <f t="shared" si="70"/>
        <v>0</v>
      </c>
      <c r="BZ80" s="13">
        <f t="shared" si="71"/>
        <v>0</v>
      </c>
      <c r="CA80" s="13">
        <f t="shared" si="72"/>
        <v>0</v>
      </c>
      <c r="CB80" s="13">
        <f t="shared" si="73"/>
        <v>0</v>
      </c>
      <c r="CC80" s="13">
        <f t="shared" si="74"/>
        <v>1</v>
      </c>
      <c r="CD80" s="13">
        <f t="shared" si="75"/>
        <v>0</v>
      </c>
      <c r="CE80" s="13">
        <f t="shared" si="76"/>
        <v>0</v>
      </c>
      <c r="CF80" s="13">
        <f t="shared" si="77"/>
        <v>0</v>
      </c>
      <c r="CG80" s="13">
        <f t="shared" si="78"/>
        <v>0</v>
      </c>
      <c r="CH80" s="13">
        <f t="shared" si="79"/>
        <v>0</v>
      </c>
      <c r="CI80" s="13">
        <f t="shared" si="80"/>
        <v>0</v>
      </c>
      <c r="CJ80" s="13">
        <f t="shared" si="81"/>
        <v>0</v>
      </c>
      <c r="CK80" s="13">
        <f t="shared" si="82"/>
        <v>1</v>
      </c>
      <c r="CL80" s="13">
        <f t="shared" si="83"/>
        <v>0</v>
      </c>
      <c r="CM80" s="13">
        <f t="shared" si="84"/>
        <v>0</v>
      </c>
      <c r="CN80" s="13">
        <f t="shared" si="85"/>
        <v>0</v>
      </c>
      <c r="CO80" s="13">
        <f t="shared" si="86"/>
        <v>0</v>
      </c>
      <c r="CP80" s="13">
        <f t="shared" si="87"/>
        <v>0</v>
      </c>
      <c r="CQ80" s="13">
        <f t="shared" si="88"/>
        <v>0</v>
      </c>
      <c r="CR80" s="13">
        <f t="shared" si="89"/>
        <v>2</v>
      </c>
      <c r="CS80" s="13">
        <f t="shared" si="91"/>
        <v>0</v>
      </c>
      <c r="CT80" s="13" t="s">
        <v>107</v>
      </c>
    </row>
    <row r="81" spans="1:98" x14ac:dyDescent="0.35">
      <c r="A81" s="14">
        <v>59</v>
      </c>
      <c r="B81" s="6">
        <v>80</v>
      </c>
      <c r="C81" s="6">
        <v>21</v>
      </c>
      <c r="D81" s="6">
        <v>1</v>
      </c>
      <c r="G81" s="6">
        <v>1</v>
      </c>
      <c r="H81" s="6"/>
      <c r="I81" s="6"/>
      <c r="J81" s="6" t="s">
        <v>96</v>
      </c>
      <c r="K81" s="21">
        <v>43767</v>
      </c>
      <c r="L81" s="6" t="s">
        <v>172</v>
      </c>
      <c r="M81" s="6" t="s">
        <v>108</v>
      </c>
      <c r="N81" s="6"/>
      <c r="O81" s="6"/>
      <c r="P81" s="16">
        <v>43766</v>
      </c>
      <c r="Q81" s="17">
        <v>0.75</v>
      </c>
      <c r="R81" s="6" t="s">
        <v>99</v>
      </c>
      <c r="S81" s="6" t="s">
        <v>98</v>
      </c>
      <c r="T81" s="6" t="s">
        <v>52</v>
      </c>
      <c r="U81" s="6" t="s">
        <v>249</v>
      </c>
      <c r="V81" s="6" t="s">
        <v>110</v>
      </c>
      <c r="W81" s="6" t="s">
        <v>94</v>
      </c>
      <c r="Y81" s="6" t="s">
        <v>73</v>
      </c>
      <c r="Z81" s="6" t="s">
        <v>74</v>
      </c>
      <c r="AU81" s="18" t="s">
        <v>105</v>
      </c>
      <c r="AV81" s="6" t="s">
        <v>106</v>
      </c>
      <c r="AX81" s="6" t="s">
        <v>99</v>
      </c>
      <c r="AY81" s="13">
        <f t="shared" si="46"/>
        <v>0</v>
      </c>
      <c r="AZ81" s="13">
        <f t="shared" si="47"/>
        <v>0</v>
      </c>
      <c r="BA81" s="13">
        <f t="shared" si="48"/>
        <v>0</v>
      </c>
      <c r="BB81" s="13">
        <f t="shared" si="49"/>
        <v>1</v>
      </c>
      <c r="BC81" s="13">
        <f t="shared" si="50"/>
        <v>0</v>
      </c>
      <c r="BD81" s="13">
        <f t="shared" si="51"/>
        <v>0</v>
      </c>
      <c r="BE81" s="13">
        <f>COUNTIF(T81:AW81,"Tocaciones")</f>
        <v>0</v>
      </c>
      <c r="BF81" s="13">
        <f t="shared" si="52"/>
        <v>0</v>
      </c>
      <c r="BG81" s="13">
        <f t="shared" si="53"/>
        <v>0</v>
      </c>
      <c r="BH81" s="13">
        <f t="shared" si="54"/>
        <v>0</v>
      </c>
      <c r="BI81" s="13">
        <f t="shared" si="55"/>
        <v>0</v>
      </c>
      <c r="BJ81" s="13">
        <f t="shared" si="56"/>
        <v>0</v>
      </c>
      <c r="BK81" s="13">
        <f t="shared" si="57"/>
        <v>0</v>
      </c>
      <c r="BL81" s="13">
        <f t="shared" si="58"/>
        <v>0</v>
      </c>
      <c r="BM81" s="13">
        <f t="shared" si="59"/>
        <v>0</v>
      </c>
      <c r="BN81" s="13">
        <f t="shared" si="60"/>
        <v>0</v>
      </c>
      <c r="BO81" s="13">
        <f t="shared" si="61"/>
        <v>0</v>
      </c>
      <c r="BP81" s="13">
        <f t="shared" si="62"/>
        <v>0</v>
      </c>
      <c r="BQ81" s="13">
        <f t="shared" si="63"/>
        <v>0</v>
      </c>
      <c r="BR81" s="13">
        <f t="shared" si="64"/>
        <v>0</v>
      </c>
      <c r="BS81" s="13">
        <f t="shared" si="65"/>
        <v>0</v>
      </c>
      <c r="BT81" s="13">
        <f t="shared" si="66"/>
        <v>0</v>
      </c>
      <c r="BU81" s="40">
        <f t="shared" si="90"/>
        <v>1</v>
      </c>
      <c r="BV81" s="13">
        <f t="shared" si="67"/>
        <v>0</v>
      </c>
      <c r="BW81" s="13">
        <f t="shared" si="68"/>
        <v>1</v>
      </c>
      <c r="BX81" s="13">
        <f t="shared" si="69"/>
        <v>1</v>
      </c>
      <c r="BY81" s="13">
        <f t="shared" si="70"/>
        <v>0</v>
      </c>
      <c r="BZ81" s="13">
        <f t="shared" si="71"/>
        <v>0</v>
      </c>
      <c r="CA81" s="13">
        <f t="shared" si="72"/>
        <v>0</v>
      </c>
      <c r="CB81" s="13">
        <f t="shared" si="73"/>
        <v>0</v>
      </c>
      <c r="CC81" s="13">
        <f t="shared" si="74"/>
        <v>0</v>
      </c>
      <c r="CD81" s="13">
        <f t="shared" si="75"/>
        <v>0</v>
      </c>
      <c r="CE81" s="13">
        <f t="shared" si="76"/>
        <v>0</v>
      </c>
      <c r="CF81" s="13">
        <f t="shared" si="77"/>
        <v>0</v>
      </c>
      <c r="CG81" s="13">
        <f t="shared" si="78"/>
        <v>0</v>
      </c>
      <c r="CH81" s="13">
        <f t="shared" si="79"/>
        <v>0</v>
      </c>
      <c r="CI81" s="13">
        <f t="shared" si="80"/>
        <v>0</v>
      </c>
      <c r="CJ81" s="13">
        <f t="shared" si="81"/>
        <v>0</v>
      </c>
      <c r="CK81" s="13">
        <f t="shared" si="82"/>
        <v>0</v>
      </c>
      <c r="CL81" s="13">
        <f t="shared" si="83"/>
        <v>0</v>
      </c>
      <c r="CM81" s="13">
        <f t="shared" si="84"/>
        <v>0</v>
      </c>
      <c r="CN81" s="13">
        <f t="shared" si="85"/>
        <v>0</v>
      </c>
      <c r="CO81" s="13">
        <f t="shared" si="86"/>
        <v>0</v>
      </c>
      <c r="CP81" s="13">
        <f t="shared" si="87"/>
        <v>0</v>
      </c>
      <c r="CQ81" s="13">
        <f t="shared" si="88"/>
        <v>0</v>
      </c>
      <c r="CR81" s="13">
        <f t="shared" si="89"/>
        <v>1</v>
      </c>
      <c r="CS81" s="13">
        <f t="shared" si="91"/>
        <v>0</v>
      </c>
      <c r="CT81" s="13" t="s">
        <v>107</v>
      </c>
    </row>
    <row r="82" spans="1:98" x14ac:dyDescent="0.35">
      <c r="A82" s="14">
        <v>60</v>
      </c>
      <c r="B82" s="6">
        <v>81</v>
      </c>
      <c r="C82" s="6">
        <v>36</v>
      </c>
      <c r="D82" s="6">
        <v>1</v>
      </c>
      <c r="G82" s="6">
        <v>1</v>
      </c>
      <c r="H82" s="6"/>
      <c r="I82" s="6"/>
      <c r="J82" s="6" t="s">
        <v>121</v>
      </c>
      <c r="K82" s="21">
        <v>43763</v>
      </c>
      <c r="L82" s="6" t="s">
        <v>172</v>
      </c>
      <c r="M82" s="6" t="s">
        <v>122</v>
      </c>
      <c r="N82" s="6"/>
      <c r="O82" s="6"/>
      <c r="P82" s="16">
        <v>43758</v>
      </c>
      <c r="Q82" s="17">
        <v>0.75</v>
      </c>
      <c r="R82" s="6" t="s">
        <v>98</v>
      </c>
      <c r="S82" s="6" t="s">
        <v>99</v>
      </c>
      <c r="T82" s="6" t="s">
        <v>52</v>
      </c>
      <c r="U82" s="6" t="s">
        <v>250</v>
      </c>
      <c r="V82" s="6" t="s">
        <v>121</v>
      </c>
      <c r="W82" s="6" t="s">
        <v>94</v>
      </c>
      <c r="Y82" s="6" t="s">
        <v>73</v>
      </c>
      <c r="Z82" s="6" t="s">
        <v>75</v>
      </c>
      <c r="AA82" s="6" t="s">
        <v>49</v>
      </c>
      <c r="AB82" s="6" t="s">
        <v>250</v>
      </c>
      <c r="AC82" s="6" t="s">
        <v>94</v>
      </c>
      <c r="AE82" s="6" t="s">
        <v>87</v>
      </c>
      <c r="AG82" s="6" t="s">
        <v>53</v>
      </c>
      <c r="AH82" s="6" t="s">
        <v>250</v>
      </c>
      <c r="AI82" s="6" t="s">
        <v>94</v>
      </c>
      <c r="AK82" s="6" t="s">
        <v>79</v>
      </c>
      <c r="AU82" s="18" t="s">
        <v>105</v>
      </c>
      <c r="AV82" s="6" t="s">
        <v>106</v>
      </c>
      <c r="AW82" s="6" t="s">
        <v>251</v>
      </c>
      <c r="AX82" s="13">
        <v>999</v>
      </c>
      <c r="AY82" s="13">
        <f t="shared" si="46"/>
        <v>1</v>
      </c>
      <c r="AZ82" s="13">
        <f t="shared" si="47"/>
        <v>0</v>
      </c>
      <c r="BA82" s="13">
        <f t="shared" si="48"/>
        <v>0</v>
      </c>
      <c r="BB82" s="13">
        <f t="shared" si="49"/>
        <v>1</v>
      </c>
      <c r="BC82" s="13">
        <f t="shared" si="50"/>
        <v>1</v>
      </c>
      <c r="BD82" s="13">
        <f t="shared" si="51"/>
        <v>0</v>
      </c>
      <c r="BE82" s="13">
        <f>COUNTIF(T82:AT82,"Tocaciones")</f>
        <v>0</v>
      </c>
      <c r="BF82" s="13">
        <f t="shared" si="52"/>
        <v>0</v>
      </c>
      <c r="BG82" s="13">
        <f t="shared" si="53"/>
        <v>0</v>
      </c>
      <c r="BH82" s="13">
        <f t="shared" si="54"/>
        <v>0</v>
      </c>
      <c r="BI82" s="13">
        <f t="shared" si="55"/>
        <v>0</v>
      </c>
      <c r="BJ82" s="13">
        <f t="shared" si="56"/>
        <v>0</v>
      </c>
      <c r="BK82" s="13">
        <f t="shared" si="57"/>
        <v>0</v>
      </c>
      <c r="BL82" s="13">
        <f t="shared" si="58"/>
        <v>0</v>
      </c>
      <c r="BM82" s="13">
        <f t="shared" si="59"/>
        <v>0</v>
      </c>
      <c r="BN82" s="13">
        <f t="shared" si="60"/>
        <v>0</v>
      </c>
      <c r="BO82" s="13">
        <f t="shared" si="61"/>
        <v>0</v>
      </c>
      <c r="BP82" s="13">
        <f t="shared" si="62"/>
        <v>0</v>
      </c>
      <c r="BQ82" s="13">
        <f t="shared" si="63"/>
        <v>0</v>
      </c>
      <c r="BR82" s="13">
        <f t="shared" si="64"/>
        <v>0</v>
      </c>
      <c r="BS82" s="13">
        <f t="shared" si="65"/>
        <v>0</v>
      </c>
      <c r="BT82" s="13">
        <f t="shared" si="66"/>
        <v>0</v>
      </c>
      <c r="BU82" s="40">
        <f t="shared" si="90"/>
        <v>3</v>
      </c>
      <c r="BV82" s="13">
        <f t="shared" si="67"/>
        <v>0</v>
      </c>
      <c r="BW82" s="13">
        <f t="shared" si="68"/>
        <v>1</v>
      </c>
      <c r="BX82" s="13">
        <f t="shared" si="69"/>
        <v>0</v>
      </c>
      <c r="BY82" s="13">
        <f t="shared" si="70"/>
        <v>1</v>
      </c>
      <c r="BZ82" s="13">
        <f t="shared" si="71"/>
        <v>0</v>
      </c>
      <c r="CA82" s="13">
        <f t="shared" si="72"/>
        <v>0</v>
      </c>
      <c r="CB82" s="13">
        <f t="shared" si="73"/>
        <v>0</v>
      </c>
      <c r="CC82" s="13">
        <f t="shared" si="74"/>
        <v>1</v>
      </c>
      <c r="CD82" s="13">
        <f t="shared" si="75"/>
        <v>0</v>
      </c>
      <c r="CE82" s="13">
        <f t="shared" si="76"/>
        <v>0</v>
      </c>
      <c r="CF82" s="13">
        <f t="shared" si="77"/>
        <v>0</v>
      </c>
      <c r="CG82" s="13">
        <f t="shared" si="78"/>
        <v>0</v>
      </c>
      <c r="CH82" s="13">
        <f t="shared" si="79"/>
        <v>0</v>
      </c>
      <c r="CI82" s="13">
        <f t="shared" si="80"/>
        <v>0</v>
      </c>
      <c r="CJ82" s="13">
        <f t="shared" si="81"/>
        <v>0</v>
      </c>
      <c r="CK82" s="13">
        <f t="shared" si="82"/>
        <v>1</v>
      </c>
      <c r="CL82" s="13">
        <f t="shared" si="83"/>
        <v>0</v>
      </c>
      <c r="CM82" s="13">
        <f t="shared" si="84"/>
        <v>0</v>
      </c>
      <c r="CN82" s="13">
        <f t="shared" si="85"/>
        <v>0</v>
      </c>
      <c r="CO82" s="13">
        <f t="shared" si="86"/>
        <v>0</v>
      </c>
      <c r="CP82" s="13">
        <f t="shared" si="87"/>
        <v>0</v>
      </c>
      <c r="CQ82" s="13">
        <f t="shared" si="88"/>
        <v>0</v>
      </c>
      <c r="CR82" s="13">
        <f t="shared" si="89"/>
        <v>3</v>
      </c>
      <c r="CS82" s="13">
        <f t="shared" si="91"/>
        <v>0</v>
      </c>
      <c r="CT82" s="13" t="s">
        <v>107</v>
      </c>
    </row>
    <row r="83" spans="1:98" x14ac:dyDescent="0.35">
      <c r="A83" s="14">
        <v>61</v>
      </c>
      <c r="B83" s="6">
        <v>82</v>
      </c>
      <c r="C83" s="6">
        <v>26</v>
      </c>
      <c r="D83" s="6">
        <v>1</v>
      </c>
      <c r="G83" s="6">
        <v>1</v>
      </c>
      <c r="H83" s="6"/>
      <c r="I83" s="6"/>
      <c r="J83" s="6" t="s">
        <v>96</v>
      </c>
      <c r="K83" s="21">
        <v>43767</v>
      </c>
      <c r="L83" s="6" t="s">
        <v>172</v>
      </c>
      <c r="M83" s="6" t="s">
        <v>108</v>
      </c>
      <c r="N83" s="6"/>
      <c r="O83" s="6"/>
      <c r="P83" s="16">
        <v>43766</v>
      </c>
      <c r="Q83" s="17">
        <v>0.78472222222222221</v>
      </c>
      <c r="R83" s="6" t="s">
        <v>99</v>
      </c>
      <c r="S83" s="6" t="s">
        <v>98</v>
      </c>
      <c r="T83" s="6" t="s">
        <v>52</v>
      </c>
      <c r="U83" s="6" t="s">
        <v>109</v>
      </c>
      <c r="V83" s="6" t="s">
        <v>110</v>
      </c>
      <c r="W83" s="6" t="s">
        <v>94</v>
      </c>
      <c r="Y83" s="6" t="s">
        <v>73</v>
      </c>
      <c r="Z83" s="6" t="s">
        <v>74</v>
      </c>
      <c r="AU83" s="18" t="s">
        <v>105</v>
      </c>
      <c r="AV83" s="6" t="s">
        <v>106</v>
      </c>
      <c r="AX83" s="6" t="s">
        <v>98</v>
      </c>
      <c r="AY83" s="13">
        <f t="shared" si="46"/>
        <v>0</v>
      </c>
      <c r="AZ83" s="13">
        <f t="shared" si="47"/>
        <v>0</v>
      </c>
      <c r="BA83" s="13">
        <f t="shared" si="48"/>
        <v>0</v>
      </c>
      <c r="BB83" s="13">
        <f t="shared" si="49"/>
        <v>1</v>
      </c>
      <c r="BC83" s="13">
        <f t="shared" si="50"/>
        <v>0</v>
      </c>
      <c r="BD83" s="13">
        <f t="shared" si="51"/>
        <v>0</v>
      </c>
      <c r="BE83" s="13">
        <f>COUNTIF(T83:AW83,"Tocaciones")</f>
        <v>0</v>
      </c>
      <c r="BF83" s="13">
        <f t="shared" si="52"/>
        <v>0</v>
      </c>
      <c r="BG83" s="13">
        <f t="shared" si="53"/>
        <v>0</v>
      </c>
      <c r="BH83" s="13">
        <f t="shared" si="54"/>
        <v>0</v>
      </c>
      <c r="BI83" s="13">
        <f t="shared" si="55"/>
        <v>0</v>
      </c>
      <c r="BJ83" s="13">
        <f t="shared" si="56"/>
        <v>0</v>
      </c>
      <c r="BK83" s="13">
        <f t="shared" si="57"/>
        <v>0</v>
      </c>
      <c r="BL83" s="13">
        <f t="shared" si="58"/>
        <v>0</v>
      </c>
      <c r="BM83" s="13">
        <f t="shared" si="59"/>
        <v>0</v>
      </c>
      <c r="BN83" s="13">
        <f t="shared" si="60"/>
        <v>0</v>
      </c>
      <c r="BO83" s="13">
        <f t="shared" si="61"/>
        <v>0</v>
      </c>
      <c r="BP83" s="13">
        <f t="shared" si="62"/>
        <v>0</v>
      </c>
      <c r="BQ83" s="13">
        <f t="shared" si="63"/>
        <v>0</v>
      </c>
      <c r="BR83" s="13">
        <f t="shared" si="64"/>
        <v>0</v>
      </c>
      <c r="BS83" s="13">
        <f t="shared" si="65"/>
        <v>0</v>
      </c>
      <c r="BT83" s="13">
        <f t="shared" si="66"/>
        <v>0</v>
      </c>
      <c r="BU83" s="40">
        <f t="shared" si="90"/>
        <v>1</v>
      </c>
      <c r="BV83" s="13">
        <f t="shared" si="67"/>
        <v>0</v>
      </c>
      <c r="BW83" s="13">
        <f t="shared" si="68"/>
        <v>1</v>
      </c>
      <c r="BX83" s="13">
        <f t="shared" si="69"/>
        <v>1</v>
      </c>
      <c r="BY83" s="13">
        <f t="shared" si="70"/>
        <v>0</v>
      </c>
      <c r="BZ83" s="13">
        <f t="shared" si="71"/>
        <v>0</v>
      </c>
      <c r="CA83" s="13">
        <f t="shared" si="72"/>
        <v>0</v>
      </c>
      <c r="CB83" s="13">
        <f t="shared" si="73"/>
        <v>0</v>
      </c>
      <c r="CC83" s="13">
        <f t="shared" si="74"/>
        <v>0</v>
      </c>
      <c r="CD83" s="13">
        <f t="shared" si="75"/>
        <v>0</v>
      </c>
      <c r="CE83" s="13">
        <f t="shared" si="76"/>
        <v>0</v>
      </c>
      <c r="CF83" s="13">
        <f t="shared" si="77"/>
        <v>0</v>
      </c>
      <c r="CG83" s="13">
        <f t="shared" si="78"/>
        <v>0</v>
      </c>
      <c r="CH83" s="13">
        <f t="shared" si="79"/>
        <v>0</v>
      </c>
      <c r="CI83" s="13">
        <f t="shared" si="80"/>
        <v>0</v>
      </c>
      <c r="CJ83" s="13">
        <f t="shared" si="81"/>
        <v>0</v>
      </c>
      <c r="CK83" s="13">
        <f t="shared" si="82"/>
        <v>0</v>
      </c>
      <c r="CL83" s="13">
        <f t="shared" si="83"/>
        <v>0</v>
      </c>
      <c r="CM83" s="13">
        <f t="shared" si="84"/>
        <v>0</v>
      </c>
      <c r="CN83" s="13">
        <f t="shared" si="85"/>
        <v>0</v>
      </c>
      <c r="CO83" s="13">
        <f t="shared" si="86"/>
        <v>0</v>
      </c>
      <c r="CP83" s="13">
        <f t="shared" si="87"/>
        <v>0</v>
      </c>
      <c r="CQ83" s="13">
        <f t="shared" si="88"/>
        <v>0</v>
      </c>
      <c r="CR83" s="13">
        <f t="shared" si="89"/>
        <v>1</v>
      </c>
      <c r="CS83" s="13">
        <f t="shared" si="91"/>
        <v>0</v>
      </c>
      <c r="CT83" s="13" t="s">
        <v>107</v>
      </c>
    </row>
    <row r="84" spans="1:98" x14ac:dyDescent="0.35">
      <c r="A84" s="14">
        <v>62</v>
      </c>
      <c r="B84" s="6">
        <v>83</v>
      </c>
      <c r="C84" s="6">
        <v>58</v>
      </c>
      <c r="D84" s="6">
        <v>1</v>
      </c>
      <c r="G84" s="6">
        <v>1</v>
      </c>
      <c r="H84" s="6"/>
      <c r="I84" s="6"/>
      <c r="J84" s="6" t="s">
        <v>96</v>
      </c>
      <c r="K84" s="21">
        <v>43768</v>
      </c>
      <c r="L84" s="6" t="s">
        <v>172</v>
      </c>
      <c r="M84" s="6" t="s">
        <v>108</v>
      </c>
      <c r="N84" s="6"/>
      <c r="O84" s="6"/>
      <c r="P84" s="16">
        <v>43767</v>
      </c>
      <c r="Q84" s="6">
        <v>999</v>
      </c>
      <c r="R84" s="6" t="s">
        <v>99</v>
      </c>
      <c r="S84" s="6" t="s">
        <v>98</v>
      </c>
      <c r="T84" s="6" t="s">
        <v>52</v>
      </c>
      <c r="U84" s="6" t="s">
        <v>227</v>
      </c>
      <c r="V84" s="6" t="s">
        <v>110</v>
      </c>
      <c r="W84" s="6" t="s">
        <v>94</v>
      </c>
      <c r="Y84" s="6" t="s">
        <v>73</v>
      </c>
      <c r="Z84" s="6" t="s">
        <v>74</v>
      </c>
      <c r="AU84" s="18" t="s">
        <v>105</v>
      </c>
      <c r="AV84" s="6" t="s">
        <v>106</v>
      </c>
      <c r="AX84" s="6" t="s">
        <v>98</v>
      </c>
      <c r="AY84" s="13">
        <f t="shared" si="46"/>
        <v>0</v>
      </c>
      <c r="AZ84" s="13">
        <f t="shared" si="47"/>
        <v>0</v>
      </c>
      <c r="BA84" s="13">
        <f t="shared" si="48"/>
        <v>0</v>
      </c>
      <c r="BB84" s="13">
        <f t="shared" si="49"/>
        <v>1</v>
      </c>
      <c r="BC84" s="13">
        <f t="shared" si="50"/>
        <v>0</v>
      </c>
      <c r="BD84" s="13">
        <f t="shared" si="51"/>
        <v>0</v>
      </c>
      <c r="BE84" s="13">
        <f>COUNTIF(T84:AT84,"Tocaciones")</f>
        <v>0</v>
      </c>
      <c r="BF84" s="13">
        <f t="shared" si="52"/>
        <v>0</v>
      </c>
      <c r="BG84" s="13">
        <f t="shared" si="53"/>
        <v>0</v>
      </c>
      <c r="BH84" s="13">
        <f t="shared" si="54"/>
        <v>0</v>
      </c>
      <c r="BI84" s="13">
        <f t="shared" si="55"/>
        <v>0</v>
      </c>
      <c r="BJ84" s="13">
        <f t="shared" si="56"/>
        <v>0</v>
      </c>
      <c r="BK84" s="13">
        <f t="shared" si="57"/>
        <v>0</v>
      </c>
      <c r="BL84" s="13">
        <f t="shared" si="58"/>
        <v>0</v>
      </c>
      <c r="BM84" s="13">
        <f t="shared" si="59"/>
        <v>0</v>
      </c>
      <c r="BN84" s="13">
        <f t="shared" si="60"/>
        <v>0</v>
      </c>
      <c r="BO84" s="13">
        <f t="shared" si="61"/>
        <v>0</v>
      </c>
      <c r="BP84" s="13">
        <f t="shared" si="62"/>
        <v>0</v>
      </c>
      <c r="BQ84" s="13">
        <f t="shared" si="63"/>
        <v>0</v>
      </c>
      <c r="BR84" s="13">
        <f t="shared" si="64"/>
        <v>0</v>
      </c>
      <c r="BS84" s="13">
        <f t="shared" si="65"/>
        <v>0</v>
      </c>
      <c r="BT84" s="13">
        <f t="shared" si="66"/>
        <v>0</v>
      </c>
      <c r="BU84" s="40">
        <f t="shared" si="90"/>
        <v>1</v>
      </c>
      <c r="BV84" s="13">
        <f t="shared" si="67"/>
        <v>0</v>
      </c>
      <c r="BW84" s="13">
        <f t="shared" si="68"/>
        <v>1</v>
      </c>
      <c r="BX84" s="13">
        <f t="shared" si="69"/>
        <v>1</v>
      </c>
      <c r="BY84" s="13">
        <f t="shared" si="70"/>
        <v>0</v>
      </c>
      <c r="BZ84" s="13">
        <f t="shared" si="71"/>
        <v>0</v>
      </c>
      <c r="CA84" s="13">
        <f t="shared" si="72"/>
        <v>0</v>
      </c>
      <c r="CB84" s="13">
        <f t="shared" si="73"/>
        <v>0</v>
      </c>
      <c r="CC84" s="13">
        <f t="shared" si="74"/>
        <v>0</v>
      </c>
      <c r="CD84" s="13">
        <f t="shared" si="75"/>
        <v>0</v>
      </c>
      <c r="CE84" s="13">
        <f t="shared" si="76"/>
        <v>0</v>
      </c>
      <c r="CF84" s="13">
        <f t="shared" si="77"/>
        <v>0</v>
      </c>
      <c r="CG84" s="13">
        <f t="shared" si="78"/>
        <v>0</v>
      </c>
      <c r="CH84" s="13">
        <f t="shared" si="79"/>
        <v>0</v>
      </c>
      <c r="CI84" s="13">
        <f t="shared" si="80"/>
        <v>0</v>
      </c>
      <c r="CJ84" s="13">
        <f t="shared" si="81"/>
        <v>0</v>
      </c>
      <c r="CK84" s="13">
        <f t="shared" si="82"/>
        <v>0</v>
      </c>
      <c r="CL84" s="13">
        <f t="shared" si="83"/>
        <v>0</v>
      </c>
      <c r="CM84" s="13">
        <f t="shared" si="84"/>
        <v>0</v>
      </c>
      <c r="CN84" s="13">
        <f t="shared" si="85"/>
        <v>0</v>
      </c>
      <c r="CO84" s="13">
        <f t="shared" si="86"/>
        <v>0</v>
      </c>
      <c r="CP84" s="13">
        <f t="shared" si="87"/>
        <v>0</v>
      </c>
      <c r="CQ84" s="13">
        <f t="shared" si="88"/>
        <v>0</v>
      </c>
      <c r="CR84" s="13">
        <f t="shared" si="89"/>
        <v>1</v>
      </c>
      <c r="CS84" s="13">
        <f t="shared" si="91"/>
        <v>0</v>
      </c>
      <c r="CT84" s="13" t="s">
        <v>107</v>
      </c>
    </row>
    <row r="85" spans="1:98" x14ac:dyDescent="0.35">
      <c r="A85" s="14">
        <v>63</v>
      </c>
      <c r="B85" s="6">
        <v>84</v>
      </c>
      <c r="C85" s="13">
        <v>36</v>
      </c>
      <c r="D85" s="6">
        <v>1</v>
      </c>
      <c r="G85" s="6">
        <v>1</v>
      </c>
      <c r="H85" s="6"/>
      <c r="I85" s="6"/>
      <c r="J85" s="6" t="s">
        <v>121</v>
      </c>
      <c r="K85" s="21">
        <v>43763</v>
      </c>
      <c r="L85" s="6" t="s">
        <v>172</v>
      </c>
      <c r="M85" s="6" t="s">
        <v>122</v>
      </c>
      <c r="N85" s="6"/>
      <c r="O85" s="6"/>
      <c r="P85" s="16">
        <v>43760</v>
      </c>
      <c r="Q85" s="17">
        <v>0.875</v>
      </c>
      <c r="R85" s="6" t="s">
        <v>98</v>
      </c>
      <c r="S85" s="6" t="s">
        <v>99</v>
      </c>
      <c r="T85" s="6" t="s">
        <v>49</v>
      </c>
      <c r="U85" s="6" t="s">
        <v>252</v>
      </c>
      <c r="V85" s="6" t="s">
        <v>121</v>
      </c>
      <c r="W85" s="6" t="s">
        <v>94</v>
      </c>
      <c r="Y85" s="6" t="s">
        <v>72</v>
      </c>
      <c r="AU85" s="13">
        <v>999</v>
      </c>
      <c r="AV85" s="6" t="s">
        <v>106</v>
      </c>
      <c r="AX85" s="13">
        <v>999</v>
      </c>
      <c r="AY85" s="13">
        <f t="shared" si="46"/>
        <v>1</v>
      </c>
      <c r="AZ85" s="13">
        <f t="shared" si="47"/>
        <v>0</v>
      </c>
      <c r="BA85" s="13">
        <f t="shared" si="48"/>
        <v>0</v>
      </c>
      <c r="BB85" s="13">
        <f t="shared" si="49"/>
        <v>0</v>
      </c>
      <c r="BC85" s="13">
        <f t="shared" si="50"/>
        <v>0</v>
      </c>
      <c r="BD85" s="13">
        <f t="shared" si="51"/>
        <v>0</v>
      </c>
      <c r="BE85" s="13">
        <f>COUNTIF(T85:AW85,"Tocaciones")</f>
        <v>0</v>
      </c>
      <c r="BF85" s="13">
        <f t="shared" si="52"/>
        <v>0</v>
      </c>
      <c r="BG85" s="13">
        <f t="shared" si="53"/>
        <v>0</v>
      </c>
      <c r="BH85" s="13">
        <f t="shared" si="54"/>
        <v>0</v>
      </c>
      <c r="BI85" s="13">
        <f t="shared" si="55"/>
        <v>0</v>
      </c>
      <c r="BJ85" s="13">
        <f t="shared" si="56"/>
        <v>0</v>
      </c>
      <c r="BK85" s="13">
        <f t="shared" si="57"/>
        <v>0</v>
      </c>
      <c r="BL85" s="13">
        <f t="shared" si="58"/>
        <v>0</v>
      </c>
      <c r="BM85" s="13">
        <f t="shared" si="59"/>
        <v>0</v>
      </c>
      <c r="BN85" s="13">
        <f t="shared" si="60"/>
        <v>0</v>
      </c>
      <c r="BO85" s="13">
        <f t="shared" si="61"/>
        <v>0</v>
      </c>
      <c r="BP85" s="13">
        <f t="shared" si="62"/>
        <v>0</v>
      </c>
      <c r="BQ85" s="13">
        <f t="shared" si="63"/>
        <v>0</v>
      </c>
      <c r="BR85" s="13">
        <f t="shared" si="64"/>
        <v>0</v>
      </c>
      <c r="BS85" s="13">
        <f t="shared" si="65"/>
        <v>0</v>
      </c>
      <c r="BT85" s="13">
        <f t="shared" si="66"/>
        <v>0</v>
      </c>
      <c r="BU85" s="40">
        <f t="shared" si="90"/>
        <v>1</v>
      </c>
      <c r="BV85" s="13">
        <f t="shared" si="67"/>
        <v>1</v>
      </c>
      <c r="BW85" s="13">
        <f t="shared" si="68"/>
        <v>0</v>
      </c>
      <c r="BX85" s="13">
        <f t="shared" si="69"/>
        <v>0</v>
      </c>
      <c r="BY85" s="13">
        <f t="shared" si="70"/>
        <v>0</v>
      </c>
      <c r="BZ85" s="13">
        <f t="shared" si="71"/>
        <v>0</v>
      </c>
      <c r="CA85" s="13">
        <f t="shared" si="72"/>
        <v>0</v>
      </c>
      <c r="CB85" s="13">
        <f t="shared" si="73"/>
        <v>0</v>
      </c>
      <c r="CC85" s="13">
        <f t="shared" si="74"/>
        <v>0</v>
      </c>
      <c r="CD85" s="13">
        <f t="shared" si="75"/>
        <v>0</v>
      </c>
      <c r="CE85" s="13">
        <f t="shared" si="76"/>
        <v>0</v>
      </c>
      <c r="CF85" s="13">
        <f t="shared" si="77"/>
        <v>0</v>
      </c>
      <c r="CG85" s="13">
        <f t="shared" si="78"/>
        <v>0</v>
      </c>
      <c r="CH85" s="13">
        <f t="shared" si="79"/>
        <v>0</v>
      </c>
      <c r="CI85" s="13">
        <f t="shared" si="80"/>
        <v>0</v>
      </c>
      <c r="CJ85" s="13">
        <f t="shared" si="81"/>
        <v>0</v>
      </c>
      <c r="CK85" s="13">
        <f t="shared" si="82"/>
        <v>0</v>
      </c>
      <c r="CL85" s="13">
        <f t="shared" si="83"/>
        <v>0</v>
      </c>
      <c r="CM85" s="13">
        <f t="shared" si="84"/>
        <v>0</v>
      </c>
      <c r="CN85" s="13">
        <f t="shared" si="85"/>
        <v>0</v>
      </c>
      <c r="CO85" s="13">
        <f t="shared" si="86"/>
        <v>0</v>
      </c>
      <c r="CP85" s="13">
        <f t="shared" si="87"/>
        <v>0</v>
      </c>
      <c r="CQ85" s="13">
        <f t="shared" si="88"/>
        <v>0</v>
      </c>
      <c r="CR85" s="13">
        <f t="shared" si="89"/>
        <v>1</v>
      </c>
      <c r="CS85" s="13">
        <f t="shared" si="91"/>
        <v>0</v>
      </c>
      <c r="CT85" s="13" t="s">
        <v>107</v>
      </c>
    </row>
    <row r="86" spans="1:98" x14ac:dyDescent="0.35">
      <c r="A86" s="14">
        <v>64</v>
      </c>
      <c r="B86" s="6">
        <v>85</v>
      </c>
      <c r="C86" s="13">
        <v>44</v>
      </c>
      <c r="D86" s="6">
        <v>1</v>
      </c>
      <c r="G86" s="6">
        <v>1</v>
      </c>
      <c r="H86" s="6"/>
      <c r="I86" s="6"/>
      <c r="J86" s="6" t="s">
        <v>96</v>
      </c>
      <c r="K86" s="21">
        <v>43768</v>
      </c>
      <c r="L86" s="6" t="s">
        <v>172</v>
      </c>
      <c r="M86" s="6" t="s">
        <v>108</v>
      </c>
      <c r="N86" s="6"/>
      <c r="O86" s="6"/>
      <c r="P86" s="16">
        <v>43759</v>
      </c>
      <c r="Q86" s="17">
        <v>0.79166666666666663</v>
      </c>
      <c r="R86" s="6" t="s">
        <v>98</v>
      </c>
      <c r="S86" s="6" t="s">
        <v>98</v>
      </c>
      <c r="T86" s="6" t="s">
        <v>52</v>
      </c>
      <c r="U86" s="6" t="s">
        <v>227</v>
      </c>
      <c r="V86" s="6" t="s">
        <v>110</v>
      </c>
      <c r="W86" s="6" t="s">
        <v>94</v>
      </c>
      <c r="Y86" s="6" t="s">
        <v>73</v>
      </c>
      <c r="Z86" s="6" t="s">
        <v>74</v>
      </c>
      <c r="AU86" s="18" t="s">
        <v>105</v>
      </c>
      <c r="AV86" s="6" t="s">
        <v>106</v>
      </c>
      <c r="AX86" s="6" t="s">
        <v>99</v>
      </c>
      <c r="AY86" s="13">
        <f t="shared" si="46"/>
        <v>0</v>
      </c>
      <c r="AZ86" s="13">
        <f t="shared" si="47"/>
        <v>0</v>
      </c>
      <c r="BA86" s="13">
        <f t="shared" si="48"/>
        <v>0</v>
      </c>
      <c r="BB86" s="13">
        <f t="shared" si="49"/>
        <v>1</v>
      </c>
      <c r="BC86" s="13">
        <f t="shared" si="50"/>
        <v>0</v>
      </c>
      <c r="BD86" s="13">
        <f t="shared" si="51"/>
        <v>0</v>
      </c>
      <c r="BE86" s="13">
        <f>COUNTIF(T86:AT86,"Tocaciones")</f>
        <v>0</v>
      </c>
      <c r="BF86" s="13">
        <f t="shared" si="52"/>
        <v>0</v>
      </c>
      <c r="BG86" s="13">
        <f t="shared" si="53"/>
        <v>0</v>
      </c>
      <c r="BH86" s="13">
        <f t="shared" si="54"/>
        <v>0</v>
      </c>
      <c r="BI86" s="13">
        <f t="shared" si="55"/>
        <v>0</v>
      </c>
      <c r="BJ86" s="13">
        <f t="shared" si="56"/>
        <v>0</v>
      </c>
      <c r="BK86" s="13">
        <f t="shared" si="57"/>
        <v>0</v>
      </c>
      <c r="BL86" s="13">
        <f t="shared" si="58"/>
        <v>0</v>
      </c>
      <c r="BM86" s="13">
        <f t="shared" si="59"/>
        <v>0</v>
      </c>
      <c r="BN86" s="13">
        <f t="shared" si="60"/>
        <v>0</v>
      </c>
      <c r="BO86" s="13">
        <f t="shared" si="61"/>
        <v>0</v>
      </c>
      <c r="BP86" s="13">
        <f t="shared" si="62"/>
        <v>0</v>
      </c>
      <c r="BQ86" s="13">
        <f t="shared" si="63"/>
        <v>0</v>
      </c>
      <c r="BR86" s="13">
        <f t="shared" si="64"/>
        <v>0</v>
      </c>
      <c r="BS86" s="13">
        <f t="shared" si="65"/>
        <v>0</v>
      </c>
      <c r="BT86" s="13">
        <f t="shared" si="66"/>
        <v>0</v>
      </c>
      <c r="BU86" s="40">
        <f t="shared" si="90"/>
        <v>1</v>
      </c>
      <c r="BV86" s="13">
        <f t="shared" si="67"/>
        <v>0</v>
      </c>
      <c r="BW86" s="13">
        <f t="shared" si="68"/>
        <v>1</v>
      </c>
      <c r="BX86" s="13">
        <f t="shared" si="69"/>
        <v>1</v>
      </c>
      <c r="BY86" s="13">
        <f t="shared" si="70"/>
        <v>0</v>
      </c>
      <c r="BZ86" s="13">
        <f t="shared" si="71"/>
        <v>0</v>
      </c>
      <c r="CA86" s="13">
        <f t="shared" si="72"/>
        <v>0</v>
      </c>
      <c r="CB86" s="13">
        <f t="shared" si="73"/>
        <v>0</v>
      </c>
      <c r="CC86" s="13">
        <f t="shared" si="74"/>
        <v>0</v>
      </c>
      <c r="CD86" s="13">
        <f t="shared" si="75"/>
        <v>0</v>
      </c>
      <c r="CE86" s="13">
        <f t="shared" si="76"/>
        <v>0</v>
      </c>
      <c r="CF86" s="13">
        <f t="shared" si="77"/>
        <v>0</v>
      </c>
      <c r="CG86" s="13">
        <f t="shared" si="78"/>
        <v>0</v>
      </c>
      <c r="CH86" s="13">
        <f t="shared" si="79"/>
        <v>0</v>
      </c>
      <c r="CI86" s="13">
        <f t="shared" si="80"/>
        <v>0</v>
      </c>
      <c r="CJ86" s="13">
        <f t="shared" si="81"/>
        <v>0</v>
      </c>
      <c r="CK86" s="13">
        <f t="shared" si="82"/>
        <v>0</v>
      </c>
      <c r="CL86" s="13">
        <f t="shared" si="83"/>
        <v>0</v>
      </c>
      <c r="CM86" s="13">
        <f t="shared" si="84"/>
        <v>0</v>
      </c>
      <c r="CN86" s="13">
        <f t="shared" si="85"/>
        <v>0</v>
      </c>
      <c r="CO86" s="13">
        <f t="shared" si="86"/>
        <v>0</v>
      </c>
      <c r="CP86" s="13">
        <f t="shared" si="87"/>
        <v>0</v>
      </c>
      <c r="CQ86" s="13">
        <f t="shared" si="88"/>
        <v>0</v>
      </c>
      <c r="CR86" s="13">
        <f t="shared" si="89"/>
        <v>1</v>
      </c>
      <c r="CS86" s="13">
        <f t="shared" si="91"/>
        <v>0</v>
      </c>
      <c r="CT86" s="13" t="s">
        <v>107</v>
      </c>
    </row>
    <row r="87" spans="1:98" x14ac:dyDescent="0.35">
      <c r="A87" s="14">
        <v>65</v>
      </c>
      <c r="B87" s="6">
        <v>86</v>
      </c>
      <c r="C87" s="13">
        <v>19</v>
      </c>
      <c r="D87" s="6">
        <v>2</v>
      </c>
      <c r="G87" s="6">
        <v>1</v>
      </c>
      <c r="H87" s="6"/>
      <c r="I87" s="6"/>
      <c r="J87" s="6" t="s">
        <v>96</v>
      </c>
      <c r="K87" s="21">
        <v>43775</v>
      </c>
      <c r="L87" s="6" t="s">
        <v>172</v>
      </c>
      <c r="M87" s="6" t="s">
        <v>108</v>
      </c>
      <c r="N87" s="6"/>
      <c r="O87" s="6"/>
      <c r="P87" s="16">
        <v>43760</v>
      </c>
      <c r="Q87" s="17">
        <v>0.92361111111111116</v>
      </c>
      <c r="R87" s="6" t="s">
        <v>98</v>
      </c>
      <c r="S87" s="6" t="s">
        <v>98</v>
      </c>
      <c r="T87" s="6" t="s">
        <v>61</v>
      </c>
      <c r="U87" s="6" t="s">
        <v>253</v>
      </c>
      <c r="V87" s="6" t="s">
        <v>110</v>
      </c>
      <c r="W87" s="6" t="s">
        <v>94</v>
      </c>
      <c r="X87" s="6">
        <v>8</v>
      </c>
      <c r="Y87" s="6" t="s">
        <v>79</v>
      </c>
      <c r="AA87" s="6" t="s">
        <v>53</v>
      </c>
      <c r="AB87" s="6" t="s">
        <v>253</v>
      </c>
      <c r="AC87" s="6" t="s">
        <v>94</v>
      </c>
      <c r="AD87" s="6">
        <v>8</v>
      </c>
      <c r="AE87" s="6" t="s">
        <v>79</v>
      </c>
      <c r="AG87" s="6" t="s">
        <v>49</v>
      </c>
      <c r="AH87" s="6" t="s">
        <v>253</v>
      </c>
      <c r="AI87" s="6" t="s">
        <v>94</v>
      </c>
      <c r="AJ87" s="6">
        <v>8</v>
      </c>
      <c r="AK87" s="6" t="s">
        <v>79</v>
      </c>
      <c r="AM87" s="6" t="s">
        <v>49</v>
      </c>
      <c r="AN87" s="6" t="s">
        <v>253</v>
      </c>
      <c r="AO87" s="6" t="s">
        <v>94</v>
      </c>
      <c r="AQ87" s="6" t="s">
        <v>73</v>
      </c>
      <c r="AR87" s="6"/>
      <c r="AU87" s="18" t="s">
        <v>105</v>
      </c>
      <c r="AV87" s="6" t="s">
        <v>106</v>
      </c>
      <c r="AW87" s="6" t="s">
        <v>113</v>
      </c>
      <c r="AX87" s="6" t="s">
        <v>98</v>
      </c>
      <c r="AY87" s="13">
        <f t="shared" si="46"/>
        <v>2</v>
      </c>
      <c r="AZ87" s="13">
        <f t="shared" si="47"/>
        <v>0</v>
      </c>
      <c r="BA87" s="13">
        <f t="shared" si="48"/>
        <v>0</v>
      </c>
      <c r="BB87" s="13">
        <f t="shared" si="49"/>
        <v>0</v>
      </c>
      <c r="BC87" s="13">
        <f t="shared" si="50"/>
        <v>1</v>
      </c>
      <c r="BD87" s="13">
        <f t="shared" si="51"/>
        <v>0</v>
      </c>
      <c r="BE87" s="13">
        <f>COUNTIF(T87:AW87,"Tocaciones")</f>
        <v>0</v>
      </c>
      <c r="BF87" s="13">
        <f t="shared" si="52"/>
        <v>0</v>
      </c>
      <c r="BG87" s="13">
        <f t="shared" si="53"/>
        <v>0</v>
      </c>
      <c r="BH87" s="13">
        <f t="shared" si="54"/>
        <v>0</v>
      </c>
      <c r="BI87" s="13">
        <f t="shared" si="55"/>
        <v>0</v>
      </c>
      <c r="BJ87" s="13">
        <f t="shared" si="56"/>
        <v>0</v>
      </c>
      <c r="BK87" s="13">
        <f t="shared" si="57"/>
        <v>1</v>
      </c>
      <c r="BL87" s="13">
        <f t="shared" si="58"/>
        <v>0</v>
      </c>
      <c r="BM87" s="13">
        <f t="shared" si="59"/>
        <v>0</v>
      </c>
      <c r="BN87" s="13">
        <f t="shared" si="60"/>
        <v>0</v>
      </c>
      <c r="BO87" s="13">
        <f t="shared" si="61"/>
        <v>0</v>
      </c>
      <c r="BP87" s="13">
        <f t="shared" si="62"/>
        <v>0</v>
      </c>
      <c r="BQ87" s="13">
        <f t="shared" si="63"/>
        <v>0</v>
      </c>
      <c r="BR87" s="13">
        <f t="shared" si="64"/>
        <v>0</v>
      </c>
      <c r="BS87" s="13">
        <f t="shared" si="65"/>
        <v>0</v>
      </c>
      <c r="BT87" s="13">
        <f t="shared" si="66"/>
        <v>0</v>
      </c>
      <c r="BU87" s="40">
        <f t="shared" si="90"/>
        <v>4</v>
      </c>
      <c r="BV87" s="13">
        <f t="shared" si="67"/>
        <v>0</v>
      </c>
      <c r="BW87" s="13">
        <f t="shared" si="68"/>
        <v>1</v>
      </c>
      <c r="BX87" s="13">
        <f t="shared" si="69"/>
        <v>0</v>
      </c>
      <c r="BY87" s="13">
        <f t="shared" si="70"/>
        <v>0</v>
      </c>
      <c r="BZ87" s="13">
        <f t="shared" si="71"/>
        <v>0</v>
      </c>
      <c r="CA87" s="13">
        <f t="shared" si="72"/>
        <v>0</v>
      </c>
      <c r="CB87" s="13">
        <f t="shared" si="73"/>
        <v>0</v>
      </c>
      <c r="CC87" s="13">
        <f t="shared" si="74"/>
        <v>3</v>
      </c>
      <c r="CD87" s="13">
        <f t="shared" si="75"/>
        <v>0</v>
      </c>
      <c r="CE87" s="13">
        <f t="shared" si="76"/>
        <v>0</v>
      </c>
      <c r="CF87" s="13">
        <f t="shared" si="77"/>
        <v>0</v>
      </c>
      <c r="CG87" s="13">
        <f t="shared" si="78"/>
        <v>0</v>
      </c>
      <c r="CH87" s="13">
        <f t="shared" si="79"/>
        <v>0</v>
      </c>
      <c r="CI87" s="13">
        <f t="shared" si="80"/>
        <v>0</v>
      </c>
      <c r="CJ87" s="13">
        <f t="shared" si="81"/>
        <v>0</v>
      </c>
      <c r="CK87" s="13">
        <f t="shared" si="82"/>
        <v>0</v>
      </c>
      <c r="CL87" s="13">
        <f t="shared" si="83"/>
        <v>0</v>
      </c>
      <c r="CM87" s="13">
        <f t="shared" si="84"/>
        <v>0</v>
      </c>
      <c r="CN87" s="13">
        <f t="shared" si="85"/>
        <v>0</v>
      </c>
      <c r="CO87" s="13">
        <f t="shared" si="86"/>
        <v>0</v>
      </c>
      <c r="CP87" s="13">
        <f t="shared" si="87"/>
        <v>0</v>
      </c>
      <c r="CQ87" s="13">
        <f t="shared" si="88"/>
        <v>0</v>
      </c>
      <c r="CR87" s="13">
        <f t="shared" si="89"/>
        <v>4</v>
      </c>
      <c r="CS87" s="13">
        <f t="shared" si="91"/>
        <v>0</v>
      </c>
      <c r="CT87" s="13" t="s">
        <v>107</v>
      </c>
    </row>
    <row r="88" spans="1:98" x14ac:dyDescent="0.35">
      <c r="A88" s="14">
        <v>65</v>
      </c>
      <c r="B88" s="6">
        <v>87</v>
      </c>
      <c r="C88" s="13">
        <v>25</v>
      </c>
      <c r="D88" s="6">
        <v>1</v>
      </c>
      <c r="G88" s="6">
        <v>1</v>
      </c>
      <c r="H88" s="6"/>
      <c r="I88" s="6"/>
      <c r="J88" s="6" t="s">
        <v>96</v>
      </c>
      <c r="K88" s="21">
        <v>43776</v>
      </c>
      <c r="L88" s="6" t="s">
        <v>172</v>
      </c>
      <c r="M88" s="6" t="s">
        <v>108</v>
      </c>
      <c r="N88" s="6"/>
      <c r="O88" s="6"/>
      <c r="P88" s="16">
        <v>43760</v>
      </c>
      <c r="Q88" s="17">
        <v>0.92361111111111116</v>
      </c>
      <c r="R88" s="6" t="s">
        <v>98</v>
      </c>
      <c r="S88" s="6" t="s">
        <v>98</v>
      </c>
      <c r="T88" s="6" t="s">
        <v>61</v>
      </c>
      <c r="U88" s="6" t="s">
        <v>253</v>
      </c>
      <c r="V88" s="6" t="s">
        <v>110</v>
      </c>
      <c r="W88" s="6" t="s">
        <v>94</v>
      </c>
      <c r="X88" s="6">
        <v>8</v>
      </c>
      <c r="Y88" s="6" t="s">
        <v>79</v>
      </c>
      <c r="AA88" s="6" t="s">
        <v>53</v>
      </c>
      <c r="AB88" s="6" t="s">
        <v>253</v>
      </c>
      <c r="AC88" s="6" t="s">
        <v>94</v>
      </c>
      <c r="AD88" s="6">
        <v>8</v>
      </c>
      <c r="AE88" s="6" t="s">
        <v>79</v>
      </c>
      <c r="AG88" s="6" t="s">
        <v>49</v>
      </c>
      <c r="AH88" s="6" t="s">
        <v>253</v>
      </c>
      <c r="AI88" s="6" t="s">
        <v>94</v>
      </c>
      <c r="AJ88" s="6">
        <v>8</v>
      </c>
      <c r="AK88" s="6" t="s">
        <v>79</v>
      </c>
      <c r="AU88" s="18" t="s">
        <v>105</v>
      </c>
      <c r="AV88" s="6" t="s">
        <v>106</v>
      </c>
      <c r="AX88" s="6" t="s">
        <v>99</v>
      </c>
      <c r="AY88" s="13">
        <f t="shared" si="46"/>
        <v>1</v>
      </c>
      <c r="AZ88" s="13">
        <f t="shared" si="47"/>
        <v>0</v>
      </c>
      <c r="BA88" s="13">
        <f t="shared" si="48"/>
        <v>0</v>
      </c>
      <c r="BB88" s="13">
        <f t="shared" si="49"/>
        <v>0</v>
      </c>
      <c r="BC88" s="13">
        <f t="shared" si="50"/>
        <v>1</v>
      </c>
      <c r="BD88" s="13">
        <f t="shared" si="51"/>
        <v>0</v>
      </c>
      <c r="BE88" s="13">
        <f>COUNTIF(T88:AT88,"Tocaciones")</f>
        <v>0</v>
      </c>
      <c r="BF88" s="13">
        <f t="shared" si="52"/>
        <v>0</v>
      </c>
      <c r="BG88" s="13">
        <f t="shared" si="53"/>
        <v>0</v>
      </c>
      <c r="BH88" s="13">
        <f t="shared" si="54"/>
        <v>0</v>
      </c>
      <c r="BI88" s="13">
        <f t="shared" si="55"/>
        <v>0</v>
      </c>
      <c r="BJ88" s="13">
        <f t="shared" si="56"/>
        <v>0</v>
      </c>
      <c r="BK88" s="13">
        <f t="shared" si="57"/>
        <v>1</v>
      </c>
      <c r="BL88" s="13">
        <f t="shared" si="58"/>
        <v>0</v>
      </c>
      <c r="BM88" s="13">
        <f t="shared" si="59"/>
        <v>0</v>
      </c>
      <c r="BN88" s="13">
        <f t="shared" si="60"/>
        <v>0</v>
      </c>
      <c r="BO88" s="13">
        <f t="shared" si="61"/>
        <v>0</v>
      </c>
      <c r="BP88" s="13">
        <f t="shared" si="62"/>
        <v>0</v>
      </c>
      <c r="BQ88" s="13">
        <f t="shared" si="63"/>
        <v>0</v>
      </c>
      <c r="BR88" s="13">
        <f t="shared" si="64"/>
        <v>0</v>
      </c>
      <c r="BS88" s="13">
        <f t="shared" si="65"/>
        <v>0</v>
      </c>
      <c r="BT88" s="13">
        <f t="shared" si="66"/>
        <v>0</v>
      </c>
      <c r="BU88" s="40">
        <f t="shared" si="90"/>
        <v>3</v>
      </c>
      <c r="BV88" s="13">
        <f t="shared" si="67"/>
        <v>0</v>
      </c>
      <c r="BW88" s="13">
        <f t="shared" si="68"/>
        <v>0</v>
      </c>
      <c r="BX88" s="13">
        <f t="shared" si="69"/>
        <v>0</v>
      </c>
      <c r="BY88" s="13">
        <f t="shared" si="70"/>
        <v>0</v>
      </c>
      <c r="BZ88" s="13">
        <f t="shared" si="71"/>
        <v>0</v>
      </c>
      <c r="CA88" s="13">
        <f t="shared" si="72"/>
        <v>0</v>
      </c>
      <c r="CB88" s="13">
        <f t="shared" si="73"/>
        <v>0</v>
      </c>
      <c r="CC88" s="13">
        <f t="shared" si="74"/>
        <v>3</v>
      </c>
      <c r="CD88" s="13">
        <f t="shared" si="75"/>
        <v>0</v>
      </c>
      <c r="CE88" s="13">
        <f t="shared" si="76"/>
        <v>0</v>
      </c>
      <c r="CF88" s="13">
        <f t="shared" si="77"/>
        <v>0</v>
      </c>
      <c r="CG88" s="13">
        <f t="shared" si="78"/>
        <v>0</v>
      </c>
      <c r="CH88" s="13">
        <f t="shared" si="79"/>
        <v>0</v>
      </c>
      <c r="CI88" s="13">
        <f t="shared" si="80"/>
        <v>0</v>
      </c>
      <c r="CJ88" s="13">
        <f t="shared" si="81"/>
        <v>0</v>
      </c>
      <c r="CK88" s="13">
        <f t="shared" si="82"/>
        <v>0</v>
      </c>
      <c r="CL88" s="13">
        <f t="shared" si="83"/>
        <v>0</v>
      </c>
      <c r="CM88" s="13">
        <f t="shared" si="84"/>
        <v>0</v>
      </c>
      <c r="CN88" s="13">
        <f t="shared" si="85"/>
        <v>0</v>
      </c>
      <c r="CO88" s="13">
        <f t="shared" si="86"/>
        <v>0</v>
      </c>
      <c r="CP88" s="13">
        <f t="shared" si="87"/>
        <v>0</v>
      </c>
      <c r="CQ88" s="13">
        <f t="shared" si="88"/>
        <v>0</v>
      </c>
      <c r="CR88" s="13">
        <f t="shared" si="89"/>
        <v>3</v>
      </c>
      <c r="CS88" s="13">
        <f t="shared" si="91"/>
        <v>0</v>
      </c>
      <c r="CT88" s="13" t="s">
        <v>107</v>
      </c>
    </row>
    <row r="89" spans="1:98" x14ac:dyDescent="0.35">
      <c r="A89" s="14">
        <v>65</v>
      </c>
      <c r="B89" s="6">
        <v>88</v>
      </c>
      <c r="C89" s="13">
        <v>20</v>
      </c>
      <c r="D89" s="6">
        <v>2</v>
      </c>
      <c r="G89" s="6">
        <v>1</v>
      </c>
      <c r="H89" s="6"/>
      <c r="I89" s="6"/>
      <c r="J89" s="6" t="s">
        <v>96</v>
      </c>
      <c r="K89" s="21">
        <v>43777</v>
      </c>
      <c r="L89" s="6" t="s">
        <v>172</v>
      </c>
      <c r="M89" s="6" t="s">
        <v>108</v>
      </c>
      <c r="N89" s="6"/>
      <c r="O89" s="6"/>
      <c r="P89" s="16">
        <v>43760</v>
      </c>
      <c r="Q89" s="17">
        <v>0.92361111111111116</v>
      </c>
      <c r="R89" s="6" t="s">
        <v>98</v>
      </c>
      <c r="S89" s="6" t="s">
        <v>98</v>
      </c>
      <c r="T89" s="6" t="s">
        <v>61</v>
      </c>
      <c r="U89" s="6" t="s">
        <v>253</v>
      </c>
      <c r="V89" s="6" t="s">
        <v>110</v>
      </c>
      <c r="W89" s="6" t="s">
        <v>94</v>
      </c>
      <c r="X89" s="6">
        <v>8</v>
      </c>
      <c r="Y89" s="6" t="s">
        <v>79</v>
      </c>
      <c r="AA89" s="6" t="s">
        <v>53</v>
      </c>
      <c r="AB89" s="6" t="s">
        <v>253</v>
      </c>
      <c r="AC89" s="6" t="s">
        <v>94</v>
      </c>
      <c r="AD89" s="6">
        <v>8</v>
      </c>
      <c r="AE89" s="6" t="s">
        <v>79</v>
      </c>
      <c r="AG89" s="6" t="s">
        <v>49</v>
      </c>
      <c r="AH89" s="6" t="s">
        <v>253</v>
      </c>
      <c r="AI89" s="6" t="s">
        <v>94</v>
      </c>
      <c r="AJ89" s="6">
        <v>8</v>
      </c>
      <c r="AK89" s="6" t="s">
        <v>79</v>
      </c>
      <c r="AU89" s="18" t="s">
        <v>105</v>
      </c>
      <c r="AV89" s="6" t="s">
        <v>106</v>
      </c>
      <c r="AX89" s="6" t="s">
        <v>99</v>
      </c>
      <c r="AY89" s="13">
        <f t="shared" si="46"/>
        <v>1</v>
      </c>
      <c r="AZ89" s="13">
        <f t="shared" si="47"/>
        <v>0</v>
      </c>
      <c r="BA89" s="13">
        <f t="shared" si="48"/>
        <v>0</v>
      </c>
      <c r="BB89" s="13">
        <f t="shared" si="49"/>
        <v>0</v>
      </c>
      <c r="BC89" s="13">
        <f t="shared" si="50"/>
        <v>1</v>
      </c>
      <c r="BD89" s="13">
        <f t="shared" si="51"/>
        <v>0</v>
      </c>
      <c r="BE89" s="13">
        <f>COUNTIF(T89:AW89,"Tocaciones")</f>
        <v>0</v>
      </c>
      <c r="BF89" s="13">
        <f t="shared" si="52"/>
        <v>0</v>
      </c>
      <c r="BG89" s="13">
        <f t="shared" si="53"/>
        <v>0</v>
      </c>
      <c r="BH89" s="13">
        <f t="shared" si="54"/>
        <v>0</v>
      </c>
      <c r="BI89" s="13">
        <f t="shared" si="55"/>
        <v>0</v>
      </c>
      <c r="BJ89" s="13">
        <f t="shared" si="56"/>
        <v>0</v>
      </c>
      <c r="BK89" s="13">
        <f t="shared" si="57"/>
        <v>1</v>
      </c>
      <c r="BL89" s="13">
        <f t="shared" si="58"/>
        <v>0</v>
      </c>
      <c r="BM89" s="13">
        <f t="shared" si="59"/>
        <v>0</v>
      </c>
      <c r="BN89" s="13">
        <f t="shared" si="60"/>
        <v>0</v>
      </c>
      <c r="BO89" s="13">
        <f t="shared" si="61"/>
        <v>0</v>
      </c>
      <c r="BP89" s="13">
        <f t="shared" si="62"/>
        <v>0</v>
      </c>
      <c r="BQ89" s="13">
        <f t="shared" si="63"/>
        <v>0</v>
      </c>
      <c r="BR89" s="13">
        <f t="shared" si="64"/>
        <v>0</v>
      </c>
      <c r="BS89" s="13">
        <f t="shared" si="65"/>
        <v>0</v>
      </c>
      <c r="BT89" s="13">
        <f t="shared" si="66"/>
        <v>0</v>
      </c>
      <c r="BU89" s="40">
        <f t="shared" si="90"/>
        <v>3</v>
      </c>
      <c r="BV89" s="13">
        <f t="shared" si="67"/>
        <v>0</v>
      </c>
      <c r="BW89" s="13">
        <f t="shared" si="68"/>
        <v>0</v>
      </c>
      <c r="BX89" s="13">
        <f t="shared" si="69"/>
        <v>0</v>
      </c>
      <c r="BY89" s="13">
        <f t="shared" si="70"/>
        <v>0</v>
      </c>
      <c r="BZ89" s="13">
        <f t="shared" si="71"/>
        <v>0</v>
      </c>
      <c r="CA89" s="13">
        <f t="shared" si="72"/>
        <v>0</v>
      </c>
      <c r="CB89" s="13">
        <f t="shared" si="73"/>
        <v>0</v>
      </c>
      <c r="CC89" s="13">
        <f t="shared" si="74"/>
        <v>3</v>
      </c>
      <c r="CD89" s="13">
        <f t="shared" si="75"/>
        <v>0</v>
      </c>
      <c r="CE89" s="13">
        <f t="shared" si="76"/>
        <v>0</v>
      </c>
      <c r="CF89" s="13">
        <f t="shared" si="77"/>
        <v>0</v>
      </c>
      <c r="CG89" s="13">
        <f t="shared" si="78"/>
        <v>0</v>
      </c>
      <c r="CH89" s="13">
        <f t="shared" si="79"/>
        <v>0</v>
      </c>
      <c r="CI89" s="13">
        <f t="shared" si="80"/>
        <v>0</v>
      </c>
      <c r="CJ89" s="13">
        <f t="shared" si="81"/>
        <v>0</v>
      </c>
      <c r="CK89" s="13">
        <f t="shared" si="82"/>
        <v>0</v>
      </c>
      <c r="CL89" s="13">
        <f t="shared" si="83"/>
        <v>0</v>
      </c>
      <c r="CM89" s="13">
        <f t="shared" si="84"/>
        <v>0</v>
      </c>
      <c r="CN89" s="13">
        <f t="shared" si="85"/>
        <v>0</v>
      </c>
      <c r="CO89" s="13">
        <f t="shared" si="86"/>
        <v>0</v>
      </c>
      <c r="CP89" s="13">
        <f t="shared" si="87"/>
        <v>0</v>
      </c>
      <c r="CQ89" s="13">
        <f t="shared" si="88"/>
        <v>0</v>
      </c>
      <c r="CR89" s="13">
        <f t="shared" si="89"/>
        <v>3</v>
      </c>
      <c r="CS89" s="13">
        <f t="shared" si="91"/>
        <v>0</v>
      </c>
      <c r="CT89" s="13" t="s">
        <v>107</v>
      </c>
    </row>
    <row r="90" spans="1:98" x14ac:dyDescent="0.35">
      <c r="A90" s="14">
        <v>65</v>
      </c>
      <c r="B90" s="6">
        <v>89</v>
      </c>
      <c r="C90" s="13">
        <v>47</v>
      </c>
      <c r="D90" s="6">
        <v>2</v>
      </c>
      <c r="G90" s="6">
        <v>1</v>
      </c>
      <c r="H90" s="6"/>
      <c r="I90" s="6"/>
      <c r="J90" s="6" t="s">
        <v>96</v>
      </c>
      <c r="K90" s="21">
        <v>43778</v>
      </c>
      <c r="L90" s="6" t="s">
        <v>172</v>
      </c>
      <c r="M90" s="6" t="s">
        <v>108</v>
      </c>
      <c r="N90" s="6"/>
      <c r="O90" s="6"/>
      <c r="P90" s="16">
        <v>43760</v>
      </c>
      <c r="Q90" s="17">
        <v>0.92361111111111116</v>
      </c>
      <c r="R90" s="6" t="s">
        <v>98</v>
      </c>
      <c r="S90" s="6" t="s">
        <v>98</v>
      </c>
      <c r="T90" s="6" t="s">
        <v>61</v>
      </c>
      <c r="U90" s="6" t="s">
        <v>253</v>
      </c>
      <c r="V90" s="6" t="s">
        <v>110</v>
      </c>
      <c r="W90" s="6" t="s">
        <v>94</v>
      </c>
      <c r="X90" s="6">
        <v>8</v>
      </c>
      <c r="Y90" s="6" t="s">
        <v>79</v>
      </c>
      <c r="AA90" s="6" t="s">
        <v>53</v>
      </c>
      <c r="AB90" s="6" t="s">
        <v>253</v>
      </c>
      <c r="AC90" s="6" t="s">
        <v>94</v>
      </c>
      <c r="AD90" s="6">
        <v>8</v>
      </c>
      <c r="AE90" s="6" t="s">
        <v>79</v>
      </c>
      <c r="AG90" s="6" t="s">
        <v>49</v>
      </c>
      <c r="AH90" s="6" t="s">
        <v>253</v>
      </c>
      <c r="AI90" s="6" t="s">
        <v>94</v>
      </c>
      <c r="AJ90" s="6">
        <v>8</v>
      </c>
      <c r="AK90" s="6" t="s">
        <v>79</v>
      </c>
      <c r="AU90" s="18" t="s">
        <v>105</v>
      </c>
      <c r="AV90" s="6" t="s">
        <v>106</v>
      </c>
      <c r="AX90" s="6" t="s">
        <v>99</v>
      </c>
      <c r="AY90" s="13">
        <f t="shared" si="46"/>
        <v>1</v>
      </c>
      <c r="AZ90" s="13">
        <f t="shared" si="47"/>
        <v>0</v>
      </c>
      <c r="BA90" s="13">
        <f t="shared" si="48"/>
        <v>0</v>
      </c>
      <c r="BB90" s="13">
        <f t="shared" si="49"/>
        <v>0</v>
      </c>
      <c r="BC90" s="13">
        <f t="shared" si="50"/>
        <v>1</v>
      </c>
      <c r="BD90" s="13">
        <f t="shared" si="51"/>
        <v>0</v>
      </c>
      <c r="BE90" s="13">
        <f>COUNTIF(T90:AT90,"Tocaciones")</f>
        <v>0</v>
      </c>
      <c r="BF90" s="13">
        <f t="shared" si="52"/>
        <v>0</v>
      </c>
      <c r="BG90" s="13">
        <f t="shared" si="53"/>
        <v>0</v>
      </c>
      <c r="BH90" s="13">
        <f t="shared" si="54"/>
        <v>0</v>
      </c>
      <c r="BI90" s="13">
        <f t="shared" si="55"/>
        <v>0</v>
      </c>
      <c r="BJ90" s="13">
        <f t="shared" si="56"/>
        <v>0</v>
      </c>
      <c r="BK90" s="13">
        <f t="shared" si="57"/>
        <v>1</v>
      </c>
      <c r="BL90" s="13">
        <f t="shared" si="58"/>
        <v>0</v>
      </c>
      <c r="BM90" s="13">
        <f t="shared" si="59"/>
        <v>0</v>
      </c>
      <c r="BN90" s="13">
        <f t="shared" si="60"/>
        <v>0</v>
      </c>
      <c r="BO90" s="13">
        <f t="shared" si="61"/>
        <v>0</v>
      </c>
      <c r="BP90" s="13">
        <f t="shared" si="62"/>
        <v>0</v>
      </c>
      <c r="BQ90" s="13">
        <f t="shared" si="63"/>
        <v>0</v>
      </c>
      <c r="BR90" s="13">
        <f t="shared" si="64"/>
        <v>0</v>
      </c>
      <c r="BS90" s="13">
        <f t="shared" si="65"/>
        <v>0</v>
      </c>
      <c r="BT90" s="13">
        <f t="shared" si="66"/>
        <v>0</v>
      </c>
      <c r="BU90" s="40">
        <f t="shared" si="90"/>
        <v>3</v>
      </c>
      <c r="BV90" s="13">
        <f t="shared" si="67"/>
        <v>0</v>
      </c>
      <c r="BW90" s="13">
        <f t="shared" si="68"/>
        <v>0</v>
      </c>
      <c r="BX90" s="13">
        <f t="shared" si="69"/>
        <v>0</v>
      </c>
      <c r="BY90" s="13">
        <f t="shared" si="70"/>
        <v>0</v>
      </c>
      <c r="BZ90" s="13">
        <f t="shared" si="71"/>
        <v>0</v>
      </c>
      <c r="CA90" s="13">
        <f t="shared" si="72"/>
        <v>0</v>
      </c>
      <c r="CB90" s="13">
        <f t="shared" si="73"/>
        <v>0</v>
      </c>
      <c r="CC90" s="13">
        <f t="shared" si="74"/>
        <v>3</v>
      </c>
      <c r="CD90" s="13">
        <f t="shared" si="75"/>
        <v>0</v>
      </c>
      <c r="CE90" s="13">
        <f t="shared" si="76"/>
        <v>0</v>
      </c>
      <c r="CF90" s="13">
        <f t="shared" si="77"/>
        <v>0</v>
      </c>
      <c r="CG90" s="13">
        <f t="shared" si="78"/>
        <v>0</v>
      </c>
      <c r="CH90" s="13">
        <f t="shared" si="79"/>
        <v>0</v>
      </c>
      <c r="CI90" s="13">
        <f t="shared" si="80"/>
        <v>0</v>
      </c>
      <c r="CJ90" s="13">
        <f t="shared" si="81"/>
        <v>0</v>
      </c>
      <c r="CK90" s="13">
        <f t="shared" si="82"/>
        <v>0</v>
      </c>
      <c r="CL90" s="13">
        <f t="shared" si="83"/>
        <v>0</v>
      </c>
      <c r="CM90" s="13">
        <f t="shared" si="84"/>
        <v>0</v>
      </c>
      <c r="CN90" s="13">
        <f t="shared" si="85"/>
        <v>0</v>
      </c>
      <c r="CO90" s="13">
        <f t="shared" si="86"/>
        <v>0</v>
      </c>
      <c r="CP90" s="13">
        <f t="shared" si="87"/>
        <v>0</v>
      </c>
      <c r="CQ90" s="13">
        <f t="shared" si="88"/>
        <v>0</v>
      </c>
      <c r="CR90" s="13">
        <f t="shared" si="89"/>
        <v>3</v>
      </c>
      <c r="CS90" s="13">
        <f t="shared" si="91"/>
        <v>0</v>
      </c>
      <c r="CT90" s="13" t="s">
        <v>107</v>
      </c>
    </row>
    <row r="91" spans="1:98" x14ac:dyDescent="0.35">
      <c r="A91" s="14">
        <v>65</v>
      </c>
      <c r="B91" s="6">
        <v>90</v>
      </c>
      <c r="C91" s="13">
        <v>39</v>
      </c>
      <c r="D91" s="6">
        <v>1</v>
      </c>
      <c r="G91" s="6">
        <v>1</v>
      </c>
      <c r="H91" s="6"/>
      <c r="I91" s="6"/>
      <c r="J91" s="6" t="s">
        <v>96</v>
      </c>
      <c r="K91" s="21">
        <v>43779</v>
      </c>
      <c r="L91" s="6" t="s">
        <v>172</v>
      </c>
      <c r="M91" s="6" t="s">
        <v>108</v>
      </c>
      <c r="N91" s="6"/>
      <c r="O91" s="6"/>
      <c r="P91" s="16">
        <v>43760</v>
      </c>
      <c r="Q91" s="17">
        <v>0.92361111111111116</v>
      </c>
      <c r="R91" s="6" t="s">
        <v>98</v>
      </c>
      <c r="S91" s="6" t="s">
        <v>98</v>
      </c>
      <c r="T91" s="6" t="s">
        <v>61</v>
      </c>
      <c r="U91" s="6" t="s">
        <v>253</v>
      </c>
      <c r="V91" s="6" t="s">
        <v>110</v>
      </c>
      <c r="W91" s="6" t="s">
        <v>94</v>
      </c>
      <c r="X91" s="6">
        <v>8</v>
      </c>
      <c r="Y91" s="6" t="s">
        <v>79</v>
      </c>
      <c r="AA91" s="6" t="s">
        <v>53</v>
      </c>
      <c r="AB91" s="6" t="s">
        <v>253</v>
      </c>
      <c r="AC91" s="6" t="s">
        <v>94</v>
      </c>
      <c r="AD91" s="6">
        <v>8</v>
      </c>
      <c r="AE91" s="6" t="s">
        <v>79</v>
      </c>
      <c r="AG91" s="6" t="s">
        <v>49</v>
      </c>
      <c r="AH91" s="6" t="s">
        <v>253</v>
      </c>
      <c r="AI91" s="6" t="s">
        <v>94</v>
      </c>
      <c r="AJ91" s="6">
        <v>8</v>
      </c>
      <c r="AK91" s="6" t="s">
        <v>79</v>
      </c>
      <c r="AU91" s="18" t="s">
        <v>105</v>
      </c>
      <c r="AV91" s="6" t="s">
        <v>106</v>
      </c>
      <c r="AX91" s="6" t="s">
        <v>99</v>
      </c>
      <c r="AY91" s="13">
        <f t="shared" si="46"/>
        <v>1</v>
      </c>
      <c r="AZ91" s="13">
        <f t="shared" si="47"/>
        <v>0</v>
      </c>
      <c r="BA91" s="13">
        <f t="shared" si="48"/>
        <v>0</v>
      </c>
      <c r="BB91" s="13">
        <f t="shared" si="49"/>
        <v>0</v>
      </c>
      <c r="BC91" s="13">
        <f t="shared" si="50"/>
        <v>1</v>
      </c>
      <c r="BD91" s="13">
        <f t="shared" si="51"/>
        <v>0</v>
      </c>
      <c r="BE91" s="13">
        <f>COUNTIF(T91:AW91,"Tocaciones")</f>
        <v>0</v>
      </c>
      <c r="BF91" s="13">
        <f t="shared" si="52"/>
        <v>0</v>
      </c>
      <c r="BG91" s="13">
        <f t="shared" si="53"/>
        <v>0</v>
      </c>
      <c r="BH91" s="13">
        <f t="shared" si="54"/>
        <v>0</v>
      </c>
      <c r="BI91" s="13">
        <f t="shared" si="55"/>
        <v>0</v>
      </c>
      <c r="BJ91" s="13">
        <f t="shared" si="56"/>
        <v>0</v>
      </c>
      <c r="BK91" s="13">
        <f t="shared" si="57"/>
        <v>1</v>
      </c>
      <c r="BL91" s="13">
        <f t="shared" si="58"/>
        <v>0</v>
      </c>
      <c r="BM91" s="13">
        <f t="shared" si="59"/>
        <v>0</v>
      </c>
      <c r="BN91" s="13">
        <f t="shared" si="60"/>
        <v>0</v>
      </c>
      <c r="BO91" s="13">
        <f t="shared" si="61"/>
        <v>0</v>
      </c>
      <c r="BP91" s="13">
        <f t="shared" si="62"/>
        <v>0</v>
      </c>
      <c r="BQ91" s="13">
        <f t="shared" si="63"/>
        <v>0</v>
      </c>
      <c r="BR91" s="13">
        <f t="shared" si="64"/>
        <v>0</v>
      </c>
      <c r="BS91" s="13">
        <f t="shared" si="65"/>
        <v>0</v>
      </c>
      <c r="BT91" s="13">
        <f t="shared" si="66"/>
        <v>0</v>
      </c>
      <c r="BU91" s="40">
        <f t="shared" si="90"/>
        <v>3</v>
      </c>
      <c r="BV91" s="13">
        <f t="shared" si="67"/>
        <v>0</v>
      </c>
      <c r="BW91" s="13">
        <f t="shared" si="68"/>
        <v>0</v>
      </c>
      <c r="BX91" s="13">
        <f t="shared" si="69"/>
        <v>0</v>
      </c>
      <c r="BY91" s="13">
        <f t="shared" si="70"/>
        <v>0</v>
      </c>
      <c r="BZ91" s="13">
        <f t="shared" si="71"/>
        <v>0</v>
      </c>
      <c r="CA91" s="13">
        <f t="shared" si="72"/>
        <v>0</v>
      </c>
      <c r="CB91" s="13">
        <f t="shared" si="73"/>
        <v>0</v>
      </c>
      <c r="CC91" s="13">
        <f t="shared" si="74"/>
        <v>3</v>
      </c>
      <c r="CD91" s="13">
        <f t="shared" si="75"/>
        <v>0</v>
      </c>
      <c r="CE91" s="13">
        <f t="shared" si="76"/>
        <v>0</v>
      </c>
      <c r="CF91" s="13">
        <f t="shared" si="77"/>
        <v>0</v>
      </c>
      <c r="CG91" s="13">
        <f t="shared" si="78"/>
        <v>0</v>
      </c>
      <c r="CH91" s="13">
        <f t="shared" si="79"/>
        <v>0</v>
      </c>
      <c r="CI91" s="13">
        <f t="shared" si="80"/>
        <v>0</v>
      </c>
      <c r="CJ91" s="13">
        <f t="shared" si="81"/>
        <v>0</v>
      </c>
      <c r="CK91" s="13">
        <f t="shared" si="82"/>
        <v>0</v>
      </c>
      <c r="CL91" s="13">
        <f t="shared" si="83"/>
        <v>0</v>
      </c>
      <c r="CM91" s="13">
        <f t="shared" si="84"/>
        <v>0</v>
      </c>
      <c r="CN91" s="13">
        <f t="shared" si="85"/>
        <v>0</v>
      </c>
      <c r="CO91" s="13">
        <f t="shared" si="86"/>
        <v>0</v>
      </c>
      <c r="CP91" s="13">
        <f t="shared" si="87"/>
        <v>0</v>
      </c>
      <c r="CQ91" s="13">
        <f t="shared" si="88"/>
        <v>0</v>
      </c>
      <c r="CR91" s="13">
        <f t="shared" si="89"/>
        <v>3</v>
      </c>
      <c r="CS91" s="13">
        <f t="shared" si="91"/>
        <v>0</v>
      </c>
      <c r="CT91" s="13" t="s">
        <v>107</v>
      </c>
    </row>
    <row r="92" spans="1:98" x14ac:dyDescent="0.35">
      <c r="A92" s="14">
        <v>66</v>
      </c>
      <c r="B92" s="6">
        <v>91</v>
      </c>
      <c r="C92" s="6">
        <v>24</v>
      </c>
      <c r="D92" s="6">
        <v>1</v>
      </c>
      <c r="F92" s="6" t="s">
        <v>240</v>
      </c>
      <c r="G92" s="6">
        <v>1</v>
      </c>
      <c r="H92" s="6"/>
      <c r="I92" s="6"/>
      <c r="J92" s="6" t="s">
        <v>254</v>
      </c>
      <c r="K92" s="21">
        <v>43769</v>
      </c>
      <c r="L92" s="6" t="s">
        <v>172</v>
      </c>
      <c r="M92" s="6" t="s">
        <v>255</v>
      </c>
      <c r="N92" s="6"/>
      <c r="O92" s="6"/>
      <c r="P92" s="16">
        <v>43760</v>
      </c>
      <c r="Q92" s="17">
        <v>0.72916666666666663</v>
      </c>
      <c r="R92" s="6" t="s">
        <v>98</v>
      </c>
      <c r="S92" s="6" t="s">
        <v>98</v>
      </c>
      <c r="T92" s="6" t="s">
        <v>52</v>
      </c>
      <c r="U92" s="6" t="s">
        <v>256</v>
      </c>
      <c r="V92" s="6" t="s">
        <v>257</v>
      </c>
      <c r="W92" s="6" t="s">
        <v>94</v>
      </c>
      <c r="Y92" s="6" t="s">
        <v>73</v>
      </c>
      <c r="Z92" s="6" t="s">
        <v>74</v>
      </c>
      <c r="AU92" s="18" t="s">
        <v>105</v>
      </c>
      <c r="AV92" s="6" t="s">
        <v>106</v>
      </c>
      <c r="AX92" s="6" t="s">
        <v>99</v>
      </c>
      <c r="AY92" s="13">
        <f t="shared" si="46"/>
        <v>0</v>
      </c>
      <c r="AZ92" s="13">
        <f t="shared" si="47"/>
        <v>0</v>
      </c>
      <c r="BA92" s="13">
        <f t="shared" si="48"/>
        <v>0</v>
      </c>
      <c r="BB92" s="13">
        <f t="shared" si="49"/>
        <v>1</v>
      </c>
      <c r="BC92" s="13">
        <f t="shared" si="50"/>
        <v>0</v>
      </c>
      <c r="BD92" s="13">
        <f t="shared" si="51"/>
        <v>0</v>
      </c>
      <c r="BE92" s="13">
        <f>COUNTIF(T92:AT92,"Tocaciones")</f>
        <v>0</v>
      </c>
      <c r="BF92" s="13">
        <f t="shared" si="52"/>
        <v>0</v>
      </c>
      <c r="BG92" s="13">
        <f t="shared" si="53"/>
        <v>0</v>
      </c>
      <c r="BH92" s="13">
        <f t="shared" si="54"/>
        <v>0</v>
      </c>
      <c r="BI92" s="13">
        <f t="shared" si="55"/>
        <v>0</v>
      </c>
      <c r="BJ92" s="13">
        <f t="shared" si="56"/>
        <v>0</v>
      </c>
      <c r="BK92" s="13">
        <f t="shared" si="57"/>
        <v>0</v>
      </c>
      <c r="BL92" s="13">
        <f t="shared" si="58"/>
        <v>0</v>
      </c>
      <c r="BM92" s="13">
        <f t="shared" si="59"/>
        <v>0</v>
      </c>
      <c r="BN92" s="13">
        <f t="shared" si="60"/>
        <v>0</v>
      </c>
      <c r="BO92" s="13">
        <f t="shared" si="61"/>
        <v>0</v>
      </c>
      <c r="BP92" s="13">
        <f t="shared" si="62"/>
        <v>0</v>
      </c>
      <c r="BQ92" s="13">
        <f t="shared" si="63"/>
        <v>0</v>
      </c>
      <c r="BR92" s="13">
        <f t="shared" si="64"/>
        <v>0</v>
      </c>
      <c r="BS92" s="13">
        <f t="shared" si="65"/>
        <v>0</v>
      </c>
      <c r="BT92" s="13">
        <f t="shared" si="66"/>
        <v>0</v>
      </c>
      <c r="BU92" s="40">
        <f t="shared" si="90"/>
        <v>1</v>
      </c>
      <c r="BV92" s="13">
        <f t="shared" si="67"/>
        <v>0</v>
      </c>
      <c r="BW92" s="13">
        <f t="shared" si="68"/>
        <v>1</v>
      </c>
      <c r="BX92" s="13">
        <f t="shared" si="69"/>
        <v>1</v>
      </c>
      <c r="BY92" s="13">
        <f t="shared" si="70"/>
        <v>0</v>
      </c>
      <c r="BZ92" s="13">
        <f t="shared" si="71"/>
        <v>0</v>
      </c>
      <c r="CA92" s="13">
        <f t="shared" si="72"/>
        <v>0</v>
      </c>
      <c r="CB92" s="13">
        <f t="shared" si="73"/>
        <v>0</v>
      </c>
      <c r="CC92" s="13">
        <f t="shared" si="74"/>
        <v>0</v>
      </c>
      <c r="CD92" s="13">
        <f t="shared" si="75"/>
        <v>0</v>
      </c>
      <c r="CE92" s="13">
        <f t="shared" si="76"/>
        <v>0</v>
      </c>
      <c r="CF92" s="13">
        <f t="shared" si="77"/>
        <v>0</v>
      </c>
      <c r="CG92" s="13">
        <f t="shared" si="78"/>
        <v>0</v>
      </c>
      <c r="CH92" s="13">
        <f t="shared" si="79"/>
        <v>0</v>
      </c>
      <c r="CI92" s="13">
        <f t="shared" si="80"/>
        <v>0</v>
      </c>
      <c r="CJ92" s="13">
        <f t="shared" si="81"/>
        <v>0</v>
      </c>
      <c r="CK92" s="13">
        <f t="shared" si="82"/>
        <v>0</v>
      </c>
      <c r="CL92" s="13">
        <f t="shared" si="83"/>
        <v>0</v>
      </c>
      <c r="CM92" s="13">
        <f t="shared" si="84"/>
        <v>0</v>
      </c>
      <c r="CN92" s="13">
        <f t="shared" si="85"/>
        <v>0</v>
      </c>
      <c r="CO92" s="13">
        <f t="shared" si="86"/>
        <v>0</v>
      </c>
      <c r="CP92" s="13">
        <f t="shared" si="87"/>
        <v>0</v>
      </c>
      <c r="CQ92" s="13">
        <f t="shared" si="88"/>
        <v>0</v>
      </c>
      <c r="CR92" s="13">
        <f t="shared" si="89"/>
        <v>1</v>
      </c>
      <c r="CS92" s="13">
        <f t="shared" si="91"/>
        <v>0</v>
      </c>
      <c r="CT92" s="13" t="s">
        <v>107</v>
      </c>
    </row>
    <row r="93" spans="1:98" x14ac:dyDescent="0.35">
      <c r="A93" s="14">
        <v>67</v>
      </c>
      <c r="B93" s="6">
        <v>92</v>
      </c>
      <c r="C93" s="13">
        <v>18</v>
      </c>
      <c r="D93" s="6">
        <v>2</v>
      </c>
      <c r="F93" s="6" t="s">
        <v>240</v>
      </c>
      <c r="G93" s="6">
        <v>1</v>
      </c>
      <c r="H93" s="6"/>
      <c r="I93" s="6"/>
      <c r="J93" s="6" t="s">
        <v>96</v>
      </c>
      <c r="K93" s="21">
        <v>43775</v>
      </c>
      <c r="L93" s="6" t="s">
        <v>172</v>
      </c>
      <c r="M93" s="6" t="s">
        <v>108</v>
      </c>
      <c r="N93" s="6"/>
      <c r="O93" s="6"/>
      <c r="P93" s="21">
        <v>43774</v>
      </c>
      <c r="Q93" s="17">
        <v>0.5625</v>
      </c>
      <c r="R93" s="6" t="s">
        <v>99</v>
      </c>
      <c r="S93" s="6" t="s">
        <v>98</v>
      </c>
      <c r="T93" s="6" t="s">
        <v>61</v>
      </c>
      <c r="U93" s="6" t="s">
        <v>258</v>
      </c>
      <c r="V93" s="6" t="s">
        <v>224</v>
      </c>
      <c r="W93" s="6" t="s">
        <v>94</v>
      </c>
      <c r="Y93" s="6" t="s">
        <v>79</v>
      </c>
      <c r="AA93" s="6" t="s">
        <v>52</v>
      </c>
      <c r="AB93" s="6" t="s">
        <v>258</v>
      </c>
      <c r="AC93" s="6" t="s">
        <v>94</v>
      </c>
      <c r="AE93" s="6" t="s">
        <v>73</v>
      </c>
      <c r="AF93" s="6" t="s">
        <v>74</v>
      </c>
      <c r="AU93" s="18" t="s">
        <v>105</v>
      </c>
      <c r="AV93" s="6" t="s">
        <v>106</v>
      </c>
      <c r="AX93" s="6" t="s">
        <v>99</v>
      </c>
      <c r="AY93" s="13">
        <f t="shared" si="46"/>
        <v>0</v>
      </c>
      <c r="AZ93" s="13">
        <f t="shared" si="47"/>
        <v>0</v>
      </c>
      <c r="BA93" s="13">
        <f t="shared" si="48"/>
        <v>0</v>
      </c>
      <c r="BB93" s="13">
        <f t="shared" si="49"/>
        <v>1</v>
      </c>
      <c r="BC93" s="13">
        <f t="shared" si="50"/>
        <v>0</v>
      </c>
      <c r="BD93" s="13">
        <f t="shared" si="51"/>
        <v>0</v>
      </c>
      <c r="BE93" s="13">
        <f>COUNTIF(T93:AW93,"Tocaciones")</f>
        <v>0</v>
      </c>
      <c r="BF93" s="13">
        <f t="shared" si="52"/>
        <v>0</v>
      </c>
      <c r="BG93" s="13">
        <f t="shared" si="53"/>
        <v>0</v>
      </c>
      <c r="BH93" s="13">
        <f t="shared" si="54"/>
        <v>0</v>
      </c>
      <c r="BI93" s="13">
        <f t="shared" si="55"/>
        <v>0</v>
      </c>
      <c r="BJ93" s="13">
        <f t="shared" si="56"/>
        <v>0</v>
      </c>
      <c r="BK93" s="13">
        <f t="shared" si="57"/>
        <v>1</v>
      </c>
      <c r="BL93" s="13">
        <f t="shared" si="58"/>
        <v>0</v>
      </c>
      <c r="BM93" s="13">
        <f t="shared" si="59"/>
        <v>0</v>
      </c>
      <c r="BN93" s="13">
        <f t="shared" si="60"/>
        <v>0</v>
      </c>
      <c r="BO93" s="13">
        <f t="shared" si="61"/>
        <v>0</v>
      </c>
      <c r="BP93" s="13">
        <f t="shared" si="62"/>
        <v>0</v>
      </c>
      <c r="BQ93" s="13">
        <f t="shared" si="63"/>
        <v>0</v>
      </c>
      <c r="BR93" s="13">
        <f t="shared" si="64"/>
        <v>0</v>
      </c>
      <c r="BS93" s="13">
        <f t="shared" si="65"/>
        <v>0</v>
      </c>
      <c r="BT93" s="13">
        <f t="shared" si="66"/>
        <v>0</v>
      </c>
      <c r="BU93" s="40">
        <f t="shared" si="90"/>
        <v>2</v>
      </c>
      <c r="BV93" s="13">
        <f t="shared" si="67"/>
        <v>0</v>
      </c>
      <c r="BW93" s="13">
        <f t="shared" si="68"/>
        <v>1</v>
      </c>
      <c r="BX93" s="13">
        <f t="shared" si="69"/>
        <v>1</v>
      </c>
      <c r="BY93" s="13">
        <f t="shared" si="70"/>
        <v>0</v>
      </c>
      <c r="BZ93" s="13">
        <f t="shared" si="71"/>
        <v>0</v>
      </c>
      <c r="CA93" s="13">
        <f t="shared" si="72"/>
        <v>0</v>
      </c>
      <c r="CB93" s="13">
        <f t="shared" si="73"/>
        <v>0</v>
      </c>
      <c r="CC93" s="13">
        <f t="shared" si="74"/>
        <v>1</v>
      </c>
      <c r="CD93" s="13">
        <f t="shared" si="75"/>
        <v>0</v>
      </c>
      <c r="CE93" s="13">
        <f t="shared" si="76"/>
        <v>0</v>
      </c>
      <c r="CF93" s="13">
        <f t="shared" si="77"/>
        <v>0</v>
      </c>
      <c r="CG93" s="13">
        <f t="shared" si="78"/>
        <v>0</v>
      </c>
      <c r="CH93" s="13">
        <f t="shared" si="79"/>
        <v>0</v>
      </c>
      <c r="CI93" s="13">
        <f t="shared" si="80"/>
        <v>0</v>
      </c>
      <c r="CJ93" s="13">
        <f t="shared" si="81"/>
        <v>0</v>
      </c>
      <c r="CK93" s="13">
        <f t="shared" si="82"/>
        <v>0</v>
      </c>
      <c r="CL93" s="13">
        <f t="shared" si="83"/>
        <v>0</v>
      </c>
      <c r="CM93" s="13">
        <f t="shared" si="84"/>
        <v>0</v>
      </c>
      <c r="CN93" s="13">
        <f t="shared" si="85"/>
        <v>0</v>
      </c>
      <c r="CO93" s="13">
        <f t="shared" si="86"/>
        <v>0</v>
      </c>
      <c r="CP93" s="13">
        <f t="shared" si="87"/>
        <v>0</v>
      </c>
      <c r="CQ93" s="13">
        <f t="shared" si="88"/>
        <v>0</v>
      </c>
      <c r="CR93" s="13">
        <f t="shared" si="89"/>
        <v>2</v>
      </c>
      <c r="CS93" s="13">
        <f t="shared" si="91"/>
        <v>0</v>
      </c>
      <c r="CT93" s="13" t="s">
        <v>107</v>
      </c>
    </row>
    <row r="94" spans="1:98" x14ac:dyDescent="0.35">
      <c r="A94" s="14">
        <v>67</v>
      </c>
      <c r="B94" s="6">
        <v>93</v>
      </c>
      <c r="C94" s="13">
        <v>17</v>
      </c>
      <c r="D94" s="6">
        <v>2</v>
      </c>
      <c r="F94" s="6" t="s">
        <v>240</v>
      </c>
      <c r="G94" s="6">
        <v>1</v>
      </c>
      <c r="H94" s="6"/>
      <c r="I94" s="6"/>
      <c r="J94" s="6" t="s">
        <v>96</v>
      </c>
      <c r="K94" s="21">
        <v>43775</v>
      </c>
      <c r="L94" s="6" t="s">
        <v>172</v>
      </c>
      <c r="M94" s="6" t="s">
        <v>108</v>
      </c>
      <c r="N94" s="6"/>
      <c r="O94" s="6"/>
      <c r="P94" s="21">
        <v>43774</v>
      </c>
      <c r="Q94" s="17">
        <v>0.5625</v>
      </c>
      <c r="R94" s="6" t="s">
        <v>99</v>
      </c>
      <c r="S94" s="6" t="s">
        <v>98</v>
      </c>
      <c r="T94" s="6" t="s">
        <v>61</v>
      </c>
      <c r="U94" s="6" t="s">
        <v>258</v>
      </c>
      <c r="V94" s="6" t="s">
        <v>224</v>
      </c>
      <c r="W94" s="6" t="s">
        <v>94</v>
      </c>
      <c r="Y94" s="6" t="s">
        <v>79</v>
      </c>
      <c r="AA94" s="6" t="s">
        <v>52</v>
      </c>
      <c r="AB94" s="6" t="s">
        <v>258</v>
      </c>
      <c r="AC94" s="6" t="s">
        <v>94</v>
      </c>
      <c r="AE94" s="6" t="s">
        <v>73</v>
      </c>
      <c r="AF94" s="6" t="s">
        <v>74</v>
      </c>
      <c r="AU94" s="18" t="s">
        <v>105</v>
      </c>
      <c r="AV94" s="6" t="s">
        <v>106</v>
      </c>
      <c r="AX94" s="6" t="s">
        <v>99</v>
      </c>
      <c r="AY94" s="13">
        <f t="shared" si="46"/>
        <v>0</v>
      </c>
      <c r="AZ94" s="13">
        <f t="shared" si="47"/>
        <v>0</v>
      </c>
      <c r="BA94" s="13">
        <f t="shared" si="48"/>
        <v>0</v>
      </c>
      <c r="BB94" s="13">
        <f t="shared" si="49"/>
        <v>1</v>
      </c>
      <c r="BC94" s="13">
        <f t="shared" si="50"/>
        <v>0</v>
      </c>
      <c r="BD94" s="13">
        <f t="shared" si="51"/>
        <v>0</v>
      </c>
      <c r="BE94" s="13">
        <f>COUNTIF(T94:AT94,"Tocaciones")</f>
        <v>0</v>
      </c>
      <c r="BF94" s="13">
        <f t="shared" si="52"/>
        <v>0</v>
      </c>
      <c r="BG94" s="13">
        <f t="shared" si="53"/>
        <v>0</v>
      </c>
      <c r="BH94" s="13">
        <f t="shared" si="54"/>
        <v>0</v>
      </c>
      <c r="BI94" s="13">
        <f t="shared" si="55"/>
        <v>0</v>
      </c>
      <c r="BJ94" s="13">
        <f t="shared" si="56"/>
        <v>0</v>
      </c>
      <c r="BK94" s="13">
        <f t="shared" si="57"/>
        <v>1</v>
      </c>
      <c r="BL94" s="13">
        <f t="shared" si="58"/>
        <v>0</v>
      </c>
      <c r="BM94" s="13">
        <f t="shared" si="59"/>
        <v>0</v>
      </c>
      <c r="BN94" s="13">
        <f t="shared" si="60"/>
        <v>0</v>
      </c>
      <c r="BO94" s="13">
        <f t="shared" si="61"/>
        <v>0</v>
      </c>
      <c r="BP94" s="13">
        <f t="shared" si="62"/>
        <v>0</v>
      </c>
      <c r="BQ94" s="13">
        <f t="shared" si="63"/>
        <v>0</v>
      </c>
      <c r="BR94" s="13">
        <f t="shared" si="64"/>
        <v>0</v>
      </c>
      <c r="BS94" s="13">
        <f t="shared" si="65"/>
        <v>0</v>
      </c>
      <c r="BT94" s="13">
        <f t="shared" si="66"/>
        <v>0</v>
      </c>
      <c r="BU94" s="40">
        <f t="shared" si="90"/>
        <v>2</v>
      </c>
      <c r="BV94" s="13">
        <f t="shared" si="67"/>
        <v>0</v>
      </c>
      <c r="BW94" s="13">
        <f t="shared" si="68"/>
        <v>1</v>
      </c>
      <c r="BX94" s="13">
        <f t="shared" si="69"/>
        <v>1</v>
      </c>
      <c r="BY94" s="13">
        <f t="shared" si="70"/>
        <v>0</v>
      </c>
      <c r="BZ94" s="13">
        <f t="shared" si="71"/>
        <v>0</v>
      </c>
      <c r="CA94" s="13">
        <f t="shared" si="72"/>
        <v>0</v>
      </c>
      <c r="CB94" s="13">
        <f t="shared" si="73"/>
        <v>0</v>
      </c>
      <c r="CC94" s="13">
        <f t="shared" si="74"/>
        <v>1</v>
      </c>
      <c r="CD94" s="13">
        <f t="shared" si="75"/>
        <v>0</v>
      </c>
      <c r="CE94" s="13">
        <f t="shared" si="76"/>
        <v>0</v>
      </c>
      <c r="CF94" s="13">
        <f t="shared" si="77"/>
        <v>0</v>
      </c>
      <c r="CG94" s="13">
        <f t="shared" si="78"/>
        <v>0</v>
      </c>
      <c r="CH94" s="13">
        <f t="shared" si="79"/>
        <v>0</v>
      </c>
      <c r="CI94" s="13">
        <f t="shared" si="80"/>
        <v>0</v>
      </c>
      <c r="CJ94" s="13">
        <f t="shared" si="81"/>
        <v>0</v>
      </c>
      <c r="CK94" s="13">
        <f t="shared" si="82"/>
        <v>0</v>
      </c>
      <c r="CL94" s="13">
        <f t="shared" si="83"/>
        <v>0</v>
      </c>
      <c r="CM94" s="13">
        <f t="shared" si="84"/>
        <v>0</v>
      </c>
      <c r="CN94" s="13">
        <f t="shared" si="85"/>
        <v>0</v>
      </c>
      <c r="CO94" s="13">
        <f t="shared" si="86"/>
        <v>0</v>
      </c>
      <c r="CP94" s="13">
        <f t="shared" si="87"/>
        <v>0</v>
      </c>
      <c r="CQ94" s="13">
        <f t="shared" si="88"/>
        <v>0</v>
      </c>
      <c r="CR94" s="13">
        <f t="shared" si="89"/>
        <v>2</v>
      </c>
      <c r="CS94" s="13">
        <f t="shared" si="91"/>
        <v>0</v>
      </c>
      <c r="CT94" s="13" t="s">
        <v>107</v>
      </c>
    </row>
    <row r="95" spans="1:98" x14ac:dyDescent="0.35">
      <c r="A95" s="14">
        <v>68</v>
      </c>
      <c r="B95" s="6">
        <v>94</v>
      </c>
      <c r="C95" s="13">
        <v>16</v>
      </c>
      <c r="D95" s="6">
        <v>1</v>
      </c>
      <c r="G95" s="6">
        <v>1</v>
      </c>
      <c r="H95" s="6"/>
      <c r="I95" s="6"/>
      <c r="J95" s="6" t="s">
        <v>175</v>
      </c>
      <c r="K95" s="21">
        <v>43773</v>
      </c>
      <c r="L95" s="6" t="s">
        <v>172</v>
      </c>
      <c r="M95" s="6" t="s">
        <v>176</v>
      </c>
      <c r="N95" s="6"/>
      <c r="O95" s="6"/>
      <c r="P95" s="16">
        <v>43769</v>
      </c>
      <c r="Q95" s="17">
        <v>0.9375</v>
      </c>
      <c r="R95" s="6" t="s">
        <v>99</v>
      </c>
      <c r="S95" s="6" t="s">
        <v>98</v>
      </c>
      <c r="T95" s="6" t="s">
        <v>49</v>
      </c>
      <c r="U95" s="6" t="s">
        <v>177</v>
      </c>
      <c r="V95" s="6" t="s">
        <v>178</v>
      </c>
      <c r="W95" s="6" t="s">
        <v>94</v>
      </c>
      <c r="Y95" s="6" t="s">
        <v>73</v>
      </c>
      <c r="Z95" s="13">
        <v>999</v>
      </c>
      <c r="AA95" s="6" t="s">
        <v>49</v>
      </c>
      <c r="AB95" s="6" t="s">
        <v>259</v>
      </c>
      <c r="AC95" s="6" t="s">
        <v>94</v>
      </c>
      <c r="AE95" s="6" t="s">
        <v>87</v>
      </c>
      <c r="AU95" s="18" t="s">
        <v>105</v>
      </c>
      <c r="AV95" s="6" t="s">
        <v>106</v>
      </c>
      <c r="AX95" s="6" t="s">
        <v>99</v>
      </c>
      <c r="AY95" s="13">
        <f t="shared" si="46"/>
        <v>2</v>
      </c>
      <c r="AZ95" s="13">
        <f t="shared" si="47"/>
        <v>0</v>
      </c>
      <c r="BA95" s="13">
        <f t="shared" si="48"/>
        <v>0</v>
      </c>
      <c r="BB95" s="13">
        <f t="shared" si="49"/>
        <v>0</v>
      </c>
      <c r="BC95" s="13">
        <f t="shared" si="50"/>
        <v>0</v>
      </c>
      <c r="BD95" s="13">
        <f t="shared" si="51"/>
        <v>0</v>
      </c>
      <c r="BE95" s="13">
        <f>COUNTIF(T95:AW95,"Tocaciones")</f>
        <v>0</v>
      </c>
      <c r="BF95" s="13">
        <f t="shared" si="52"/>
        <v>0</v>
      </c>
      <c r="BG95" s="13">
        <f t="shared" si="53"/>
        <v>0</v>
      </c>
      <c r="BH95" s="13">
        <f t="shared" si="54"/>
        <v>0</v>
      </c>
      <c r="BI95" s="13">
        <f t="shared" si="55"/>
        <v>0</v>
      </c>
      <c r="BJ95" s="13">
        <f t="shared" si="56"/>
        <v>0</v>
      </c>
      <c r="BK95" s="13">
        <f t="shared" si="57"/>
        <v>0</v>
      </c>
      <c r="BL95" s="13">
        <f t="shared" si="58"/>
        <v>0</v>
      </c>
      <c r="BM95" s="13">
        <f t="shared" si="59"/>
        <v>0</v>
      </c>
      <c r="BN95" s="13">
        <f t="shared" si="60"/>
        <v>0</v>
      </c>
      <c r="BO95" s="13">
        <f t="shared" si="61"/>
        <v>0</v>
      </c>
      <c r="BP95" s="13">
        <f t="shared" si="62"/>
        <v>0</v>
      </c>
      <c r="BQ95" s="13">
        <f t="shared" si="63"/>
        <v>0</v>
      </c>
      <c r="BR95" s="13">
        <f t="shared" si="64"/>
        <v>0</v>
      </c>
      <c r="BS95" s="13">
        <f t="shared" si="65"/>
        <v>0</v>
      </c>
      <c r="BT95" s="13">
        <f t="shared" si="66"/>
        <v>0</v>
      </c>
      <c r="BU95" s="40">
        <f t="shared" si="90"/>
        <v>2</v>
      </c>
      <c r="BV95" s="13">
        <f t="shared" si="67"/>
        <v>0</v>
      </c>
      <c r="BW95" s="13">
        <f t="shared" si="68"/>
        <v>1</v>
      </c>
      <c r="BX95" s="13">
        <f t="shared" si="69"/>
        <v>0</v>
      </c>
      <c r="BY95" s="13">
        <f t="shared" si="70"/>
        <v>0</v>
      </c>
      <c r="BZ95" s="13">
        <f t="shared" si="71"/>
        <v>0</v>
      </c>
      <c r="CA95" s="13">
        <f t="shared" si="72"/>
        <v>0</v>
      </c>
      <c r="CB95" s="13">
        <f t="shared" si="73"/>
        <v>0</v>
      </c>
      <c r="CC95" s="13">
        <f t="shared" si="74"/>
        <v>0</v>
      </c>
      <c r="CD95" s="13">
        <f t="shared" si="75"/>
        <v>0</v>
      </c>
      <c r="CE95" s="13">
        <f t="shared" si="76"/>
        <v>0</v>
      </c>
      <c r="CF95" s="13">
        <f t="shared" si="77"/>
        <v>0</v>
      </c>
      <c r="CG95" s="13">
        <f t="shared" si="78"/>
        <v>0</v>
      </c>
      <c r="CH95" s="13">
        <f t="shared" si="79"/>
        <v>0</v>
      </c>
      <c r="CI95" s="13">
        <f t="shared" si="80"/>
        <v>0</v>
      </c>
      <c r="CJ95" s="13">
        <f t="shared" si="81"/>
        <v>0</v>
      </c>
      <c r="CK95" s="13">
        <f t="shared" si="82"/>
        <v>1</v>
      </c>
      <c r="CL95" s="13">
        <f t="shared" si="83"/>
        <v>0</v>
      </c>
      <c r="CM95" s="13">
        <f t="shared" si="84"/>
        <v>0</v>
      </c>
      <c r="CN95" s="13">
        <f t="shared" si="85"/>
        <v>0</v>
      </c>
      <c r="CO95" s="13">
        <f t="shared" si="86"/>
        <v>0</v>
      </c>
      <c r="CP95" s="13">
        <f t="shared" si="87"/>
        <v>0</v>
      </c>
      <c r="CQ95" s="13">
        <f t="shared" si="88"/>
        <v>0</v>
      </c>
      <c r="CR95" s="13">
        <f t="shared" si="89"/>
        <v>2</v>
      </c>
      <c r="CS95" s="13">
        <f t="shared" si="91"/>
        <v>0</v>
      </c>
      <c r="CT95" s="13" t="s">
        <v>107</v>
      </c>
    </row>
    <row r="96" spans="1:98" x14ac:dyDescent="0.35">
      <c r="A96" s="14">
        <v>69</v>
      </c>
      <c r="B96" s="6">
        <v>95</v>
      </c>
      <c r="C96" s="6">
        <v>16</v>
      </c>
      <c r="D96" s="6">
        <v>1</v>
      </c>
      <c r="F96" s="6" t="s">
        <v>240</v>
      </c>
      <c r="G96" s="6">
        <v>2</v>
      </c>
      <c r="H96" s="6"/>
      <c r="I96" s="6"/>
      <c r="J96" s="6" t="s">
        <v>138</v>
      </c>
      <c r="K96" s="21">
        <v>43763</v>
      </c>
      <c r="L96" s="6" t="s">
        <v>260</v>
      </c>
      <c r="N96" s="6" t="s">
        <v>261</v>
      </c>
      <c r="O96" s="6"/>
      <c r="P96" s="16">
        <v>43758</v>
      </c>
      <c r="Q96" s="17">
        <v>0.70833333333333337</v>
      </c>
      <c r="R96" s="6" t="s">
        <v>98</v>
      </c>
      <c r="S96" s="6" t="s">
        <v>98</v>
      </c>
      <c r="T96" s="6" t="s">
        <v>53</v>
      </c>
      <c r="U96" s="6" t="s">
        <v>262</v>
      </c>
      <c r="V96" s="6" t="s">
        <v>263</v>
      </c>
      <c r="W96" s="6" t="s">
        <v>94</v>
      </c>
      <c r="X96" s="6">
        <v>3</v>
      </c>
      <c r="Y96" s="6" t="s">
        <v>79</v>
      </c>
      <c r="AA96" s="6" t="s">
        <v>49</v>
      </c>
      <c r="AB96" s="6" t="s">
        <v>262</v>
      </c>
      <c r="AC96" s="6" t="s">
        <v>94</v>
      </c>
      <c r="AD96" s="6">
        <v>3</v>
      </c>
      <c r="AE96" s="6" t="s">
        <v>87</v>
      </c>
      <c r="AG96" s="6" t="s">
        <v>56</v>
      </c>
      <c r="AH96" s="6" t="s">
        <v>183</v>
      </c>
      <c r="AI96" s="6" t="s">
        <v>94</v>
      </c>
      <c r="AK96" s="6" t="s">
        <v>79</v>
      </c>
      <c r="AM96" s="6" t="s">
        <v>50</v>
      </c>
      <c r="AN96" s="6" t="s">
        <v>264</v>
      </c>
      <c r="AO96" s="6" t="s">
        <v>94</v>
      </c>
      <c r="AQ96" s="6" t="s">
        <v>80</v>
      </c>
      <c r="AU96" s="18" t="s">
        <v>105</v>
      </c>
      <c r="AV96" s="6" t="s">
        <v>106</v>
      </c>
      <c r="AW96" s="6" t="s">
        <v>265</v>
      </c>
      <c r="AX96" s="6" t="s">
        <v>99</v>
      </c>
      <c r="AY96" s="13">
        <f t="shared" si="46"/>
        <v>1</v>
      </c>
      <c r="AZ96" s="13">
        <f t="shared" si="47"/>
        <v>1</v>
      </c>
      <c r="BA96" s="13">
        <f t="shared" si="48"/>
        <v>0</v>
      </c>
      <c r="BB96" s="13">
        <f t="shared" si="49"/>
        <v>0</v>
      </c>
      <c r="BC96" s="13">
        <f t="shared" si="50"/>
        <v>1</v>
      </c>
      <c r="BD96" s="13">
        <f t="shared" si="51"/>
        <v>0</v>
      </c>
      <c r="BE96" s="13">
        <f>COUNTIF(T96:AT96,"Tocaciones")</f>
        <v>0</v>
      </c>
      <c r="BF96" s="13">
        <f t="shared" si="52"/>
        <v>1</v>
      </c>
      <c r="BG96" s="13">
        <f t="shared" si="53"/>
        <v>0</v>
      </c>
      <c r="BH96" s="13">
        <f t="shared" si="54"/>
        <v>0</v>
      </c>
      <c r="BI96" s="13">
        <f t="shared" si="55"/>
        <v>0</v>
      </c>
      <c r="BJ96" s="13">
        <f t="shared" si="56"/>
        <v>0</v>
      </c>
      <c r="BK96" s="13">
        <f t="shared" si="57"/>
        <v>0</v>
      </c>
      <c r="BL96" s="13">
        <f t="shared" si="58"/>
        <v>0</v>
      </c>
      <c r="BM96" s="13">
        <f t="shared" si="59"/>
        <v>0</v>
      </c>
      <c r="BN96" s="13">
        <f t="shared" si="60"/>
        <v>0</v>
      </c>
      <c r="BO96" s="13">
        <f t="shared" si="61"/>
        <v>0</v>
      </c>
      <c r="BP96" s="13">
        <f t="shared" si="62"/>
        <v>0</v>
      </c>
      <c r="BQ96" s="13">
        <f t="shared" si="63"/>
        <v>0</v>
      </c>
      <c r="BR96" s="13">
        <f t="shared" si="64"/>
        <v>0</v>
      </c>
      <c r="BS96" s="13">
        <f t="shared" si="65"/>
        <v>0</v>
      </c>
      <c r="BT96" s="13">
        <f t="shared" si="66"/>
        <v>0</v>
      </c>
      <c r="BU96" s="40">
        <f t="shared" si="90"/>
        <v>4</v>
      </c>
      <c r="BV96" s="13">
        <f t="shared" si="67"/>
        <v>0</v>
      </c>
      <c r="BW96" s="13">
        <f t="shared" si="68"/>
        <v>0</v>
      </c>
      <c r="BX96" s="13">
        <f t="shared" si="69"/>
        <v>0</v>
      </c>
      <c r="BY96" s="13">
        <f t="shared" si="70"/>
        <v>0</v>
      </c>
      <c r="BZ96" s="13">
        <f t="shared" si="71"/>
        <v>0</v>
      </c>
      <c r="CA96" s="13">
        <f t="shared" si="72"/>
        <v>0</v>
      </c>
      <c r="CB96" s="13">
        <f t="shared" si="73"/>
        <v>0</v>
      </c>
      <c r="CC96" s="13">
        <f t="shared" si="74"/>
        <v>2</v>
      </c>
      <c r="CD96" s="13">
        <f t="shared" si="75"/>
        <v>1</v>
      </c>
      <c r="CE96" s="13">
        <f t="shared" si="76"/>
        <v>0</v>
      </c>
      <c r="CF96" s="13">
        <f t="shared" si="77"/>
        <v>0</v>
      </c>
      <c r="CG96" s="13">
        <f t="shared" si="78"/>
        <v>0</v>
      </c>
      <c r="CH96" s="13">
        <f t="shared" si="79"/>
        <v>0</v>
      </c>
      <c r="CI96" s="13">
        <f t="shared" si="80"/>
        <v>0</v>
      </c>
      <c r="CJ96" s="13">
        <f t="shared" si="81"/>
        <v>0</v>
      </c>
      <c r="CK96" s="13">
        <f t="shared" si="82"/>
        <v>1</v>
      </c>
      <c r="CL96" s="13">
        <f t="shared" si="83"/>
        <v>0</v>
      </c>
      <c r="CM96" s="13">
        <f t="shared" si="84"/>
        <v>0</v>
      </c>
      <c r="CN96" s="13">
        <f t="shared" si="85"/>
        <v>0</v>
      </c>
      <c r="CO96" s="13">
        <f t="shared" si="86"/>
        <v>0</v>
      </c>
      <c r="CP96" s="13">
        <f t="shared" si="87"/>
        <v>0</v>
      </c>
      <c r="CQ96" s="13">
        <f t="shared" si="88"/>
        <v>0</v>
      </c>
      <c r="CR96" s="13">
        <f t="shared" si="89"/>
        <v>4</v>
      </c>
      <c r="CS96" s="13">
        <f t="shared" si="91"/>
        <v>1</v>
      </c>
      <c r="CT96" s="13" t="s">
        <v>125</v>
      </c>
    </row>
    <row r="97" spans="1:98" x14ac:dyDescent="0.35">
      <c r="A97" s="14">
        <v>69</v>
      </c>
      <c r="B97" s="6">
        <v>96</v>
      </c>
      <c r="C97" s="6">
        <v>16</v>
      </c>
      <c r="D97" s="6">
        <v>1</v>
      </c>
      <c r="F97" s="6" t="s">
        <v>240</v>
      </c>
      <c r="G97" s="6">
        <v>2</v>
      </c>
      <c r="H97" s="6"/>
      <c r="I97" s="6"/>
      <c r="J97" s="6" t="s">
        <v>138</v>
      </c>
      <c r="K97" s="21">
        <v>43763</v>
      </c>
      <c r="L97" s="6" t="s">
        <v>260</v>
      </c>
      <c r="N97" s="6" t="s">
        <v>261</v>
      </c>
      <c r="O97" s="6"/>
      <c r="P97" s="16">
        <v>43758</v>
      </c>
      <c r="Q97" s="17">
        <v>0.73958333333333337</v>
      </c>
      <c r="R97" s="6" t="s">
        <v>98</v>
      </c>
      <c r="S97" s="6" t="s">
        <v>98</v>
      </c>
      <c r="T97" s="6" t="s">
        <v>53</v>
      </c>
      <c r="U97" s="6" t="s">
        <v>266</v>
      </c>
      <c r="V97" s="6" t="s">
        <v>263</v>
      </c>
      <c r="W97" s="6" t="s">
        <v>94</v>
      </c>
      <c r="Y97" s="6" t="s">
        <v>79</v>
      </c>
      <c r="AA97" s="6" t="s">
        <v>49</v>
      </c>
      <c r="AB97" s="6" t="s">
        <v>266</v>
      </c>
      <c r="AC97" s="6" t="s">
        <v>94</v>
      </c>
      <c r="AE97" s="6" t="s">
        <v>87</v>
      </c>
      <c r="AG97" s="6" t="s">
        <v>50</v>
      </c>
      <c r="AH97" s="6" t="s">
        <v>267</v>
      </c>
      <c r="AI97" s="6" t="s">
        <v>94</v>
      </c>
      <c r="AK97" s="6" t="s">
        <v>80</v>
      </c>
      <c r="AU97" s="18" t="s">
        <v>105</v>
      </c>
      <c r="AV97" s="6" t="s">
        <v>106</v>
      </c>
      <c r="AW97" s="6" t="s">
        <v>267</v>
      </c>
      <c r="AX97" s="6" t="s">
        <v>99</v>
      </c>
      <c r="AY97" s="13">
        <f t="shared" si="46"/>
        <v>1</v>
      </c>
      <c r="AZ97" s="13">
        <f t="shared" si="47"/>
        <v>1</v>
      </c>
      <c r="BA97" s="13">
        <f t="shared" si="48"/>
        <v>0</v>
      </c>
      <c r="BB97" s="13">
        <f t="shared" si="49"/>
        <v>0</v>
      </c>
      <c r="BC97" s="13">
        <f t="shared" si="50"/>
        <v>1</v>
      </c>
      <c r="BD97" s="13">
        <f t="shared" si="51"/>
        <v>0</v>
      </c>
      <c r="BE97" s="13">
        <f>COUNTIF(T97:AW97,"Tocaciones")</f>
        <v>0</v>
      </c>
      <c r="BF97" s="13">
        <f t="shared" si="52"/>
        <v>0</v>
      </c>
      <c r="BG97" s="13">
        <f t="shared" si="53"/>
        <v>0</v>
      </c>
      <c r="BH97" s="13">
        <f t="shared" si="54"/>
        <v>0</v>
      </c>
      <c r="BI97" s="13">
        <f t="shared" si="55"/>
        <v>0</v>
      </c>
      <c r="BJ97" s="13">
        <f t="shared" si="56"/>
        <v>0</v>
      </c>
      <c r="BK97" s="13">
        <f t="shared" si="57"/>
        <v>0</v>
      </c>
      <c r="BL97" s="13">
        <f t="shared" si="58"/>
        <v>0</v>
      </c>
      <c r="BM97" s="13">
        <f t="shared" si="59"/>
        <v>0</v>
      </c>
      <c r="BN97" s="13">
        <f t="shared" si="60"/>
        <v>0</v>
      </c>
      <c r="BO97" s="13">
        <f t="shared" si="61"/>
        <v>0</v>
      </c>
      <c r="BP97" s="13">
        <f t="shared" si="62"/>
        <v>0</v>
      </c>
      <c r="BQ97" s="13">
        <f t="shared" si="63"/>
        <v>0</v>
      </c>
      <c r="BR97" s="13">
        <f t="shared" si="64"/>
        <v>0</v>
      </c>
      <c r="BS97" s="13">
        <f t="shared" si="65"/>
        <v>0</v>
      </c>
      <c r="BT97" s="13">
        <f t="shared" si="66"/>
        <v>0</v>
      </c>
      <c r="BU97" s="40">
        <f t="shared" si="90"/>
        <v>3</v>
      </c>
      <c r="BV97" s="13">
        <f t="shared" si="67"/>
        <v>0</v>
      </c>
      <c r="BW97" s="13">
        <f t="shared" si="68"/>
        <v>0</v>
      </c>
      <c r="BX97" s="13">
        <f t="shared" si="69"/>
        <v>0</v>
      </c>
      <c r="BY97" s="13">
        <f t="shared" si="70"/>
        <v>0</v>
      </c>
      <c r="BZ97" s="13">
        <f t="shared" si="71"/>
        <v>0</v>
      </c>
      <c r="CA97" s="13">
        <f t="shared" si="72"/>
        <v>0</v>
      </c>
      <c r="CB97" s="13">
        <f t="shared" si="73"/>
        <v>0</v>
      </c>
      <c r="CC97" s="13">
        <f t="shared" si="74"/>
        <v>1</v>
      </c>
      <c r="CD97" s="13">
        <f t="shared" si="75"/>
        <v>1</v>
      </c>
      <c r="CE97" s="13">
        <f t="shared" si="76"/>
        <v>0</v>
      </c>
      <c r="CF97" s="13">
        <f t="shared" si="77"/>
        <v>0</v>
      </c>
      <c r="CG97" s="13">
        <f t="shared" si="78"/>
        <v>0</v>
      </c>
      <c r="CH97" s="13">
        <f t="shared" si="79"/>
        <v>0</v>
      </c>
      <c r="CI97" s="13">
        <f t="shared" si="80"/>
        <v>0</v>
      </c>
      <c r="CJ97" s="13">
        <f t="shared" si="81"/>
        <v>0</v>
      </c>
      <c r="CK97" s="13">
        <f t="shared" si="82"/>
        <v>1</v>
      </c>
      <c r="CL97" s="13">
        <f t="shared" si="83"/>
        <v>0</v>
      </c>
      <c r="CM97" s="13">
        <f t="shared" si="84"/>
        <v>0</v>
      </c>
      <c r="CN97" s="13">
        <f t="shared" si="85"/>
        <v>0</v>
      </c>
      <c r="CO97" s="13">
        <f t="shared" si="86"/>
        <v>0</v>
      </c>
      <c r="CP97" s="13">
        <f t="shared" si="87"/>
        <v>0</v>
      </c>
      <c r="CQ97" s="13">
        <f t="shared" si="88"/>
        <v>0</v>
      </c>
      <c r="CR97" s="13">
        <f t="shared" si="89"/>
        <v>3</v>
      </c>
      <c r="CS97" s="13">
        <f t="shared" si="91"/>
        <v>1</v>
      </c>
      <c r="CT97" s="13" t="s">
        <v>125</v>
      </c>
    </row>
    <row r="98" spans="1:98" x14ac:dyDescent="0.35">
      <c r="A98" s="14">
        <v>70</v>
      </c>
      <c r="B98" s="6">
        <v>97</v>
      </c>
      <c r="C98" s="13">
        <v>22</v>
      </c>
      <c r="D98" s="6">
        <v>1</v>
      </c>
      <c r="G98" s="6">
        <v>2</v>
      </c>
      <c r="H98" s="6"/>
      <c r="I98" s="6"/>
      <c r="J98" s="6" t="s">
        <v>96</v>
      </c>
      <c r="K98" s="21">
        <v>43761</v>
      </c>
      <c r="L98" s="6" t="s">
        <v>260</v>
      </c>
      <c r="N98" s="6" t="s">
        <v>268</v>
      </c>
      <c r="P98" s="16">
        <v>43758</v>
      </c>
      <c r="R98" s="6" t="s">
        <v>98</v>
      </c>
      <c r="S98" s="6" t="s">
        <v>98</v>
      </c>
      <c r="T98" s="6" t="s">
        <v>52</v>
      </c>
      <c r="U98" s="6" t="s">
        <v>227</v>
      </c>
      <c r="V98" s="6" t="s">
        <v>110</v>
      </c>
      <c r="W98" s="6" t="s">
        <v>94</v>
      </c>
      <c r="Y98" s="6" t="s">
        <v>73</v>
      </c>
      <c r="Z98" s="6" t="s">
        <v>75</v>
      </c>
      <c r="AU98" s="18" t="s">
        <v>105</v>
      </c>
      <c r="AV98" s="6" t="s">
        <v>106</v>
      </c>
      <c r="AX98" s="6" t="s">
        <v>99</v>
      </c>
      <c r="AY98" s="13">
        <f t="shared" si="46"/>
        <v>0</v>
      </c>
      <c r="AZ98" s="13">
        <f t="shared" si="47"/>
        <v>0</v>
      </c>
      <c r="BA98" s="13">
        <f t="shared" si="48"/>
        <v>0</v>
      </c>
      <c r="BB98" s="13">
        <f t="shared" si="49"/>
        <v>1</v>
      </c>
      <c r="BC98" s="13">
        <f t="shared" si="50"/>
        <v>0</v>
      </c>
      <c r="BD98" s="13">
        <f t="shared" si="51"/>
        <v>0</v>
      </c>
      <c r="BE98" s="13">
        <f>COUNTIF(T98:AT98,"Tocaciones")</f>
        <v>0</v>
      </c>
      <c r="BF98" s="13">
        <f t="shared" si="52"/>
        <v>0</v>
      </c>
      <c r="BG98" s="13">
        <f t="shared" si="53"/>
        <v>0</v>
      </c>
      <c r="BH98" s="13">
        <f t="shared" si="54"/>
        <v>0</v>
      </c>
      <c r="BI98" s="13">
        <f t="shared" si="55"/>
        <v>0</v>
      </c>
      <c r="BJ98" s="13">
        <f t="shared" si="56"/>
        <v>0</v>
      </c>
      <c r="BK98" s="13">
        <f t="shared" si="57"/>
        <v>0</v>
      </c>
      <c r="BL98" s="13">
        <f t="shared" si="58"/>
        <v>0</v>
      </c>
      <c r="BM98" s="13">
        <f t="shared" si="59"/>
        <v>0</v>
      </c>
      <c r="BN98" s="13">
        <f t="shared" si="60"/>
        <v>0</v>
      </c>
      <c r="BO98" s="13">
        <f t="shared" si="61"/>
        <v>0</v>
      </c>
      <c r="BP98" s="13">
        <f t="shared" si="62"/>
        <v>0</v>
      </c>
      <c r="BQ98" s="13">
        <f t="shared" si="63"/>
        <v>0</v>
      </c>
      <c r="BR98" s="13">
        <f t="shared" si="64"/>
        <v>0</v>
      </c>
      <c r="BS98" s="13">
        <f t="shared" si="65"/>
        <v>0</v>
      </c>
      <c r="BT98" s="13">
        <f t="shared" si="66"/>
        <v>0</v>
      </c>
      <c r="BU98" s="40">
        <f t="shared" si="90"/>
        <v>1</v>
      </c>
      <c r="BV98" s="13">
        <f t="shared" si="67"/>
        <v>0</v>
      </c>
      <c r="BW98" s="13">
        <f t="shared" si="68"/>
        <v>1</v>
      </c>
      <c r="BX98" s="13">
        <f t="shared" si="69"/>
        <v>0</v>
      </c>
      <c r="BY98" s="13">
        <f t="shared" si="70"/>
        <v>1</v>
      </c>
      <c r="BZ98" s="13">
        <f t="shared" si="71"/>
        <v>0</v>
      </c>
      <c r="CA98" s="13">
        <f t="shared" si="72"/>
        <v>0</v>
      </c>
      <c r="CB98" s="13">
        <f t="shared" si="73"/>
        <v>0</v>
      </c>
      <c r="CC98" s="13">
        <f t="shared" si="74"/>
        <v>0</v>
      </c>
      <c r="CD98" s="13">
        <f t="shared" si="75"/>
        <v>0</v>
      </c>
      <c r="CE98" s="13">
        <f t="shared" si="76"/>
        <v>0</v>
      </c>
      <c r="CF98" s="13">
        <f t="shared" si="77"/>
        <v>0</v>
      </c>
      <c r="CG98" s="13">
        <f t="shared" si="78"/>
        <v>0</v>
      </c>
      <c r="CH98" s="13">
        <f t="shared" si="79"/>
        <v>0</v>
      </c>
      <c r="CI98" s="13">
        <f t="shared" si="80"/>
        <v>0</v>
      </c>
      <c r="CJ98" s="13">
        <f t="shared" si="81"/>
        <v>0</v>
      </c>
      <c r="CK98" s="13">
        <f t="shared" si="82"/>
        <v>0</v>
      </c>
      <c r="CL98" s="13">
        <f t="shared" si="83"/>
        <v>0</v>
      </c>
      <c r="CM98" s="13">
        <f t="shared" si="84"/>
        <v>0</v>
      </c>
      <c r="CN98" s="13">
        <f t="shared" si="85"/>
        <v>0</v>
      </c>
      <c r="CO98" s="13">
        <f t="shared" si="86"/>
        <v>0</v>
      </c>
      <c r="CP98" s="13">
        <f t="shared" si="87"/>
        <v>0</v>
      </c>
      <c r="CQ98" s="13">
        <f t="shared" si="88"/>
        <v>0</v>
      </c>
      <c r="CR98" s="13">
        <f t="shared" si="89"/>
        <v>1</v>
      </c>
      <c r="CS98" s="13">
        <f t="shared" si="91"/>
        <v>0</v>
      </c>
      <c r="CT98" s="13" t="s">
        <v>107</v>
      </c>
    </row>
    <row r="99" spans="1:98" x14ac:dyDescent="0.35">
      <c r="A99" s="14">
        <v>71</v>
      </c>
      <c r="B99" s="6">
        <v>98</v>
      </c>
      <c r="C99" s="13">
        <v>3</v>
      </c>
      <c r="D99" s="6">
        <v>1</v>
      </c>
      <c r="G99" s="6">
        <v>2</v>
      </c>
      <c r="H99" s="6"/>
      <c r="I99" s="6"/>
      <c r="J99" s="6" t="s">
        <v>96</v>
      </c>
      <c r="K99" s="21">
        <v>43762</v>
      </c>
      <c r="L99" s="6" t="s">
        <v>260</v>
      </c>
      <c r="N99" s="6" t="s">
        <v>268</v>
      </c>
      <c r="O99" s="6"/>
      <c r="P99" s="16">
        <v>43757</v>
      </c>
      <c r="Q99" s="22">
        <v>0</v>
      </c>
      <c r="R99" s="6" t="s">
        <v>98</v>
      </c>
      <c r="S99" s="6" t="s">
        <v>99</v>
      </c>
      <c r="T99" s="6" t="s">
        <v>62</v>
      </c>
      <c r="U99" s="6" t="s">
        <v>269</v>
      </c>
      <c r="V99" s="6" t="s">
        <v>110</v>
      </c>
      <c r="W99" s="6" t="s">
        <v>94</v>
      </c>
      <c r="Y99" s="6" t="s">
        <v>79</v>
      </c>
      <c r="AA99" s="6" t="s">
        <v>52</v>
      </c>
      <c r="AB99" s="6" t="s">
        <v>269</v>
      </c>
      <c r="AC99" s="6" t="s">
        <v>94</v>
      </c>
      <c r="AD99" s="6">
        <v>1</v>
      </c>
      <c r="AE99" s="6" t="s">
        <v>73</v>
      </c>
      <c r="AF99" s="6" t="s">
        <v>74</v>
      </c>
      <c r="AU99" s="18" t="s">
        <v>105</v>
      </c>
      <c r="AV99" s="6" t="s">
        <v>270</v>
      </c>
      <c r="AX99" s="6" t="s">
        <v>99</v>
      </c>
      <c r="AY99" s="13">
        <f t="shared" si="46"/>
        <v>0</v>
      </c>
      <c r="AZ99" s="13">
        <f t="shared" si="47"/>
        <v>0</v>
      </c>
      <c r="BA99" s="13">
        <f t="shared" si="48"/>
        <v>0</v>
      </c>
      <c r="BB99" s="13">
        <f t="shared" si="49"/>
        <v>1</v>
      </c>
      <c r="BC99" s="13">
        <f t="shared" si="50"/>
        <v>0</v>
      </c>
      <c r="BD99" s="13">
        <f t="shared" si="51"/>
        <v>0</v>
      </c>
      <c r="BE99" s="13">
        <f>COUNTIF(T99:AW99,"Tocaciones")</f>
        <v>0</v>
      </c>
      <c r="BF99" s="13">
        <f t="shared" si="52"/>
        <v>0</v>
      </c>
      <c r="BG99" s="13">
        <f t="shared" si="53"/>
        <v>0</v>
      </c>
      <c r="BH99" s="13">
        <f t="shared" si="54"/>
        <v>0</v>
      </c>
      <c r="BI99" s="13">
        <f t="shared" si="55"/>
        <v>0</v>
      </c>
      <c r="BJ99" s="13">
        <f t="shared" si="56"/>
        <v>0</v>
      </c>
      <c r="BK99" s="13">
        <f t="shared" si="57"/>
        <v>0</v>
      </c>
      <c r="BL99" s="13">
        <f t="shared" si="58"/>
        <v>1</v>
      </c>
      <c r="BM99" s="13">
        <f t="shared" si="59"/>
        <v>0</v>
      </c>
      <c r="BN99" s="13">
        <f t="shared" si="60"/>
        <v>0</v>
      </c>
      <c r="BO99" s="13">
        <f t="shared" si="61"/>
        <v>0</v>
      </c>
      <c r="BP99" s="13">
        <f t="shared" si="62"/>
        <v>0</v>
      </c>
      <c r="BQ99" s="13">
        <f t="shared" si="63"/>
        <v>0</v>
      </c>
      <c r="BR99" s="13">
        <f t="shared" si="64"/>
        <v>0</v>
      </c>
      <c r="BS99" s="13">
        <f t="shared" si="65"/>
        <v>0</v>
      </c>
      <c r="BT99" s="13">
        <f t="shared" si="66"/>
        <v>0</v>
      </c>
      <c r="BU99" s="40">
        <f t="shared" si="90"/>
        <v>2</v>
      </c>
      <c r="BV99" s="13">
        <f t="shared" si="67"/>
        <v>0</v>
      </c>
      <c r="BW99" s="13">
        <f t="shared" si="68"/>
        <v>1</v>
      </c>
      <c r="BX99" s="13">
        <f t="shared" si="69"/>
        <v>1</v>
      </c>
      <c r="BY99" s="13">
        <f t="shared" si="70"/>
        <v>0</v>
      </c>
      <c r="BZ99" s="13">
        <f t="shared" si="71"/>
        <v>0</v>
      </c>
      <c r="CA99" s="13">
        <f t="shared" si="72"/>
        <v>0</v>
      </c>
      <c r="CB99" s="13">
        <f t="shared" si="73"/>
        <v>0</v>
      </c>
      <c r="CC99" s="13">
        <f t="shared" si="74"/>
        <v>1</v>
      </c>
      <c r="CD99" s="13">
        <f t="shared" si="75"/>
        <v>0</v>
      </c>
      <c r="CE99" s="13">
        <f t="shared" si="76"/>
        <v>0</v>
      </c>
      <c r="CF99" s="13">
        <f t="shared" si="77"/>
        <v>0</v>
      </c>
      <c r="CG99" s="13">
        <f t="shared" si="78"/>
        <v>0</v>
      </c>
      <c r="CH99" s="13">
        <f t="shared" si="79"/>
        <v>0</v>
      </c>
      <c r="CI99" s="13">
        <f t="shared" si="80"/>
        <v>0</v>
      </c>
      <c r="CJ99" s="13">
        <f t="shared" si="81"/>
        <v>0</v>
      </c>
      <c r="CK99" s="13">
        <f t="shared" si="82"/>
        <v>0</v>
      </c>
      <c r="CL99" s="13">
        <f t="shared" si="83"/>
        <v>0</v>
      </c>
      <c r="CM99" s="13">
        <f t="shared" si="84"/>
        <v>0</v>
      </c>
      <c r="CN99" s="13">
        <f t="shared" si="85"/>
        <v>0</v>
      </c>
      <c r="CO99" s="13">
        <f t="shared" si="86"/>
        <v>0</v>
      </c>
      <c r="CP99" s="13">
        <f t="shared" si="87"/>
        <v>0</v>
      </c>
      <c r="CQ99" s="13">
        <f t="shared" si="88"/>
        <v>0</v>
      </c>
      <c r="CR99" s="13">
        <f t="shared" si="89"/>
        <v>2</v>
      </c>
      <c r="CS99" s="13">
        <f t="shared" si="91"/>
        <v>0</v>
      </c>
      <c r="CT99" s="13" t="s">
        <v>107</v>
      </c>
    </row>
    <row r="100" spans="1:98" x14ac:dyDescent="0.35">
      <c r="A100" s="14">
        <v>71</v>
      </c>
      <c r="B100" s="6">
        <v>99</v>
      </c>
      <c r="C100" s="6">
        <v>17</v>
      </c>
      <c r="D100" s="6">
        <v>1</v>
      </c>
      <c r="G100" s="6">
        <v>2</v>
      </c>
      <c r="H100" s="6"/>
      <c r="I100" s="6"/>
      <c r="J100" s="6" t="s">
        <v>96</v>
      </c>
      <c r="K100" s="21">
        <v>43763</v>
      </c>
      <c r="L100" s="6" t="s">
        <v>260</v>
      </c>
      <c r="N100" s="6" t="s">
        <v>268</v>
      </c>
      <c r="O100" s="6"/>
      <c r="P100" s="16">
        <v>43757</v>
      </c>
      <c r="Q100" s="17">
        <v>0</v>
      </c>
      <c r="R100" s="6" t="s">
        <v>98</v>
      </c>
      <c r="S100" s="6" t="s">
        <v>99</v>
      </c>
      <c r="T100" s="6" t="s">
        <v>62</v>
      </c>
      <c r="U100" s="6" t="s">
        <v>269</v>
      </c>
      <c r="V100" s="6" t="s">
        <v>110</v>
      </c>
      <c r="W100" s="6" t="s">
        <v>94</v>
      </c>
      <c r="Y100" s="6" t="s">
        <v>79</v>
      </c>
      <c r="AA100" s="6" t="s">
        <v>52</v>
      </c>
      <c r="AB100" s="6" t="s">
        <v>269</v>
      </c>
      <c r="AC100" s="6" t="s">
        <v>94</v>
      </c>
      <c r="AE100" s="6" t="s">
        <v>73</v>
      </c>
      <c r="AF100" s="6" t="s">
        <v>74</v>
      </c>
      <c r="AU100" s="18" t="s">
        <v>105</v>
      </c>
      <c r="AV100" s="6" t="s">
        <v>106</v>
      </c>
      <c r="AX100" s="6" t="s">
        <v>99</v>
      </c>
      <c r="AY100" s="13">
        <f t="shared" si="46"/>
        <v>0</v>
      </c>
      <c r="AZ100" s="13">
        <f t="shared" si="47"/>
        <v>0</v>
      </c>
      <c r="BA100" s="13">
        <f t="shared" si="48"/>
        <v>0</v>
      </c>
      <c r="BB100" s="13">
        <f t="shared" si="49"/>
        <v>1</v>
      </c>
      <c r="BC100" s="13">
        <f t="shared" si="50"/>
        <v>0</v>
      </c>
      <c r="BD100" s="13">
        <f t="shared" si="51"/>
        <v>0</v>
      </c>
      <c r="BE100" s="13">
        <f>COUNTIF(T100:AT100,"Tocaciones")</f>
        <v>0</v>
      </c>
      <c r="BF100" s="13">
        <f t="shared" si="52"/>
        <v>0</v>
      </c>
      <c r="BG100" s="13">
        <f t="shared" si="53"/>
        <v>0</v>
      </c>
      <c r="BH100" s="13">
        <f t="shared" si="54"/>
        <v>0</v>
      </c>
      <c r="BI100" s="13">
        <f t="shared" si="55"/>
        <v>0</v>
      </c>
      <c r="BJ100" s="13">
        <f t="shared" si="56"/>
        <v>0</v>
      </c>
      <c r="BK100" s="13">
        <f t="shared" si="57"/>
        <v>0</v>
      </c>
      <c r="BL100" s="13">
        <f t="shared" si="58"/>
        <v>1</v>
      </c>
      <c r="BM100" s="13">
        <f t="shared" si="59"/>
        <v>0</v>
      </c>
      <c r="BN100" s="13">
        <f t="shared" si="60"/>
        <v>0</v>
      </c>
      <c r="BO100" s="13">
        <f t="shared" si="61"/>
        <v>0</v>
      </c>
      <c r="BP100" s="13">
        <f t="shared" si="62"/>
        <v>0</v>
      </c>
      <c r="BQ100" s="13">
        <f t="shared" si="63"/>
        <v>0</v>
      </c>
      <c r="BR100" s="13">
        <f t="shared" si="64"/>
        <v>0</v>
      </c>
      <c r="BS100" s="13">
        <f t="shared" si="65"/>
        <v>0</v>
      </c>
      <c r="BT100" s="13">
        <f t="shared" si="66"/>
        <v>0</v>
      </c>
      <c r="BU100" s="40">
        <f t="shared" si="90"/>
        <v>2</v>
      </c>
      <c r="BV100" s="13">
        <f t="shared" si="67"/>
        <v>0</v>
      </c>
      <c r="BW100" s="13">
        <f t="shared" si="68"/>
        <v>1</v>
      </c>
      <c r="BX100" s="13">
        <f t="shared" si="69"/>
        <v>1</v>
      </c>
      <c r="BY100" s="13">
        <f t="shared" si="70"/>
        <v>0</v>
      </c>
      <c r="BZ100" s="13">
        <f t="shared" si="71"/>
        <v>0</v>
      </c>
      <c r="CA100" s="13">
        <f t="shared" si="72"/>
        <v>0</v>
      </c>
      <c r="CB100" s="13">
        <f t="shared" si="73"/>
        <v>0</v>
      </c>
      <c r="CC100" s="13">
        <f t="shared" si="74"/>
        <v>1</v>
      </c>
      <c r="CD100" s="13">
        <f t="shared" si="75"/>
        <v>0</v>
      </c>
      <c r="CE100" s="13">
        <f t="shared" si="76"/>
        <v>0</v>
      </c>
      <c r="CF100" s="13">
        <f t="shared" si="77"/>
        <v>0</v>
      </c>
      <c r="CG100" s="13">
        <f t="shared" si="78"/>
        <v>0</v>
      </c>
      <c r="CH100" s="13">
        <f t="shared" si="79"/>
        <v>0</v>
      </c>
      <c r="CI100" s="13">
        <f t="shared" si="80"/>
        <v>0</v>
      </c>
      <c r="CJ100" s="13">
        <f t="shared" si="81"/>
        <v>0</v>
      </c>
      <c r="CK100" s="13">
        <f t="shared" si="82"/>
        <v>0</v>
      </c>
      <c r="CL100" s="13">
        <f t="shared" si="83"/>
        <v>0</v>
      </c>
      <c r="CM100" s="13">
        <f t="shared" si="84"/>
        <v>0</v>
      </c>
      <c r="CN100" s="13">
        <f t="shared" si="85"/>
        <v>0</v>
      </c>
      <c r="CO100" s="13">
        <f t="shared" si="86"/>
        <v>0</v>
      </c>
      <c r="CP100" s="13">
        <f t="shared" si="87"/>
        <v>0</v>
      </c>
      <c r="CQ100" s="13">
        <f t="shared" si="88"/>
        <v>0</v>
      </c>
      <c r="CR100" s="13">
        <f t="shared" si="89"/>
        <v>2</v>
      </c>
      <c r="CS100" s="13">
        <f t="shared" si="91"/>
        <v>0</v>
      </c>
      <c r="CT100" s="13" t="s">
        <v>107</v>
      </c>
    </row>
    <row r="101" spans="1:98" x14ac:dyDescent="0.35">
      <c r="A101" s="14">
        <v>72</v>
      </c>
      <c r="B101" s="6">
        <v>100</v>
      </c>
      <c r="D101" s="6">
        <v>2</v>
      </c>
      <c r="G101" s="6">
        <v>2</v>
      </c>
      <c r="H101" s="6"/>
      <c r="I101" s="6"/>
      <c r="J101" s="6" t="s">
        <v>121</v>
      </c>
      <c r="K101" s="21">
        <v>43761</v>
      </c>
      <c r="L101" s="6" t="s">
        <v>260</v>
      </c>
      <c r="N101" s="6" t="s">
        <v>271</v>
      </c>
      <c r="O101" s="6"/>
      <c r="P101" s="16">
        <v>43760</v>
      </c>
      <c r="Q101" s="17">
        <v>0.8125</v>
      </c>
      <c r="R101" s="6" t="s">
        <v>98</v>
      </c>
      <c r="S101" s="6" t="s">
        <v>98</v>
      </c>
      <c r="T101" s="6" t="s">
        <v>53</v>
      </c>
      <c r="U101" s="6" t="s">
        <v>272</v>
      </c>
      <c r="V101" s="6" t="s">
        <v>121</v>
      </c>
      <c r="W101" s="6" t="s">
        <v>91</v>
      </c>
      <c r="Y101" s="6" t="s">
        <v>79</v>
      </c>
      <c r="AU101" s="6" t="s">
        <v>273</v>
      </c>
      <c r="AV101" s="6" t="s">
        <v>273</v>
      </c>
      <c r="AX101" s="6" t="s">
        <v>99</v>
      </c>
      <c r="AY101" s="13">
        <f t="shared" si="46"/>
        <v>0</v>
      </c>
      <c r="AZ101" s="13">
        <f t="shared" si="47"/>
        <v>0</v>
      </c>
      <c r="BA101" s="13">
        <f t="shared" si="48"/>
        <v>0</v>
      </c>
      <c r="BB101" s="13">
        <f t="shared" si="49"/>
        <v>0</v>
      </c>
      <c r="BC101" s="13">
        <f t="shared" si="50"/>
        <v>1</v>
      </c>
      <c r="BD101" s="13">
        <f t="shared" si="51"/>
        <v>0</v>
      </c>
      <c r="BE101" s="13">
        <f>COUNTIF(T101:AW101,"Tocaciones")</f>
        <v>0</v>
      </c>
      <c r="BF101" s="13">
        <f t="shared" si="52"/>
        <v>0</v>
      </c>
      <c r="BG101" s="13">
        <f t="shared" si="53"/>
        <v>0</v>
      </c>
      <c r="BH101" s="13">
        <f t="shared" si="54"/>
        <v>0</v>
      </c>
      <c r="BI101" s="13">
        <f t="shared" si="55"/>
        <v>0</v>
      </c>
      <c r="BJ101" s="13">
        <f t="shared" si="56"/>
        <v>0</v>
      </c>
      <c r="BK101" s="13">
        <f t="shared" si="57"/>
        <v>0</v>
      </c>
      <c r="BL101" s="13">
        <f t="shared" si="58"/>
        <v>0</v>
      </c>
      <c r="BM101" s="13">
        <f t="shared" si="59"/>
        <v>0</v>
      </c>
      <c r="BN101" s="13">
        <f t="shared" si="60"/>
        <v>0</v>
      </c>
      <c r="BO101" s="13">
        <f t="shared" si="61"/>
        <v>0</v>
      </c>
      <c r="BP101" s="13">
        <f t="shared" si="62"/>
        <v>0</v>
      </c>
      <c r="BQ101" s="13">
        <f t="shared" si="63"/>
        <v>0</v>
      </c>
      <c r="BR101" s="13">
        <f t="shared" si="64"/>
        <v>0</v>
      </c>
      <c r="BS101" s="13">
        <f t="shared" si="65"/>
        <v>0</v>
      </c>
      <c r="BT101" s="13">
        <f t="shared" si="66"/>
        <v>0</v>
      </c>
      <c r="BU101" s="40">
        <f t="shared" si="90"/>
        <v>1</v>
      </c>
      <c r="BV101" s="13">
        <f t="shared" si="67"/>
        <v>0</v>
      </c>
      <c r="BW101" s="13">
        <f t="shared" si="68"/>
        <v>0</v>
      </c>
      <c r="BX101" s="13">
        <f t="shared" si="69"/>
        <v>0</v>
      </c>
      <c r="BY101" s="13">
        <f t="shared" si="70"/>
        <v>0</v>
      </c>
      <c r="BZ101" s="13">
        <f t="shared" si="71"/>
        <v>0</v>
      </c>
      <c r="CA101" s="13">
        <f t="shared" si="72"/>
        <v>0</v>
      </c>
      <c r="CB101" s="13">
        <f t="shared" si="73"/>
        <v>0</v>
      </c>
      <c r="CC101" s="13">
        <f t="shared" si="74"/>
        <v>1</v>
      </c>
      <c r="CD101" s="13">
        <f t="shared" si="75"/>
        <v>0</v>
      </c>
      <c r="CE101" s="13">
        <f t="shared" si="76"/>
        <v>0</v>
      </c>
      <c r="CF101" s="13">
        <f t="shared" si="77"/>
        <v>0</v>
      </c>
      <c r="CG101" s="13">
        <f t="shared" si="78"/>
        <v>0</v>
      </c>
      <c r="CH101" s="13">
        <f t="shared" si="79"/>
        <v>0</v>
      </c>
      <c r="CI101" s="13">
        <f t="shared" si="80"/>
        <v>0</v>
      </c>
      <c r="CJ101" s="13">
        <f t="shared" si="81"/>
        <v>0</v>
      </c>
      <c r="CK101" s="13">
        <f t="shared" si="82"/>
        <v>0</v>
      </c>
      <c r="CL101" s="13">
        <f t="shared" si="83"/>
        <v>0</v>
      </c>
      <c r="CM101" s="13">
        <f t="shared" si="84"/>
        <v>0</v>
      </c>
      <c r="CN101" s="13">
        <f t="shared" si="85"/>
        <v>0</v>
      </c>
      <c r="CO101" s="13">
        <f t="shared" si="86"/>
        <v>1</v>
      </c>
      <c r="CP101" s="13">
        <f t="shared" si="87"/>
        <v>0</v>
      </c>
      <c r="CQ101" s="13">
        <f t="shared" si="88"/>
        <v>0</v>
      </c>
      <c r="CR101" s="13">
        <f t="shared" si="89"/>
        <v>0</v>
      </c>
      <c r="CS101" s="13">
        <f t="shared" si="91"/>
        <v>0</v>
      </c>
      <c r="CT101" s="13" t="s">
        <v>107</v>
      </c>
    </row>
    <row r="102" spans="1:98" x14ac:dyDescent="0.35">
      <c r="A102" s="14">
        <v>73</v>
      </c>
      <c r="B102" s="6">
        <v>101</v>
      </c>
      <c r="C102" s="13">
        <v>31</v>
      </c>
      <c r="D102" s="6">
        <v>1</v>
      </c>
      <c r="G102" s="6">
        <v>2</v>
      </c>
      <c r="H102" s="6"/>
      <c r="I102" s="6"/>
      <c r="J102" s="6" t="s">
        <v>254</v>
      </c>
      <c r="K102" s="21">
        <v>43761</v>
      </c>
      <c r="L102" s="6" t="s">
        <v>260</v>
      </c>
      <c r="N102" s="6" t="s">
        <v>274</v>
      </c>
      <c r="O102" s="6"/>
      <c r="P102" s="16">
        <v>43759</v>
      </c>
      <c r="Q102" s="17">
        <v>0.83333333333333337</v>
      </c>
      <c r="R102" s="6" t="s">
        <v>98</v>
      </c>
      <c r="S102" s="6" t="s">
        <v>98</v>
      </c>
      <c r="T102" s="6" t="s">
        <v>62</v>
      </c>
      <c r="U102" s="6" t="s">
        <v>275</v>
      </c>
      <c r="V102" s="6" t="s">
        <v>257</v>
      </c>
      <c r="W102" s="6" t="s">
        <v>94</v>
      </c>
      <c r="Y102" s="6" t="s">
        <v>73</v>
      </c>
      <c r="Z102" s="6" t="s">
        <v>76</v>
      </c>
      <c r="AU102" s="18" t="s">
        <v>105</v>
      </c>
      <c r="AV102" s="6" t="s">
        <v>106</v>
      </c>
      <c r="AX102" s="6" t="s">
        <v>99</v>
      </c>
      <c r="AY102" s="13">
        <f t="shared" si="46"/>
        <v>0</v>
      </c>
      <c r="AZ102" s="13">
        <f t="shared" si="47"/>
        <v>0</v>
      </c>
      <c r="BA102" s="13">
        <f t="shared" si="48"/>
        <v>0</v>
      </c>
      <c r="BB102" s="13">
        <f t="shared" si="49"/>
        <v>0</v>
      </c>
      <c r="BC102" s="13">
        <f t="shared" si="50"/>
        <v>0</v>
      </c>
      <c r="BD102" s="13">
        <f t="shared" si="51"/>
        <v>0</v>
      </c>
      <c r="BE102" s="13">
        <f>COUNTIF(T102:AT102,"Tocaciones")</f>
        <v>0</v>
      </c>
      <c r="BF102" s="13">
        <f t="shared" si="52"/>
        <v>0</v>
      </c>
      <c r="BG102" s="13">
        <f t="shared" si="53"/>
        <v>0</v>
      </c>
      <c r="BH102" s="13">
        <f t="shared" si="54"/>
        <v>0</v>
      </c>
      <c r="BI102" s="13">
        <f t="shared" si="55"/>
        <v>0</v>
      </c>
      <c r="BJ102" s="13">
        <f t="shared" si="56"/>
        <v>0</v>
      </c>
      <c r="BK102" s="13">
        <f t="shared" si="57"/>
        <v>0</v>
      </c>
      <c r="BL102" s="13">
        <f t="shared" si="58"/>
        <v>1</v>
      </c>
      <c r="BM102" s="13">
        <f t="shared" si="59"/>
        <v>0</v>
      </c>
      <c r="BN102" s="13">
        <f t="shared" si="60"/>
        <v>0</v>
      </c>
      <c r="BO102" s="13">
        <f t="shared" si="61"/>
        <v>0</v>
      </c>
      <c r="BP102" s="13">
        <f t="shared" si="62"/>
        <v>0</v>
      </c>
      <c r="BQ102" s="13">
        <f t="shared" si="63"/>
        <v>0</v>
      </c>
      <c r="BR102" s="13">
        <f t="shared" si="64"/>
        <v>0</v>
      </c>
      <c r="BS102" s="13">
        <f t="shared" si="65"/>
        <v>0</v>
      </c>
      <c r="BT102" s="13">
        <f t="shared" si="66"/>
        <v>0</v>
      </c>
      <c r="BU102" s="40">
        <f t="shared" si="90"/>
        <v>1</v>
      </c>
      <c r="BV102" s="13">
        <f t="shared" si="67"/>
        <v>0</v>
      </c>
      <c r="BW102" s="13">
        <f t="shared" si="68"/>
        <v>1</v>
      </c>
      <c r="BX102" s="13">
        <f t="shared" si="69"/>
        <v>0</v>
      </c>
      <c r="BY102" s="13">
        <f t="shared" si="70"/>
        <v>0</v>
      </c>
      <c r="BZ102" s="13">
        <f t="shared" si="71"/>
        <v>1</v>
      </c>
      <c r="CA102" s="13">
        <f t="shared" si="72"/>
        <v>0</v>
      </c>
      <c r="CB102" s="13">
        <f t="shared" si="73"/>
        <v>0</v>
      </c>
      <c r="CC102" s="13">
        <f t="shared" si="74"/>
        <v>0</v>
      </c>
      <c r="CD102" s="13">
        <f t="shared" si="75"/>
        <v>0</v>
      </c>
      <c r="CE102" s="13">
        <f t="shared" si="76"/>
        <v>0</v>
      </c>
      <c r="CF102" s="13">
        <f t="shared" si="77"/>
        <v>0</v>
      </c>
      <c r="CG102" s="13">
        <f t="shared" si="78"/>
        <v>0</v>
      </c>
      <c r="CH102" s="13">
        <f t="shared" si="79"/>
        <v>0</v>
      </c>
      <c r="CI102" s="13">
        <f t="shared" si="80"/>
        <v>0</v>
      </c>
      <c r="CJ102" s="13">
        <f t="shared" si="81"/>
        <v>0</v>
      </c>
      <c r="CK102" s="13">
        <f t="shared" si="82"/>
        <v>0</v>
      </c>
      <c r="CL102" s="13">
        <f t="shared" si="83"/>
        <v>0</v>
      </c>
      <c r="CM102" s="13">
        <f t="shared" si="84"/>
        <v>0</v>
      </c>
      <c r="CN102" s="13">
        <f t="shared" si="85"/>
        <v>0</v>
      </c>
      <c r="CO102" s="13">
        <f t="shared" si="86"/>
        <v>0</v>
      </c>
      <c r="CP102" s="13">
        <f t="shared" si="87"/>
        <v>0</v>
      </c>
      <c r="CQ102" s="13">
        <f t="shared" si="88"/>
        <v>0</v>
      </c>
      <c r="CR102" s="13">
        <f t="shared" si="89"/>
        <v>1</v>
      </c>
      <c r="CS102" s="13">
        <f t="shared" si="91"/>
        <v>0</v>
      </c>
      <c r="CT102" s="13" t="s">
        <v>107</v>
      </c>
    </row>
    <row r="103" spans="1:98" x14ac:dyDescent="0.35">
      <c r="A103" s="14">
        <v>73</v>
      </c>
      <c r="B103" s="6">
        <v>102</v>
      </c>
      <c r="C103" s="13">
        <v>31</v>
      </c>
      <c r="D103" s="6">
        <v>1</v>
      </c>
      <c r="G103" s="6">
        <v>2</v>
      </c>
      <c r="H103" s="6"/>
      <c r="I103" s="6"/>
      <c r="J103" s="6" t="s">
        <v>254</v>
      </c>
      <c r="K103" s="21">
        <v>43761</v>
      </c>
      <c r="L103" s="6" t="s">
        <v>260</v>
      </c>
      <c r="N103" s="6" t="s">
        <v>274</v>
      </c>
      <c r="O103" s="6"/>
      <c r="P103" s="16">
        <v>43759</v>
      </c>
      <c r="Q103" s="17">
        <v>0.83333333333333337</v>
      </c>
      <c r="R103" s="6" t="s">
        <v>98</v>
      </c>
      <c r="S103" s="6" t="s">
        <v>98</v>
      </c>
      <c r="T103" s="6" t="s">
        <v>62</v>
      </c>
      <c r="U103" s="6" t="s">
        <v>275</v>
      </c>
      <c r="V103" s="6" t="s">
        <v>257</v>
      </c>
      <c r="W103" s="6" t="s">
        <v>94</v>
      </c>
      <c r="Y103" s="6" t="s">
        <v>73</v>
      </c>
      <c r="Z103" s="6" t="s">
        <v>76</v>
      </c>
      <c r="AU103" s="18" t="s">
        <v>105</v>
      </c>
      <c r="AV103" s="6" t="s">
        <v>106</v>
      </c>
      <c r="AX103" s="6" t="s">
        <v>99</v>
      </c>
      <c r="AY103" s="13">
        <f t="shared" si="46"/>
        <v>0</v>
      </c>
      <c r="AZ103" s="13">
        <f t="shared" si="47"/>
        <v>0</v>
      </c>
      <c r="BA103" s="13">
        <f t="shared" si="48"/>
        <v>0</v>
      </c>
      <c r="BB103" s="13">
        <f t="shared" si="49"/>
        <v>0</v>
      </c>
      <c r="BC103" s="13">
        <f t="shared" si="50"/>
        <v>0</v>
      </c>
      <c r="BD103" s="13">
        <f t="shared" si="51"/>
        <v>0</v>
      </c>
      <c r="BE103" s="13">
        <f>COUNTIF(T103:AW103,"Tocaciones")</f>
        <v>0</v>
      </c>
      <c r="BF103" s="13">
        <f t="shared" si="52"/>
        <v>0</v>
      </c>
      <c r="BG103" s="13">
        <f t="shared" si="53"/>
        <v>0</v>
      </c>
      <c r="BH103" s="13">
        <f t="shared" si="54"/>
        <v>0</v>
      </c>
      <c r="BI103" s="13">
        <f t="shared" si="55"/>
        <v>0</v>
      </c>
      <c r="BJ103" s="13">
        <f t="shared" si="56"/>
        <v>0</v>
      </c>
      <c r="BK103" s="13">
        <f t="shared" si="57"/>
        <v>0</v>
      </c>
      <c r="BL103" s="13">
        <f t="shared" si="58"/>
        <v>1</v>
      </c>
      <c r="BM103" s="13">
        <f t="shared" si="59"/>
        <v>0</v>
      </c>
      <c r="BN103" s="13">
        <f t="shared" si="60"/>
        <v>0</v>
      </c>
      <c r="BO103" s="13">
        <f t="shared" si="61"/>
        <v>0</v>
      </c>
      <c r="BP103" s="13">
        <f t="shared" si="62"/>
        <v>0</v>
      </c>
      <c r="BQ103" s="13">
        <f t="shared" si="63"/>
        <v>0</v>
      </c>
      <c r="BR103" s="13">
        <f t="shared" si="64"/>
        <v>0</v>
      </c>
      <c r="BS103" s="13">
        <f t="shared" si="65"/>
        <v>0</v>
      </c>
      <c r="BT103" s="13">
        <f t="shared" si="66"/>
        <v>0</v>
      </c>
      <c r="BU103" s="40">
        <f t="shared" si="90"/>
        <v>1</v>
      </c>
      <c r="BV103" s="13">
        <f t="shared" si="67"/>
        <v>0</v>
      </c>
      <c r="BW103" s="13">
        <f t="shared" si="68"/>
        <v>1</v>
      </c>
      <c r="BX103" s="13">
        <f t="shared" si="69"/>
        <v>0</v>
      </c>
      <c r="BY103" s="13">
        <f t="shared" si="70"/>
        <v>0</v>
      </c>
      <c r="BZ103" s="13">
        <f t="shared" si="71"/>
        <v>1</v>
      </c>
      <c r="CA103" s="13">
        <f t="shared" si="72"/>
        <v>0</v>
      </c>
      <c r="CB103" s="13">
        <f t="shared" si="73"/>
        <v>0</v>
      </c>
      <c r="CC103" s="13">
        <f t="shared" si="74"/>
        <v>0</v>
      </c>
      <c r="CD103" s="13">
        <f t="shared" si="75"/>
        <v>0</v>
      </c>
      <c r="CE103" s="13">
        <f t="shared" si="76"/>
        <v>0</v>
      </c>
      <c r="CF103" s="13">
        <f t="shared" si="77"/>
        <v>0</v>
      </c>
      <c r="CG103" s="13">
        <f t="shared" si="78"/>
        <v>0</v>
      </c>
      <c r="CH103" s="13">
        <f t="shared" si="79"/>
        <v>0</v>
      </c>
      <c r="CI103" s="13">
        <f t="shared" si="80"/>
        <v>0</v>
      </c>
      <c r="CJ103" s="13">
        <f t="shared" si="81"/>
        <v>0</v>
      </c>
      <c r="CK103" s="13">
        <f t="shared" si="82"/>
        <v>0</v>
      </c>
      <c r="CL103" s="13">
        <f t="shared" si="83"/>
        <v>0</v>
      </c>
      <c r="CM103" s="13">
        <f t="shared" si="84"/>
        <v>0</v>
      </c>
      <c r="CN103" s="13">
        <f t="shared" si="85"/>
        <v>0</v>
      </c>
      <c r="CO103" s="13">
        <f t="shared" si="86"/>
        <v>0</v>
      </c>
      <c r="CP103" s="13">
        <f t="shared" si="87"/>
        <v>0</v>
      </c>
      <c r="CQ103" s="13">
        <f t="shared" si="88"/>
        <v>0</v>
      </c>
      <c r="CR103" s="13">
        <f t="shared" si="89"/>
        <v>1</v>
      </c>
      <c r="CS103" s="13">
        <f t="shared" si="91"/>
        <v>0</v>
      </c>
      <c r="CT103" s="13" t="s">
        <v>107</v>
      </c>
    </row>
    <row r="104" spans="1:98" x14ac:dyDescent="0.35">
      <c r="A104" s="14">
        <v>73</v>
      </c>
      <c r="B104" s="6">
        <v>103</v>
      </c>
      <c r="D104" s="6">
        <v>2</v>
      </c>
      <c r="G104" s="6">
        <v>2</v>
      </c>
      <c r="H104" s="6"/>
      <c r="I104" s="6"/>
      <c r="J104" s="6" t="s">
        <v>254</v>
      </c>
      <c r="K104" s="21">
        <v>43761</v>
      </c>
      <c r="L104" s="6" t="s">
        <v>260</v>
      </c>
      <c r="N104" s="6" t="s">
        <v>274</v>
      </c>
      <c r="O104" s="6"/>
      <c r="P104" s="16">
        <v>43759</v>
      </c>
      <c r="Q104" s="17">
        <v>0.83333333333333337</v>
      </c>
      <c r="R104" s="6" t="s">
        <v>98</v>
      </c>
      <c r="S104" s="6" t="s">
        <v>98</v>
      </c>
      <c r="T104" s="6" t="s">
        <v>62</v>
      </c>
      <c r="U104" s="6" t="s">
        <v>275</v>
      </c>
      <c r="V104" s="6" t="s">
        <v>257</v>
      </c>
      <c r="W104" s="6" t="s">
        <v>94</v>
      </c>
      <c r="Y104" s="6" t="s">
        <v>73</v>
      </c>
      <c r="Z104" s="6" t="s">
        <v>76</v>
      </c>
      <c r="AU104" s="18" t="s">
        <v>105</v>
      </c>
      <c r="AV104" s="6" t="s">
        <v>106</v>
      </c>
      <c r="AX104" s="6" t="s">
        <v>99</v>
      </c>
      <c r="AY104" s="13">
        <f t="shared" si="46"/>
        <v>0</v>
      </c>
      <c r="AZ104" s="13">
        <f t="shared" si="47"/>
        <v>0</v>
      </c>
      <c r="BA104" s="13">
        <f t="shared" si="48"/>
        <v>0</v>
      </c>
      <c r="BB104" s="13">
        <f t="shared" si="49"/>
        <v>0</v>
      </c>
      <c r="BC104" s="13">
        <f t="shared" si="50"/>
        <v>0</v>
      </c>
      <c r="BD104" s="13">
        <f t="shared" si="51"/>
        <v>0</v>
      </c>
      <c r="BE104" s="13">
        <f>COUNTIF(T104:AT104,"Tocaciones")</f>
        <v>0</v>
      </c>
      <c r="BF104" s="13">
        <f t="shared" si="52"/>
        <v>0</v>
      </c>
      <c r="BG104" s="13">
        <f t="shared" si="53"/>
        <v>0</v>
      </c>
      <c r="BH104" s="13">
        <f t="shared" si="54"/>
        <v>0</v>
      </c>
      <c r="BI104" s="13">
        <f t="shared" si="55"/>
        <v>0</v>
      </c>
      <c r="BJ104" s="13">
        <f t="shared" si="56"/>
        <v>0</v>
      </c>
      <c r="BK104" s="13">
        <f t="shared" si="57"/>
        <v>0</v>
      </c>
      <c r="BL104" s="13">
        <f t="shared" si="58"/>
        <v>1</v>
      </c>
      <c r="BM104" s="13">
        <f t="shared" si="59"/>
        <v>0</v>
      </c>
      <c r="BN104" s="13">
        <f t="shared" si="60"/>
        <v>0</v>
      </c>
      <c r="BO104" s="13">
        <f t="shared" si="61"/>
        <v>0</v>
      </c>
      <c r="BP104" s="13">
        <f t="shared" si="62"/>
        <v>0</v>
      </c>
      <c r="BQ104" s="13">
        <f t="shared" si="63"/>
        <v>0</v>
      </c>
      <c r="BR104" s="13">
        <f t="shared" si="64"/>
        <v>0</v>
      </c>
      <c r="BS104" s="13">
        <f t="shared" si="65"/>
        <v>0</v>
      </c>
      <c r="BT104" s="13">
        <f t="shared" si="66"/>
        <v>0</v>
      </c>
      <c r="BU104" s="40">
        <f t="shared" si="90"/>
        <v>1</v>
      </c>
      <c r="BV104" s="13">
        <f t="shared" si="67"/>
        <v>0</v>
      </c>
      <c r="BW104" s="13">
        <f t="shared" si="68"/>
        <v>1</v>
      </c>
      <c r="BX104" s="13">
        <f t="shared" si="69"/>
        <v>0</v>
      </c>
      <c r="BY104" s="13">
        <f t="shared" si="70"/>
        <v>0</v>
      </c>
      <c r="BZ104" s="13">
        <f t="shared" si="71"/>
        <v>1</v>
      </c>
      <c r="CA104" s="13">
        <f t="shared" si="72"/>
        <v>0</v>
      </c>
      <c r="CB104" s="13">
        <f t="shared" si="73"/>
        <v>0</v>
      </c>
      <c r="CC104" s="13">
        <f t="shared" si="74"/>
        <v>0</v>
      </c>
      <c r="CD104" s="13">
        <f t="shared" si="75"/>
        <v>0</v>
      </c>
      <c r="CE104" s="13">
        <f t="shared" si="76"/>
        <v>0</v>
      </c>
      <c r="CF104" s="13">
        <f t="shared" si="77"/>
        <v>0</v>
      </c>
      <c r="CG104" s="13">
        <f t="shared" si="78"/>
        <v>0</v>
      </c>
      <c r="CH104" s="13">
        <f t="shared" si="79"/>
        <v>0</v>
      </c>
      <c r="CI104" s="13">
        <f t="shared" si="80"/>
        <v>0</v>
      </c>
      <c r="CJ104" s="13">
        <f t="shared" si="81"/>
        <v>0</v>
      </c>
      <c r="CK104" s="13">
        <f t="shared" si="82"/>
        <v>0</v>
      </c>
      <c r="CL104" s="13">
        <f t="shared" si="83"/>
        <v>0</v>
      </c>
      <c r="CM104" s="13">
        <f t="shared" si="84"/>
        <v>0</v>
      </c>
      <c r="CN104" s="13">
        <f t="shared" si="85"/>
        <v>0</v>
      </c>
      <c r="CO104" s="13">
        <f t="shared" si="86"/>
        <v>0</v>
      </c>
      <c r="CP104" s="13">
        <f t="shared" si="87"/>
        <v>0</v>
      </c>
      <c r="CQ104" s="13">
        <f t="shared" si="88"/>
        <v>0</v>
      </c>
      <c r="CR104" s="13">
        <f t="shared" si="89"/>
        <v>1</v>
      </c>
      <c r="CS104" s="13">
        <f t="shared" si="91"/>
        <v>0</v>
      </c>
      <c r="CT104" s="13" t="s">
        <v>107</v>
      </c>
    </row>
    <row r="105" spans="1:98" x14ac:dyDescent="0.35">
      <c r="A105" s="14">
        <v>73</v>
      </c>
      <c r="B105" s="6">
        <v>104</v>
      </c>
      <c r="C105" s="13">
        <v>62</v>
      </c>
      <c r="D105" s="6">
        <v>2</v>
      </c>
      <c r="G105" s="6">
        <v>2</v>
      </c>
      <c r="H105" s="6"/>
      <c r="I105" s="6"/>
      <c r="J105" s="6" t="s">
        <v>254</v>
      </c>
      <c r="K105" s="21">
        <v>43761</v>
      </c>
      <c r="L105" s="6" t="s">
        <v>260</v>
      </c>
      <c r="N105" s="6" t="s">
        <v>274</v>
      </c>
      <c r="O105" s="6"/>
      <c r="P105" s="16">
        <v>43759</v>
      </c>
      <c r="Q105" s="17">
        <v>0.83333333333333337</v>
      </c>
      <c r="R105" s="6" t="s">
        <v>98</v>
      </c>
      <c r="S105" s="6" t="s">
        <v>98</v>
      </c>
      <c r="T105" s="6" t="s">
        <v>62</v>
      </c>
      <c r="U105" s="6" t="s">
        <v>275</v>
      </c>
      <c r="V105" s="6" t="s">
        <v>257</v>
      </c>
      <c r="W105" s="6" t="s">
        <v>94</v>
      </c>
      <c r="Y105" s="6" t="s">
        <v>73</v>
      </c>
      <c r="Z105" s="6" t="s">
        <v>76</v>
      </c>
      <c r="AU105" s="18" t="s">
        <v>105</v>
      </c>
      <c r="AV105" s="6" t="s">
        <v>106</v>
      </c>
      <c r="AX105" s="6" t="s">
        <v>99</v>
      </c>
      <c r="AY105" s="13">
        <f t="shared" si="46"/>
        <v>0</v>
      </c>
      <c r="AZ105" s="13">
        <f t="shared" si="47"/>
        <v>0</v>
      </c>
      <c r="BA105" s="13">
        <f t="shared" si="48"/>
        <v>0</v>
      </c>
      <c r="BB105" s="13">
        <f t="shared" si="49"/>
        <v>0</v>
      </c>
      <c r="BC105" s="13">
        <f t="shared" si="50"/>
        <v>0</v>
      </c>
      <c r="BD105" s="13">
        <f t="shared" si="51"/>
        <v>0</v>
      </c>
      <c r="BE105" s="13">
        <f>COUNTIF(T105:AW105,"Tocaciones")</f>
        <v>0</v>
      </c>
      <c r="BF105" s="13">
        <f t="shared" si="52"/>
        <v>0</v>
      </c>
      <c r="BG105" s="13">
        <f t="shared" si="53"/>
        <v>0</v>
      </c>
      <c r="BH105" s="13">
        <f t="shared" si="54"/>
        <v>0</v>
      </c>
      <c r="BI105" s="13">
        <f t="shared" si="55"/>
        <v>0</v>
      </c>
      <c r="BJ105" s="13">
        <f t="shared" si="56"/>
        <v>0</v>
      </c>
      <c r="BK105" s="13">
        <f t="shared" si="57"/>
        <v>0</v>
      </c>
      <c r="BL105" s="13">
        <f t="shared" si="58"/>
        <v>1</v>
      </c>
      <c r="BM105" s="13">
        <f t="shared" si="59"/>
        <v>0</v>
      </c>
      <c r="BN105" s="13">
        <f t="shared" si="60"/>
        <v>0</v>
      </c>
      <c r="BO105" s="13">
        <f t="shared" si="61"/>
        <v>0</v>
      </c>
      <c r="BP105" s="13">
        <f t="shared" si="62"/>
        <v>0</v>
      </c>
      <c r="BQ105" s="13">
        <f t="shared" si="63"/>
        <v>0</v>
      </c>
      <c r="BR105" s="13">
        <f t="shared" si="64"/>
        <v>0</v>
      </c>
      <c r="BS105" s="13">
        <f t="shared" si="65"/>
        <v>0</v>
      </c>
      <c r="BT105" s="13">
        <f t="shared" si="66"/>
        <v>0</v>
      </c>
      <c r="BU105" s="40">
        <f t="shared" si="90"/>
        <v>1</v>
      </c>
      <c r="BV105" s="13">
        <f t="shared" si="67"/>
        <v>0</v>
      </c>
      <c r="BW105" s="13">
        <f t="shared" si="68"/>
        <v>1</v>
      </c>
      <c r="BX105" s="13">
        <f t="shared" si="69"/>
        <v>0</v>
      </c>
      <c r="BY105" s="13">
        <f t="shared" si="70"/>
        <v>0</v>
      </c>
      <c r="BZ105" s="13">
        <f t="shared" si="71"/>
        <v>1</v>
      </c>
      <c r="CA105" s="13">
        <f t="shared" si="72"/>
        <v>0</v>
      </c>
      <c r="CB105" s="13">
        <f t="shared" si="73"/>
        <v>0</v>
      </c>
      <c r="CC105" s="13">
        <f t="shared" si="74"/>
        <v>0</v>
      </c>
      <c r="CD105" s="13">
        <f t="shared" si="75"/>
        <v>0</v>
      </c>
      <c r="CE105" s="13">
        <f t="shared" si="76"/>
        <v>0</v>
      </c>
      <c r="CF105" s="13">
        <f t="shared" si="77"/>
        <v>0</v>
      </c>
      <c r="CG105" s="13">
        <f t="shared" si="78"/>
        <v>0</v>
      </c>
      <c r="CH105" s="13">
        <f t="shared" si="79"/>
        <v>0</v>
      </c>
      <c r="CI105" s="13">
        <f t="shared" si="80"/>
        <v>0</v>
      </c>
      <c r="CJ105" s="13">
        <f t="shared" si="81"/>
        <v>0</v>
      </c>
      <c r="CK105" s="13">
        <f t="shared" si="82"/>
        <v>0</v>
      </c>
      <c r="CL105" s="13">
        <f t="shared" si="83"/>
        <v>0</v>
      </c>
      <c r="CM105" s="13">
        <f t="shared" si="84"/>
        <v>0</v>
      </c>
      <c r="CN105" s="13">
        <f t="shared" si="85"/>
        <v>0</v>
      </c>
      <c r="CO105" s="13">
        <f t="shared" si="86"/>
        <v>0</v>
      </c>
      <c r="CP105" s="13">
        <f t="shared" si="87"/>
        <v>0</v>
      </c>
      <c r="CQ105" s="13">
        <f t="shared" si="88"/>
        <v>0</v>
      </c>
      <c r="CR105" s="13">
        <f t="shared" si="89"/>
        <v>1</v>
      </c>
      <c r="CS105" s="13">
        <f t="shared" si="91"/>
        <v>0</v>
      </c>
      <c r="CT105" s="13" t="s">
        <v>107</v>
      </c>
    </row>
    <row r="106" spans="1:98" x14ac:dyDescent="0.35">
      <c r="A106" s="14">
        <v>73</v>
      </c>
      <c r="B106" s="6">
        <v>105</v>
      </c>
      <c r="C106" s="13">
        <v>43</v>
      </c>
      <c r="D106" s="6">
        <v>1</v>
      </c>
      <c r="G106" s="6">
        <v>2</v>
      </c>
      <c r="H106" s="6"/>
      <c r="I106" s="6"/>
      <c r="J106" s="6" t="s">
        <v>254</v>
      </c>
      <c r="K106" s="21">
        <v>43761</v>
      </c>
      <c r="L106" s="6" t="s">
        <v>260</v>
      </c>
      <c r="N106" s="6" t="s">
        <v>274</v>
      </c>
      <c r="O106" s="6"/>
      <c r="P106" s="16">
        <v>43759</v>
      </c>
      <c r="Q106" s="17">
        <v>0.83333333333333337</v>
      </c>
      <c r="R106" s="6" t="s">
        <v>98</v>
      </c>
      <c r="S106" s="6" t="s">
        <v>98</v>
      </c>
      <c r="T106" s="6" t="s">
        <v>62</v>
      </c>
      <c r="U106" s="6" t="s">
        <v>275</v>
      </c>
      <c r="V106" s="6" t="s">
        <v>257</v>
      </c>
      <c r="W106" s="6" t="s">
        <v>94</v>
      </c>
      <c r="Y106" s="6" t="s">
        <v>73</v>
      </c>
      <c r="Z106" s="6" t="s">
        <v>76</v>
      </c>
      <c r="AU106" s="18" t="s">
        <v>105</v>
      </c>
      <c r="AV106" s="6" t="s">
        <v>106</v>
      </c>
      <c r="AX106" s="6" t="s">
        <v>99</v>
      </c>
      <c r="AY106" s="13">
        <f t="shared" si="46"/>
        <v>0</v>
      </c>
      <c r="AZ106" s="13">
        <f t="shared" si="47"/>
        <v>0</v>
      </c>
      <c r="BA106" s="13">
        <f t="shared" si="48"/>
        <v>0</v>
      </c>
      <c r="BB106" s="13">
        <f t="shared" si="49"/>
        <v>0</v>
      </c>
      <c r="BC106" s="13">
        <f t="shared" si="50"/>
        <v>0</v>
      </c>
      <c r="BD106" s="13">
        <f t="shared" si="51"/>
        <v>0</v>
      </c>
      <c r="BE106" s="13">
        <f>COUNTIF(T106:AT106,"Tocaciones")</f>
        <v>0</v>
      </c>
      <c r="BF106" s="13">
        <f t="shared" si="52"/>
        <v>0</v>
      </c>
      <c r="BG106" s="13">
        <f t="shared" si="53"/>
        <v>0</v>
      </c>
      <c r="BH106" s="13">
        <f t="shared" si="54"/>
        <v>0</v>
      </c>
      <c r="BI106" s="13">
        <f t="shared" si="55"/>
        <v>0</v>
      </c>
      <c r="BJ106" s="13">
        <f t="shared" si="56"/>
        <v>0</v>
      </c>
      <c r="BK106" s="13">
        <f t="shared" si="57"/>
        <v>0</v>
      </c>
      <c r="BL106" s="13">
        <f t="shared" si="58"/>
        <v>1</v>
      </c>
      <c r="BM106" s="13">
        <f t="shared" si="59"/>
        <v>0</v>
      </c>
      <c r="BN106" s="13">
        <f t="shared" si="60"/>
        <v>0</v>
      </c>
      <c r="BO106" s="13">
        <f t="shared" si="61"/>
        <v>0</v>
      </c>
      <c r="BP106" s="13">
        <f t="shared" si="62"/>
        <v>0</v>
      </c>
      <c r="BQ106" s="13">
        <f t="shared" si="63"/>
        <v>0</v>
      </c>
      <c r="BR106" s="13">
        <f t="shared" si="64"/>
        <v>0</v>
      </c>
      <c r="BS106" s="13">
        <f t="shared" si="65"/>
        <v>0</v>
      </c>
      <c r="BT106" s="13">
        <f t="shared" si="66"/>
        <v>0</v>
      </c>
      <c r="BU106" s="40">
        <f t="shared" si="90"/>
        <v>1</v>
      </c>
      <c r="BV106" s="13">
        <f t="shared" si="67"/>
        <v>0</v>
      </c>
      <c r="BW106" s="13">
        <f t="shared" si="68"/>
        <v>1</v>
      </c>
      <c r="BX106" s="13">
        <f t="shared" si="69"/>
        <v>0</v>
      </c>
      <c r="BY106" s="13">
        <f t="shared" si="70"/>
        <v>0</v>
      </c>
      <c r="BZ106" s="13">
        <f t="shared" si="71"/>
        <v>1</v>
      </c>
      <c r="CA106" s="13">
        <f t="shared" si="72"/>
        <v>0</v>
      </c>
      <c r="CB106" s="13">
        <f t="shared" si="73"/>
        <v>0</v>
      </c>
      <c r="CC106" s="13">
        <f t="shared" si="74"/>
        <v>0</v>
      </c>
      <c r="CD106" s="13">
        <f t="shared" si="75"/>
        <v>0</v>
      </c>
      <c r="CE106" s="13">
        <f t="shared" si="76"/>
        <v>0</v>
      </c>
      <c r="CF106" s="13">
        <f t="shared" si="77"/>
        <v>0</v>
      </c>
      <c r="CG106" s="13">
        <f t="shared" si="78"/>
        <v>0</v>
      </c>
      <c r="CH106" s="13">
        <f t="shared" si="79"/>
        <v>0</v>
      </c>
      <c r="CI106" s="13">
        <f t="shared" si="80"/>
        <v>0</v>
      </c>
      <c r="CJ106" s="13">
        <f t="shared" si="81"/>
        <v>0</v>
      </c>
      <c r="CK106" s="13">
        <f t="shared" si="82"/>
        <v>0</v>
      </c>
      <c r="CL106" s="13">
        <f t="shared" si="83"/>
        <v>0</v>
      </c>
      <c r="CM106" s="13">
        <f t="shared" si="84"/>
        <v>0</v>
      </c>
      <c r="CN106" s="13">
        <f t="shared" si="85"/>
        <v>0</v>
      </c>
      <c r="CO106" s="13">
        <f t="shared" si="86"/>
        <v>0</v>
      </c>
      <c r="CP106" s="13">
        <f t="shared" si="87"/>
        <v>0</v>
      </c>
      <c r="CQ106" s="13">
        <f t="shared" si="88"/>
        <v>0</v>
      </c>
      <c r="CR106" s="13">
        <f t="shared" si="89"/>
        <v>1</v>
      </c>
      <c r="CS106" s="13">
        <f t="shared" si="91"/>
        <v>0</v>
      </c>
      <c r="CT106" s="13" t="s">
        <v>107</v>
      </c>
    </row>
    <row r="107" spans="1:98" x14ac:dyDescent="0.35">
      <c r="A107" s="14">
        <v>73</v>
      </c>
      <c r="B107" s="6">
        <v>106</v>
      </c>
      <c r="C107" s="13">
        <v>34</v>
      </c>
      <c r="D107" s="6">
        <v>1</v>
      </c>
      <c r="G107" s="6">
        <v>1</v>
      </c>
      <c r="H107" s="6">
        <v>2</v>
      </c>
      <c r="I107" s="6"/>
      <c r="J107" s="6" t="s">
        <v>254</v>
      </c>
      <c r="K107" s="21">
        <v>43761</v>
      </c>
      <c r="L107" s="6" t="s">
        <v>276</v>
      </c>
      <c r="M107" s="13" t="s">
        <v>255</v>
      </c>
      <c r="N107" s="6" t="s">
        <v>274</v>
      </c>
      <c r="O107" s="6"/>
      <c r="P107" s="16">
        <v>43759</v>
      </c>
      <c r="Q107" s="17">
        <v>0.85416666666666663</v>
      </c>
      <c r="R107" s="6" t="s">
        <v>98</v>
      </c>
      <c r="S107" s="6" t="s">
        <v>98</v>
      </c>
      <c r="T107" s="6" t="s">
        <v>52</v>
      </c>
      <c r="U107" s="6" t="s">
        <v>277</v>
      </c>
      <c r="V107" s="6" t="s">
        <v>257</v>
      </c>
      <c r="W107" s="6" t="s">
        <v>94</v>
      </c>
      <c r="Y107" s="6" t="s">
        <v>73</v>
      </c>
      <c r="Z107" s="6" t="s">
        <v>76</v>
      </c>
      <c r="AU107" s="6" t="s">
        <v>278</v>
      </c>
      <c r="AV107" s="6" t="s">
        <v>106</v>
      </c>
      <c r="AX107" s="6" t="s">
        <v>99</v>
      </c>
      <c r="AY107" s="13">
        <f t="shared" si="46"/>
        <v>0</v>
      </c>
      <c r="AZ107" s="13">
        <f t="shared" si="47"/>
        <v>0</v>
      </c>
      <c r="BA107" s="13">
        <f t="shared" si="48"/>
        <v>0</v>
      </c>
      <c r="BB107" s="13">
        <f t="shared" si="49"/>
        <v>1</v>
      </c>
      <c r="BC107" s="13">
        <f t="shared" si="50"/>
        <v>0</v>
      </c>
      <c r="BD107" s="13">
        <f t="shared" si="51"/>
        <v>0</v>
      </c>
      <c r="BE107" s="13">
        <f>COUNTIF(T107:AW107,"Tocaciones")</f>
        <v>0</v>
      </c>
      <c r="BF107" s="13">
        <f t="shared" si="52"/>
        <v>0</v>
      </c>
      <c r="BG107" s="13">
        <f t="shared" si="53"/>
        <v>0</v>
      </c>
      <c r="BH107" s="13">
        <f t="shared" si="54"/>
        <v>0</v>
      </c>
      <c r="BI107" s="13">
        <f t="shared" si="55"/>
        <v>0</v>
      </c>
      <c r="BJ107" s="13">
        <f t="shared" si="56"/>
        <v>0</v>
      </c>
      <c r="BK107" s="13">
        <f t="shared" si="57"/>
        <v>0</v>
      </c>
      <c r="BL107" s="13">
        <f t="shared" si="58"/>
        <v>0</v>
      </c>
      <c r="BM107" s="13">
        <f t="shared" si="59"/>
        <v>0</v>
      </c>
      <c r="BN107" s="13">
        <f t="shared" si="60"/>
        <v>0</v>
      </c>
      <c r="BO107" s="13">
        <f t="shared" si="61"/>
        <v>0</v>
      </c>
      <c r="BP107" s="13">
        <f t="shared" si="62"/>
        <v>0</v>
      </c>
      <c r="BQ107" s="13">
        <f t="shared" si="63"/>
        <v>0</v>
      </c>
      <c r="BR107" s="13">
        <f t="shared" si="64"/>
        <v>0</v>
      </c>
      <c r="BS107" s="13">
        <f t="shared" si="65"/>
        <v>0</v>
      </c>
      <c r="BT107" s="13">
        <f t="shared" si="66"/>
        <v>0</v>
      </c>
      <c r="BU107" s="40">
        <f t="shared" si="90"/>
        <v>1</v>
      </c>
      <c r="BV107" s="13">
        <f t="shared" si="67"/>
        <v>0</v>
      </c>
      <c r="BW107" s="13">
        <f t="shared" si="68"/>
        <v>1</v>
      </c>
      <c r="BX107" s="13">
        <f t="shared" si="69"/>
        <v>0</v>
      </c>
      <c r="BY107" s="13">
        <f t="shared" si="70"/>
        <v>0</v>
      </c>
      <c r="BZ107" s="13">
        <f t="shared" si="71"/>
        <v>1</v>
      </c>
      <c r="CA107" s="13">
        <f t="shared" si="72"/>
        <v>0</v>
      </c>
      <c r="CB107" s="13">
        <f t="shared" si="73"/>
        <v>0</v>
      </c>
      <c r="CC107" s="13">
        <f t="shared" si="74"/>
        <v>0</v>
      </c>
      <c r="CD107" s="13">
        <f t="shared" si="75"/>
        <v>0</v>
      </c>
      <c r="CE107" s="13">
        <f t="shared" si="76"/>
        <v>0</v>
      </c>
      <c r="CF107" s="13">
        <f t="shared" si="77"/>
        <v>0</v>
      </c>
      <c r="CG107" s="13">
        <f t="shared" si="78"/>
        <v>0</v>
      </c>
      <c r="CH107" s="13">
        <f t="shared" si="79"/>
        <v>0</v>
      </c>
      <c r="CI107" s="13">
        <f t="shared" si="80"/>
        <v>0</v>
      </c>
      <c r="CJ107" s="13">
        <f t="shared" si="81"/>
        <v>0</v>
      </c>
      <c r="CK107" s="13">
        <f t="shared" si="82"/>
        <v>0</v>
      </c>
      <c r="CL107" s="13">
        <f t="shared" si="83"/>
        <v>0</v>
      </c>
      <c r="CM107" s="13">
        <f t="shared" si="84"/>
        <v>0</v>
      </c>
      <c r="CN107" s="13">
        <f t="shared" si="85"/>
        <v>0</v>
      </c>
      <c r="CO107" s="13">
        <f t="shared" si="86"/>
        <v>0</v>
      </c>
      <c r="CP107" s="13">
        <f t="shared" si="87"/>
        <v>0</v>
      </c>
      <c r="CQ107" s="13">
        <f t="shared" si="88"/>
        <v>0</v>
      </c>
      <c r="CR107" s="13">
        <f t="shared" si="89"/>
        <v>1</v>
      </c>
      <c r="CS107" s="13">
        <f t="shared" si="91"/>
        <v>0</v>
      </c>
      <c r="CT107" s="13" t="s">
        <v>107</v>
      </c>
    </row>
    <row r="108" spans="1:98" x14ac:dyDescent="0.35">
      <c r="A108" s="14">
        <v>73</v>
      </c>
      <c r="B108" s="6">
        <v>107</v>
      </c>
      <c r="C108" s="6">
        <v>24</v>
      </c>
      <c r="D108" s="6">
        <v>1</v>
      </c>
      <c r="G108" s="6">
        <v>1</v>
      </c>
      <c r="H108" s="6">
        <v>2</v>
      </c>
      <c r="I108" s="6"/>
      <c r="J108" s="6" t="s">
        <v>254</v>
      </c>
      <c r="K108" s="21">
        <v>43761</v>
      </c>
      <c r="L108" s="6" t="s">
        <v>276</v>
      </c>
      <c r="M108" s="13" t="s">
        <v>255</v>
      </c>
      <c r="N108" s="6" t="s">
        <v>274</v>
      </c>
      <c r="O108" s="6"/>
      <c r="P108" s="16">
        <v>43759</v>
      </c>
      <c r="Q108" s="17">
        <v>0.83333333333333337</v>
      </c>
      <c r="R108" s="6" t="s">
        <v>98</v>
      </c>
      <c r="S108" s="6" t="s">
        <v>98</v>
      </c>
      <c r="T108" s="6" t="s">
        <v>52</v>
      </c>
      <c r="U108" s="6" t="s">
        <v>279</v>
      </c>
      <c r="V108" s="6" t="s">
        <v>257</v>
      </c>
      <c r="W108" s="6" t="s">
        <v>94</v>
      </c>
      <c r="Y108" s="6" t="s">
        <v>73</v>
      </c>
      <c r="Z108" s="6" t="s">
        <v>74</v>
      </c>
      <c r="AU108" s="6" t="s">
        <v>280</v>
      </c>
      <c r="AV108" s="6" t="s">
        <v>106</v>
      </c>
      <c r="AX108" s="6" t="s">
        <v>99</v>
      </c>
      <c r="AY108" s="13">
        <f t="shared" si="46"/>
        <v>0</v>
      </c>
      <c r="AZ108" s="13">
        <f t="shared" si="47"/>
        <v>0</v>
      </c>
      <c r="BA108" s="13">
        <f t="shared" si="48"/>
        <v>0</v>
      </c>
      <c r="BB108" s="13">
        <f t="shared" si="49"/>
        <v>1</v>
      </c>
      <c r="BC108" s="13">
        <f t="shared" si="50"/>
        <v>0</v>
      </c>
      <c r="BD108" s="13">
        <f t="shared" si="51"/>
        <v>0</v>
      </c>
      <c r="BE108" s="13">
        <f>COUNTIF(T108:AT108,"Tocaciones")</f>
        <v>0</v>
      </c>
      <c r="BF108" s="13">
        <f t="shared" si="52"/>
        <v>0</v>
      </c>
      <c r="BG108" s="13">
        <f t="shared" si="53"/>
        <v>0</v>
      </c>
      <c r="BH108" s="13">
        <f t="shared" si="54"/>
        <v>0</v>
      </c>
      <c r="BI108" s="13">
        <f t="shared" si="55"/>
        <v>0</v>
      </c>
      <c r="BJ108" s="13">
        <f t="shared" si="56"/>
        <v>0</v>
      </c>
      <c r="BK108" s="13">
        <f t="shared" si="57"/>
        <v>0</v>
      </c>
      <c r="BL108" s="13">
        <f t="shared" si="58"/>
        <v>0</v>
      </c>
      <c r="BM108" s="13">
        <f t="shared" si="59"/>
        <v>0</v>
      </c>
      <c r="BN108" s="13">
        <f t="shared" si="60"/>
        <v>0</v>
      </c>
      <c r="BO108" s="13">
        <f t="shared" si="61"/>
        <v>0</v>
      </c>
      <c r="BP108" s="13">
        <f t="shared" si="62"/>
        <v>0</v>
      </c>
      <c r="BQ108" s="13">
        <f t="shared" si="63"/>
        <v>0</v>
      </c>
      <c r="BR108" s="13">
        <f t="shared" si="64"/>
        <v>0</v>
      </c>
      <c r="BS108" s="13">
        <f t="shared" si="65"/>
        <v>0</v>
      </c>
      <c r="BT108" s="13">
        <f t="shared" si="66"/>
        <v>0</v>
      </c>
      <c r="BU108" s="40">
        <f t="shared" si="90"/>
        <v>1</v>
      </c>
      <c r="BV108" s="13">
        <f t="shared" si="67"/>
        <v>0</v>
      </c>
      <c r="BW108" s="13">
        <f t="shared" si="68"/>
        <v>1</v>
      </c>
      <c r="BX108" s="13">
        <f t="shared" si="69"/>
        <v>1</v>
      </c>
      <c r="BY108" s="13">
        <f t="shared" si="70"/>
        <v>0</v>
      </c>
      <c r="BZ108" s="13">
        <f t="shared" si="71"/>
        <v>0</v>
      </c>
      <c r="CA108" s="13">
        <f t="shared" si="72"/>
        <v>0</v>
      </c>
      <c r="CB108" s="13">
        <f t="shared" si="73"/>
        <v>0</v>
      </c>
      <c r="CC108" s="13">
        <f t="shared" si="74"/>
        <v>0</v>
      </c>
      <c r="CD108" s="13">
        <f t="shared" si="75"/>
        <v>0</v>
      </c>
      <c r="CE108" s="13">
        <f t="shared" si="76"/>
        <v>0</v>
      </c>
      <c r="CF108" s="13">
        <f t="shared" si="77"/>
        <v>0</v>
      </c>
      <c r="CG108" s="13">
        <f t="shared" si="78"/>
        <v>0</v>
      </c>
      <c r="CH108" s="13">
        <f t="shared" si="79"/>
        <v>0</v>
      </c>
      <c r="CI108" s="13">
        <f t="shared" si="80"/>
        <v>0</v>
      </c>
      <c r="CJ108" s="13">
        <f t="shared" si="81"/>
        <v>0</v>
      </c>
      <c r="CK108" s="13">
        <f t="shared" si="82"/>
        <v>0</v>
      </c>
      <c r="CL108" s="13">
        <f t="shared" si="83"/>
        <v>0</v>
      </c>
      <c r="CM108" s="13">
        <f t="shared" si="84"/>
        <v>0</v>
      </c>
      <c r="CN108" s="13">
        <f t="shared" si="85"/>
        <v>0</v>
      </c>
      <c r="CO108" s="13">
        <f t="shared" si="86"/>
        <v>0</v>
      </c>
      <c r="CP108" s="13">
        <f t="shared" si="87"/>
        <v>0</v>
      </c>
      <c r="CQ108" s="13">
        <f t="shared" si="88"/>
        <v>0</v>
      </c>
      <c r="CR108" s="13">
        <f t="shared" si="89"/>
        <v>1</v>
      </c>
      <c r="CS108" s="13">
        <f t="shared" si="91"/>
        <v>0</v>
      </c>
      <c r="CT108" s="13" t="s">
        <v>107</v>
      </c>
    </row>
    <row r="109" spans="1:98" x14ac:dyDescent="0.35">
      <c r="A109" s="14">
        <v>73</v>
      </c>
      <c r="B109" s="6">
        <v>108</v>
      </c>
      <c r="C109" s="6">
        <v>25</v>
      </c>
      <c r="D109" s="6">
        <v>1</v>
      </c>
      <c r="G109" s="6">
        <v>2</v>
      </c>
      <c r="H109" s="6"/>
      <c r="I109" s="6"/>
      <c r="J109" s="6" t="s">
        <v>254</v>
      </c>
      <c r="K109" s="21">
        <v>43761</v>
      </c>
      <c r="L109" s="6" t="s">
        <v>260</v>
      </c>
      <c r="N109" s="6" t="s">
        <v>274</v>
      </c>
      <c r="O109" s="6"/>
      <c r="P109" s="16">
        <v>43759</v>
      </c>
      <c r="Q109" s="17">
        <v>0.83333333333333337</v>
      </c>
      <c r="R109" s="6" t="s">
        <v>98</v>
      </c>
      <c r="S109" s="6" t="s">
        <v>98</v>
      </c>
      <c r="T109" s="6" t="s">
        <v>52</v>
      </c>
      <c r="U109" s="6" t="s">
        <v>279</v>
      </c>
      <c r="V109" s="6" t="s">
        <v>257</v>
      </c>
      <c r="W109" s="6" t="s">
        <v>94</v>
      </c>
      <c r="Y109" s="6" t="s">
        <v>73</v>
      </c>
      <c r="Z109" s="6" t="s">
        <v>74</v>
      </c>
      <c r="AU109" s="18" t="s">
        <v>105</v>
      </c>
      <c r="AV109" s="6" t="s">
        <v>106</v>
      </c>
      <c r="AX109" s="6" t="s">
        <v>99</v>
      </c>
      <c r="AY109" s="13">
        <f t="shared" si="46"/>
        <v>0</v>
      </c>
      <c r="AZ109" s="13">
        <f t="shared" si="47"/>
        <v>0</v>
      </c>
      <c r="BA109" s="13">
        <f t="shared" si="48"/>
        <v>0</v>
      </c>
      <c r="BB109" s="13">
        <f t="shared" si="49"/>
        <v>1</v>
      </c>
      <c r="BC109" s="13">
        <f t="shared" si="50"/>
        <v>0</v>
      </c>
      <c r="BD109" s="13">
        <f t="shared" si="51"/>
        <v>0</v>
      </c>
      <c r="BE109" s="13">
        <f>COUNTIF(T109:AW109,"Tocaciones")</f>
        <v>0</v>
      </c>
      <c r="BF109" s="13">
        <f t="shared" si="52"/>
        <v>0</v>
      </c>
      <c r="BG109" s="13">
        <f t="shared" si="53"/>
        <v>0</v>
      </c>
      <c r="BH109" s="13">
        <f t="shared" si="54"/>
        <v>0</v>
      </c>
      <c r="BI109" s="13">
        <f t="shared" si="55"/>
        <v>0</v>
      </c>
      <c r="BJ109" s="13">
        <f t="shared" si="56"/>
        <v>0</v>
      </c>
      <c r="BK109" s="13">
        <f t="shared" si="57"/>
        <v>0</v>
      </c>
      <c r="BL109" s="13">
        <f t="shared" si="58"/>
        <v>0</v>
      </c>
      <c r="BM109" s="13">
        <f t="shared" si="59"/>
        <v>0</v>
      </c>
      <c r="BN109" s="13">
        <f t="shared" si="60"/>
        <v>0</v>
      </c>
      <c r="BO109" s="13">
        <f t="shared" si="61"/>
        <v>0</v>
      </c>
      <c r="BP109" s="13">
        <f t="shared" si="62"/>
        <v>0</v>
      </c>
      <c r="BQ109" s="13">
        <f t="shared" si="63"/>
        <v>0</v>
      </c>
      <c r="BR109" s="13">
        <f t="shared" si="64"/>
        <v>0</v>
      </c>
      <c r="BS109" s="13">
        <f t="shared" si="65"/>
        <v>0</v>
      </c>
      <c r="BT109" s="13">
        <f t="shared" si="66"/>
        <v>0</v>
      </c>
      <c r="BU109" s="40">
        <f t="shared" si="90"/>
        <v>1</v>
      </c>
      <c r="BV109" s="13">
        <f t="shared" si="67"/>
        <v>0</v>
      </c>
      <c r="BW109" s="13">
        <f t="shared" si="68"/>
        <v>1</v>
      </c>
      <c r="BX109" s="13">
        <f t="shared" si="69"/>
        <v>1</v>
      </c>
      <c r="BY109" s="13">
        <f t="shared" si="70"/>
        <v>0</v>
      </c>
      <c r="BZ109" s="13">
        <f t="shared" si="71"/>
        <v>0</v>
      </c>
      <c r="CA109" s="13">
        <f t="shared" si="72"/>
        <v>0</v>
      </c>
      <c r="CB109" s="13">
        <f t="shared" si="73"/>
        <v>0</v>
      </c>
      <c r="CC109" s="13">
        <f t="shared" si="74"/>
        <v>0</v>
      </c>
      <c r="CD109" s="13">
        <f t="shared" si="75"/>
        <v>0</v>
      </c>
      <c r="CE109" s="13">
        <f t="shared" si="76"/>
        <v>0</v>
      </c>
      <c r="CF109" s="13">
        <f t="shared" si="77"/>
        <v>0</v>
      </c>
      <c r="CG109" s="13">
        <f t="shared" si="78"/>
        <v>0</v>
      </c>
      <c r="CH109" s="13">
        <f t="shared" si="79"/>
        <v>0</v>
      </c>
      <c r="CI109" s="13">
        <f t="shared" si="80"/>
        <v>0</v>
      </c>
      <c r="CJ109" s="13">
        <f t="shared" si="81"/>
        <v>0</v>
      </c>
      <c r="CK109" s="13">
        <f t="shared" si="82"/>
        <v>0</v>
      </c>
      <c r="CL109" s="13">
        <f t="shared" si="83"/>
        <v>0</v>
      </c>
      <c r="CM109" s="13">
        <f t="shared" si="84"/>
        <v>0</v>
      </c>
      <c r="CN109" s="13">
        <f t="shared" si="85"/>
        <v>0</v>
      </c>
      <c r="CO109" s="13">
        <f t="shared" si="86"/>
        <v>0</v>
      </c>
      <c r="CP109" s="13">
        <f t="shared" si="87"/>
        <v>0</v>
      </c>
      <c r="CQ109" s="13">
        <f t="shared" si="88"/>
        <v>0</v>
      </c>
      <c r="CR109" s="13">
        <f t="shared" si="89"/>
        <v>1</v>
      </c>
      <c r="CS109" s="13">
        <f t="shared" si="91"/>
        <v>0</v>
      </c>
      <c r="CT109" s="13" t="s">
        <v>107</v>
      </c>
    </row>
    <row r="110" spans="1:98" x14ac:dyDescent="0.35">
      <c r="A110" s="14">
        <v>73</v>
      </c>
      <c r="B110" s="6">
        <v>109</v>
      </c>
      <c r="C110" s="6">
        <v>27</v>
      </c>
      <c r="D110" s="6">
        <v>1</v>
      </c>
      <c r="G110" s="6">
        <v>2</v>
      </c>
      <c r="H110" s="6"/>
      <c r="I110" s="6"/>
      <c r="J110" s="6" t="s">
        <v>254</v>
      </c>
      <c r="K110" s="21">
        <v>43761</v>
      </c>
      <c r="L110" s="6" t="s">
        <v>260</v>
      </c>
      <c r="N110" s="6" t="s">
        <v>274</v>
      </c>
      <c r="O110" s="6"/>
      <c r="P110" s="16">
        <v>43759</v>
      </c>
      <c r="Q110" s="17">
        <v>0.83333333333333337</v>
      </c>
      <c r="R110" s="6" t="s">
        <v>98</v>
      </c>
      <c r="S110" s="6" t="s">
        <v>98</v>
      </c>
      <c r="T110" s="6" t="s">
        <v>52</v>
      </c>
      <c r="U110" s="6" t="s">
        <v>279</v>
      </c>
      <c r="V110" s="6" t="s">
        <v>257</v>
      </c>
      <c r="W110" s="6" t="s">
        <v>94</v>
      </c>
      <c r="Y110" s="6" t="s">
        <v>73</v>
      </c>
      <c r="Z110" s="6" t="s">
        <v>74</v>
      </c>
      <c r="AU110" s="18" t="s">
        <v>105</v>
      </c>
      <c r="AV110" s="6" t="s">
        <v>106</v>
      </c>
      <c r="AX110" s="6" t="s">
        <v>99</v>
      </c>
      <c r="AY110" s="13">
        <f t="shared" si="46"/>
        <v>0</v>
      </c>
      <c r="AZ110" s="13">
        <f t="shared" si="47"/>
        <v>0</v>
      </c>
      <c r="BA110" s="13">
        <f t="shared" si="48"/>
        <v>0</v>
      </c>
      <c r="BB110" s="13">
        <f t="shared" si="49"/>
        <v>1</v>
      </c>
      <c r="BC110" s="13">
        <f t="shared" si="50"/>
        <v>0</v>
      </c>
      <c r="BD110" s="13">
        <f t="shared" si="51"/>
        <v>0</v>
      </c>
      <c r="BE110" s="13">
        <f>COUNTIF(T110:AT110,"Tocaciones")</f>
        <v>0</v>
      </c>
      <c r="BF110" s="13">
        <f t="shared" si="52"/>
        <v>0</v>
      </c>
      <c r="BG110" s="13">
        <f t="shared" si="53"/>
        <v>0</v>
      </c>
      <c r="BH110" s="13">
        <f t="shared" si="54"/>
        <v>0</v>
      </c>
      <c r="BI110" s="13">
        <f t="shared" si="55"/>
        <v>0</v>
      </c>
      <c r="BJ110" s="13">
        <f t="shared" si="56"/>
        <v>0</v>
      </c>
      <c r="BK110" s="13">
        <f t="shared" si="57"/>
        <v>0</v>
      </c>
      <c r="BL110" s="13">
        <f t="shared" si="58"/>
        <v>0</v>
      </c>
      <c r="BM110" s="13">
        <f t="shared" si="59"/>
        <v>0</v>
      </c>
      <c r="BN110" s="13">
        <f t="shared" si="60"/>
        <v>0</v>
      </c>
      <c r="BO110" s="13">
        <f t="shared" si="61"/>
        <v>0</v>
      </c>
      <c r="BP110" s="13">
        <f t="shared" si="62"/>
        <v>0</v>
      </c>
      <c r="BQ110" s="13">
        <f t="shared" si="63"/>
        <v>0</v>
      </c>
      <c r="BR110" s="13">
        <f t="shared" si="64"/>
        <v>0</v>
      </c>
      <c r="BS110" s="13">
        <f t="shared" si="65"/>
        <v>0</v>
      </c>
      <c r="BT110" s="13">
        <f t="shared" si="66"/>
        <v>0</v>
      </c>
      <c r="BU110" s="40">
        <f t="shared" si="90"/>
        <v>1</v>
      </c>
      <c r="BV110" s="13">
        <f t="shared" si="67"/>
        <v>0</v>
      </c>
      <c r="BW110" s="13">
        <f t="shared" si="68"/>
        <v>1</v>
      </c>
      <c r="BX110" s="13">
        <f t="shared" si="69"/>
        <v>1</v>
      </c>
      <c r="BY110" s="13">
        <f t="shared" si="70"/>
        <v>0</v>
      </c>
      <c r="BZ110" s="13">
        <f t="shared" si="71"/>
        <v>0</v>
      </c>
      <c r="CA110" s="13">
        <f t="shared" si="72"/>
        <v>0</v>
      </c>
      <c r="CB110" s="13">
        <f t="shared" si="73"/>
        <v>0</v>
      </c>
      <c r="CC110" s="13">
        <f t="shared" si="74"/>
        <v>0</v>
      </c>
      <c r="CD110" s="13">
        <f t="shared" si="75"/>
        <v>0</v>
      </c>
      <c r="CE110" s="13">
        <f t="shared" si="76"/>
        <v>0</v>
      </c>
      <c r="CF110" s="13">
        <f t="shared" si="77"/>
        <v>0</v>
      </c>
      <c r="CG110" s="13">
        <f t="shared" si="78"/>
        <v>0</v>
      </c>
      <c r="CH110" s="13">
        <f t="shared" si="79"/>
        <v>0</v>
      </c>
      <c r="CI110" s="13">
        <f t="shared" si="80"/>
        <v>0</v>
      </c>
      <c r="CJ110" s="13">
        <f t="shared" si="81"/>
        <v>0</v>
      </c>
      <c r="CK110" s="13">
        <f t="shared" si="82"/>
        <v>0</v>
      </c>
      <c r="CL110" s="13">
        <f t="shared" si="83"/>
        <v>0</v>
      </c>
      <c r="CM110" s="13">
        <f t="shared" si="84"/>
        <v>0</v>
      </c>
      <c r="CN110" s="13">
        <f t="shared" si="85"/>
        <v>0</v>
      </c>
      <c r="CO110" s="13">
        <f t="shared" si="86"/>
        <v>0</v>
      </c>
      <c r="CP110" s="13">
        <f t="shared" si="87"/>
        <v>0</v>
      </c>
      <c r="CQ110" s="13">
        <f t="shared" si="88"/>
        <v>0</v>
      </c>
      <c r="CR110" s="13">
        <f t="shared" si="89"/>
        <v>1</v>
      </c>
      <c r="CS110" s="13">
        <f t="shared" si="91"/>
        <v>0</v>
      </c>
      <c r="CT110" s="13" t="s">
        <v>107</v>
      </c>
    </row>
    <row r="111" spans="1:98" x14ac:dyDescent="0.35">
      <c r="A111" s="14">
        <v>73</v>
      </c>
      <c r="B111" s="6">
        <v>110</v>
      </c>
      <c r="C111" s="6">
        <v>23</v>
      </c>
      <c r="D111" s="6">
        <v>2</v>
      </c>
      <c r="G111" s="6">
        <v>2</v>
      </c>
      <c r="H111" s="6"/>
      <c r="I111" s="6"/>
      <c r="J111" s="6" t="s">
        <v>254</v>
      </c>
      <c r="K111" s="21">
        <v>43761</v>
      </c>
      <c r="L111" s="6" t="s">
        <v>260</v>
      </c>
      <c r="N111" s="6" t="s">
        <v>274</v>
      </c>
      <c r="O111" s="6"/>
      <c r="P111" s="16">
        <v>43759</v>
      </c>
      <c r="Q111" s="17">
        <v>0.83333333333333337</v>
      </c>
      <c r="R111" s="6" t="s">
        <v>98</v>
      </c>
      <c r="S111" s="6" t="s">
        <v>98</v>
      </c>
      <c r="T111" s="6" t="s">
        <v>52</v>
      </c>
      <c r="U111" s="6" t="s">
        <v>279</v>
      </c>
      <c r="V111" s="6" t="s">
        <v>257</v>
      </c>
      <c r="W111" s="6" t="s">
        <v>94</v>
      </c>
      <c r="Y111" s="6" t="s">
        <v>73</v>
      </c>
      <c r="Z111" s="6" t="s">
        <v>74</v>
      </c>
      <c r="AU111" s="18" t="s">
        <v>105</v>
      </c>
      <c r="AV111" s="6" t="s">
        <v>106</v>
      </c>
      <c r="AX111" s="6" t="s">
        <v>99</v>
      </c>
      <c r="AY111" s="13">
        <f t="shared" si="46"/>
        <v>0</v>
      </c>
      <c r="AZ111" s="13">
        <f t="shared" si="47"/>
        <v>0</v>
      </c>
      <c r="BA111" s="13">
        <f t="shared" si="48"/>
        <v>0</v>
      </c>
      <c r="BB111" s="13">
        <f t="shared" si="49"/>
        <v>1</v>
      </c>
      <c r="BC111" s="13">
        <f t="shared" si="50"/>
        <v>0</v>
      </c>
      <c r="BD111" s="13">
        <f t="shared" si="51"/>
        <v>0</v>
      </c>
      <c r="BE111" s="13">
        <f>COUNTIF(T111:AW111,"Tocaciones")</f>
        <v>0</v>
      </c>
      <c r="BF111" s="13">
        <f t="shared" si="52"/>
        <v>0</v>
      </c>
      <c r="BG111" s="13">
        <f t="shared" si="53"/>
        <v>0</v>
      </c>
      <c r="BH111" s="13">
        <f t="shared" si="54"/>
        <v>0</v>
      </c>
      <c r="BI111" s="13">
        <f t="shared" si="55"/>
        <v>0</v>
      </c>
      <c r="BJ111" s="13">
        <f t="shared" si="56"/>
        <v>0</v>
      </c>
      <c r="BK111" s="13">
        <f t="shared" si="57"/>
        <v>0</v>
      </c>
      <c r="BL111" s="13">
        <f t="shared" si="58"/>
        <v>0</v>
      </c>
      <c r="BM111" s="13">
        <f t="shared" si="59"/>
        <v>0</v>
      </c>
      <c r="BN111" s="13">
        <f t="shared" si="60"/>
        <v>0</v>
      </c>
      <c r="BO111" s="13">
        <f t="shared" si="61"/>
        <v>0</v>
      </c>
      <c r="BP111" s="13">
        <f t="shared" si="62"/>
        <v>0</v>
      </c>
      <c r="BQ111" s="13">
        <f t="shared" si="63"/>
        <v>0</v>
      </c>
      <c r="BR111" s="13">
        <f t="shared" si="64"/>
        <v>0</v>
      </c>
      <c r="BS111" s="13">
        <f t="shared" si="65"/>
        <v>0</v>
      </c>
      <c r="BT111" s="13">
        <f t="shared" si="66"/>
        <v>0</v>
      </c>
      <c r="BU111" s="40">
        <f t="shared" si="90"/>
        <v>1</v>
      </c>
      <c r="BV111" s="13">
        <f t="shared" si="67"/>
        <v>0</v>
      </c>
      <c r="BW111" s="13">
        <f t="shared" si="68"/>
        <v>1</v>
      </c>
      <c r="BX111" s="13">
        <f t="shared" si="69"/>
        <v>1</v>
      </c>
      <c r="BY111" s="13">
        <f t="shared" si="70"/>
        <v>0</v>
      </c>
      <c r="BZ111" s="13">
        <f t="shared" si="71"/>
        <v>0</v>
      </c>
      <c r="CA111" s="13">
        <f t="shared" si="72"/>
        <v>0</v>
      </c>
      <c r="CB111" s="13">
        <f t="shared" si="73"/>
        <v>0</v>
      </c>
      <c r="CC111" s="13">
        <f t="shared" si="74"/>
        <v>0</v>
      </c>
      <c r="CD111" s="13">
        <f t="shared" si="75"/>
        <v>0</v>
      </c>
      <c r="CE111" s="13">
        <f t="shared" si="76"/>
        <v>0</v>
      </c>
      <c r="CF111" s="13">
        <f t="shared" si="77"/>
        <v>0</v>
      </c>
      <c r="CG111" s="13">
        <f t="shared" si="78"/>
        <v>0</v>
      </c>
      <c r="CH111" s="13">
        <f t="shared" si="79"/>
        <v>0</v>
      </c>
      <c r="CI111" s="13">
        <f t="shared" si="80"/>
        <v>0</v>
      </c>
      <c r="CJ111" s="13">
        <f t="shared" si="81"/>
        <v>0</v>
      </c>
      <c r="CK111" s="13">
        <f t="shared" si="82"/>
        <v>0</v>
      </c>
      <c r="CL111" s="13">
        <f t="shared" si="83"/>
        <v>0</v>
      </c>
      <c r="CM111" s="13">
        <f t="shared" si="84"/>
        <v>0</v>
      </c>
      <c r="CN111" s="13">
        <f t="shared" si="85"/>
        <v>0</v>
      </c>
      <c r="CO111" s="13">
        <f t="shared" si="86"/>
        <v>0</v>
      </c>
      <c r="CP111" s="13">
        <f t="shared" si="87"/>
        <v>0</v>
      </c>
      <c r="CQ111" s="13">
        <f t="shared" si="88"/>
        <v>0</v>
      </c>
      <c r="CR111" s="13">
        <f t="shared" si="89"/>
        <v>1</v>
      </c>
      <c r="CS111" s="13">
        <f t="shared" si="91"/>
        <v>0</v>
      </c>
      <c r="CT111" s="13" t="s">
        <v>107</v>
      </c>
    </row>
    <row r="112" spans="1:98" x14ac:dyDescent="0.35">
      <c r="A112" s="14">
        <v>73</v>
      </c>
      <c r="B112" s="6">
        <v>111</v>
      </c>
      <c r="C112" s="6">
        <v>50</v>
      </c>
      <c r="D112" s="6">
        <v>1</v>
      </c>
      <c r="G112" s="6">
        <v>2</v>
      </c>
      <c r="H112" s="6"/>
      <c r="I112" s="6"/>
      <c r="J112" s="6" t="s">
        <v>254</v>
      </c>
      <c r="K112" s="21">
        <v>43761</v>
      </c>
      <c r="L112" s="6" t="s">
        <v>260</v>
      </c>
      <c r="N112" s="6" t="s">
        <v>274</v>
      </c>
      <c r="O112" s="6"/>
      <c r="P112" s="16">
        <v>43759</v>
      </c>
      <c r="Q112" s="17">
        <v>0.83333333333333337</v>
      </c>
      <c r="R112" s="6" t="s">
        <v>98</v>
      </c>
      <c r="S112" s="6" t="s">
        <v>98</v>
      </c>
      <c r="T112" s="6" t="s">
        <v>52</v>
      </c>
      <c r="U112" s="6" t="s">
        <v>279</v>
      </c>
      <c r="V112" s="6" t="s">
        <v>257</v>
      </c>
      <c r="W112" s="6" t="s">
        <v>94</v>
      </c>
      <c r="Y112" s="6" t="s">
        <v>73</v>
      </c>
      <c r="Z112" s="6" t="s">
        <v>74</v>
      </c>
      <c r="AU112" s="18" t="s">
        <v>105</v>
      </c>
      <c r="AV112" s="6" t="s">
        <v>106</v>
      </c>
      <c r="AX112" s="6" t="s">
        <v>99</v>
      </c>
      <c r="AY112" s="13">
        <f t="shared" si="46"/>
        <v>0</v>
      </c>
      <c r="AZ112" s="13">
        <f t="shared" si="47"/>
        <v>0</v>
      </c>
      <c r="BA112" s="13">
        <f t="shared" si="48"/>
        <v>0</v>
      </c>
      <c r="BB112" s="13">
        <f t="shared" si="49"/>
        <v>1</v>
      </c>
      <c r="BC112" s="13">
        <f t="shared" si="50"/>
        <v>0</v>
      </c>
      <c r="BD112" s="13">
        <f t="shared" si="51"/>
        <v>0</v>
      </c>
      <c r="BE112" s="13">
        <f>COUNTIF(T112:AT112,"Tocaciones")</f>
        <v>0</v>
      </c>
      <c r="BF112" s="13">
        <f t="shared" si="52"/>
        <v>0</v>
      </c>
      <c r="BG112" s="13">
        <f t="shared" si="53"/>
        <v>0</v>
      </c>
      <c r="BH112" s="13">
        <f t="shared" si="54"/>
        <v>0</v>
      </c>
      <c r="BI112" s="13">
        <f t="shared" si="55"/>
        <v>0</v>
      </c>
      <c r="BJ112" s="13">
        <f t="shared" si="56"/>
        <v>0</v>
      </c>
      <c r="BK112" s="13">
        <f t="shared" si="57"/>
        <v>0</v>
      </c>
      <c r="BL112" s="13">
        <f t="shared" si="58"/>
        <v>0</v>
      </c>
      <c r="BM112" s="13">
        <f t="shared" si="59"/>
        <v>0</v>
      </c>
      <c r="BN112" s="13">
        <f t="shared" si="60"/>
        <v>0</v>
      </c>
      <c r="BO112" s="13">
        <f t="shared" si="61"/>
        <v>0</v>
      </c>
      <c r="BP112" s="13">
        <f t="shared" si="62"/>
        <v>0</v>
      </c>
      <c r="BQ112" s="13">
        <f t="shared" si="63"/>
        <v>0</v>
      </c>
      <c r="BR112" s="13">
        <f t="shared" si="64"/>
        <v>0</v>
      </c>
      <c r="BS112" s="13">
        <f t="shared" si="65"/>
        <v>0</v>
      </c>
      <c r="BT112" s="13">
        <f t="shared" si="66"/>
        <v>0</v>
      </c>
      <c r="BU112" s="40">
        <f t="shared" si="90"/>
        <v>1</v>
      </c>
      <c r="BV112" s="13">
        <f t="shared" si="67"/>
        <v>0</v>
      </c>
      <c r="BW112" s="13">
        <f t="shared" si="68"/>
        <v>1</v>
      </c>
      <c r="BX112" s="13">
        <f t="shared" si="69"/>
        <v>1</v>
      </c>
      <c r="BY112" s="13">
        <f t="shared" si="70"/>
        <v>0</v>
      </c>
      <c r="BZ112" s="13">
        <f t="shared" si="71"/>
        <v>0</v>
      </c>
      <c r="CA112" s="13">
        <f t="shared" si="72"/>
        <v>0</v>
      </c>
      <c r="CB112" s="13">
        <f t="shared" si="73"/>
        <v>0</v>
      </c>
      <c r="CC112" s="13">
        <f t="shared" si="74"/>
        <v>0</v>
      </c>
      <c r="CD112" s="13">
        <f t="shared" si="75"/>
        <v>0</v>
      </c>
      <c r="CE112" s="13">
        <f t="shared" si="76"/>
        <v>0</v>
      </c>
      <c r="CF112" s="13">
        <f t="shared" si="77"/>
        <v>0</v>
      </c>
      <c r="CG112" s="13">
        <f t="shared" si="78"/>
        <v>0</v>
      </c>
      <c r="CH112" s="13">
        <f t="shared" si="79"/>
        <v>0</v>
      </c>
      <c r="CI112" s="13">
        <f t="shared" si="80"/>
        <v>0</v>
      </c>
      <c r="CJ112" s="13">
        <f t="shared" si="81"/>
        <v>0</v>
      </c>
      <c r="CK112" s="13">
        <f t="shared" si="82"/>
        <v>0</v>
      </c>
      <c r="CL112" s="13">
        <f t="shared" si="83"/>
        <v>0</v>
      </c>
      <c r="CM112" s="13">
        <f t="shared" si="84"/>
        <v>0</v>
      </c>
      <c r="CN112" s="13">
        <f t="shared" si="85"/>
        <v>0</v>
      </c>
      <c r="CO112" s="13">
        <f t="shared" si="86"/>
        <v>0</v>
      </c>
      <c r="CP112" s="13">
        <f t="shared" si="87"/>
        <v>0</v>
      </c>
      <c r="CQ112" s="13">
        <f t="shared" si="88"/>
        <v>0</v>
      </c>
      <c r="CR112" s="13">
        <f t="shared" si="89"/>
        <v>1</v>
      </c>
      <c r="CS112" s="13">
        <f t="shared" si="91"/>
        <v>0</v>
      </c>
      <c r="CT112" s="13" t="s">
        <v>107</v>
      </c>
    </row>
    <row r="113" spans="1:98" x14ac:dyDescent="0.35">
      <c r="A113" s="14">
        <v>73</v>
      </c>
      <c r="B113" s="6">
        <v>112</v>
      </c>
      <c r="C113" s="6">
        <v>29</v>
      </c>
      <c r="D113" s="6">
        <v>1</v>
      </c>
      <c r="G113" s="6">
        <v>2</v>
      </c>
      <c r="H113" s="6"/>
      <c r="I113" s="6"/>
      <c r="J113" s="6" t="s">
        <v>254</v>
      </c>
      <c r="K113" s="21">
        <v>43761</v>
      </c>
      <c r="L113" s="6" t="s">
        <v>260</v>
      </c>
      <c r="N113" s="6" t="s">
        <v>274</v>
      </c>
      <c r="O113" s="6"/>
      <c r="P113" s="16">
        <v>43759</v>
      </c>
      <c r="Q113" s="17">
        <v>0.83333333333333337</v>
      </c>
      <c r="R113" s="6" t="s">
        <v>98</v>
      </c>
      <c r="S113" s="6" t="s">
        <v>98</v>
      </c>
      <c r="T113" s="6" t="s">
        <v>52</v>
      </c>
      <c r="U113" s="6" t="s">
        <v>279</v>
      </c>
      <c r="V113" s="6" t="s">
        <v>257</v>
      </c>
      <c r="W113" s="6" t="s">
        <v>94</v>
      </c>
      <c r="Y113" s="6" t="s">
        <v>73</v>
      </c>
      <c r="Z113" s="6" t="s">
        <v>76</v>
      </c>
      <c r="AU113" s="18" t="s">
        <v>105</v>
      </c>
      <c r="AV113" s="6" t="s">
        <v>106</v>
      </c>
      <c r="AX113" s="6" t="s">
        <v>99</v>
      </c>
      <c r="AY113" s="13">
        <f t="shared" si="46"/>
        <v>0</v>
      </c>
      <c r="AZ113" s="13">
        <f t="shared" si="47"/>
        <v>0</v>
      </c>
      <c r="BA113" s="13">
        <f t="shared" si="48"/>
        <v>0</v>
      </c>
      <c r="BB113" s="13">
        <f t="shared" si="49"/>
        <v>1</v>
      </c>
      <c r="BC113" s="13">
        <f t="shared" si="50"/>
        <v>0</v>
      </c>
      <c r="BD113" s="13">
        <f t="shared" si="51"/>
        <v>0</v>
      </c>
      <c r="BE113" s="13">
        <f>COUNTIF(T113:AW113,"Tocaciones")</f>
        <v>0</v>
      </c>
      <c r="BF113" s="13">
        <f t="shared" si="52"/>
        <v>0</v>
      </c>
      <c r="BG113" s="13">
        <f t="shared" si="53"/>
        <v>0</v>
      </c>
      <c r="BH113" s="13">
        <f t="shared" si="54"/>
        <v>0</v>
      </c>
      <c r="BI113" s="13">
        <f t="shared" si="55"/>
        <v>0</v>
      </c>
      <c r="BJ113" s="13">
        <f t="shared" si="56"/>
        <v>0</v>
      </c>
      <c r="BK113" s="13">
        <f t="shared" si="57"/>
        <v>0</v>
      </c>
      <c r="BL113" s="13">
        <f t="shared" si="58"/>
        <v>0</v>
      </c>
      <c r="BM113" s="13">
        <f t="shared" si="59"/>
        <v>0</v>
      </c>
      <c r="BN113" s="13">
        <f t="shared" si="60"/>
        <v>0</v>
      </c>
      <c r="BO113" s="13">
        <f t="shared" si="61"/>
        <v>0</v>
      </c>
      <c r="BP113" s="13">
        <f t="shared" si="62"/>
        <v>0</v>
      </c>
      <c r="BQ113" s="13">
        <f t="shared" si="63"/>
        <v>0</v>
      </c>
      <c r="BR113" s="13">
        <f t="shared" si="64"/>
        <v>0</v>
      </c>
      <c r="BS113" s="13">
        <f t="shared" si="65"/>
        <v>0</v>
      </c>
      <c r="BT113" s="13">
        <f t="shared" si="66"/>
        <v>0</v>
      </c>
      <c r="BU113" s="40">
        <f t="shared" si="90"/>
        <v>1</v>
      </c>
      <c r="BV113" s="13">
        <f t="shared" si="67"/>
        <v>0</v>
      </c>
      <c r="BW113" s="13">
        <f t="shared" si="68"/>
        <v>1</v>
      </c>
      <c r="BX113" s="13">
        <f t="shared" si="69"/>
        <v>0</v>
      </c>
      <c r="BY113" s="13">
        <f t="shared" si="70"/>
        <v>0</v>
      </c>
      <c r="BZ113" s="13">
        <f t="shared" si="71"/>
        <v>1</v>
      </c>
      <c r="CA113" s="13">
        <f t="shared" si="72"/>
        <v>0</v>
      </c>
      <c r="CB113" s="13">
        <f t="shared" si="73"/>
        <v>0</v>
      </c>
      <c r="CC113" s="13">
        <f t="shared" si="74"/>
        <v>0</v>
      </c>
      <c r="CD113" s="13">
        <f t="shared" si="75"/>
        <v>0</v>
      </c>
      <c r="CE113" s="13">
        <f t="shared" si="76"/>
        <v>0</v>
      </c>
      <c r="CF113" s="13">
        <f t="shared" si="77"/>
        <v>0</v>
      </c>
      <c r="CG113" s="13">
        <f t="shared" si="78"/>
        <v>0</v>
      </c>
      <c r="CH113" s="13">
        <f t="shared" si="79"/>
        <v>0</v>
      </c>
      <c r="CI113" s="13">
        <f t="shared" si="80"/>
        <v>0</v>
      </c>
      <c r="CJ113" s="13">
        <f t="shared" si="81"/>
        <v>0</v>
      </c>
      <c r="CK113" s="13">
        <f t="shared" si="82"/>
        <v>0</v>
      </c>
      <c r="CL113" s="13">
        <f t="shared" si="83"/>
        <v>0</v>
      </c>
      <c r="CM113" s="13">
        <f t="shared" si="84"/>
        <v>0</v>
      </c>
      <c r="CN113" s="13">
        <f t="shared" si="85"/>
        <v>0</v>
      </c>
      <c r="CO113" s="13">
        <f t="shared" si="86"/>
        <v>0</v>
      </c>
      <c r="CP113" s="13">
        <f t="shared" si="87"/>
        <v>0</v>
      </c>
      <c r="CQ113" s="13">
        <f t="shared" si="88"/>
        <v>0</v>
      </c>
      <c r="CR113" s="13">
        <f t="shared" si="89"/>
        <v>1</v>
      </c>
      <c r="CS113" s="13">
        <f t="shared" si="91"/>
        <v>0</v>
      </c>
      <c r="CT113" s="13" t="s">
        <v>107</v>
      </c>
    </row>
    <row r="114" spans="1:98" x14ac:dyDescent="0.35">
      <c r="A114" s="14">
        <v>73</v>
      </c>
      <c r="B114" s="6">
        <v>113</v>
      </c>
      <c r="C114" s="6">
        <v>19</v>
      </c>
      <c r="D114" s="6">
        <v>1</v>
      </c>
      <c r="G114" s="6">
        <v>2</v>
      </c>
      <c r="H114" s="6"/>
      <c r="I114" s="6"/>
      <c r="J114" s="6" t="s">
        <v>254</v>
      </c>
      <c r="K114" s="21">
        <v>43761</v>
      </c>
      <c r="L114" s="6" t="s">
        <v>260</v>
      </c>
      <c r="N114" s="6" t="s">
        <v>274</v>
      </c>
      <c r="O114" s="6"/>
      <c r="P114" s="16">
        <v>43759</v>
      </c>
      <c r="Q114" s="17">
        <v>0.83333333333333337</v>
      </c>
      <c r="R114" s="6" t="s">
        <v>98</v>
      </c>
      <c r="S114" s="6" t="s">
        <v>98</v>
      </c>
      <c r="T114" s="6" t="s">
        <v>52</v>
      </c>
      <c r="U114" s="6" t="s">
        <v>279</v>
      </c>
      <c r="V114" s="6" t="s">
        <v>257</v>
      </c>
      <c r="W114" s="6" t="s">
        <v>94</v>
      </c>
      <c r="Y114" s="6" t="s">
        <v>73</v>
      </c>
      <c r="Z114" s="6" t="s">
        <v>76</v>
      </c>
      <c r="AU114" s="18" t="s">
        <v>105</v>
      </c>
      <c r="AV114" s="6" t="s">
        <v>106</v>
      </c>
      <c r="AX114" s="6" t="s">
        <v>99</v>
      </c>
      <c r="AY114" s="13">
        <f t="shared" si="46"/>
        <v>0</v>
      </c>
      <c r="AZ114" s="13">
        <f t="shared" si="47"/>
        <v>0</v>
      </c>
      <c r="BA114" s="13">
        <f t="shared" si="48"/>
        <v>0</v>
      </c>
      <c r="BB114" s="13">
        <f t="shared" si="49"/>
        <v>1</v>
      </c>
      <c r="BC114" s="13">
        <f t="shared" si="50"/>
        <v>0</v>
      </c>
      <c r="BD114" s="13">
        <f t="shared" si="51"/>
        <v>0</v>
      </c>
      <c r="BE114" s="13">
        <f>COUNTIF(T114:AT114,"Tocaciones")</f>
        <v>0</v>
      </c>
      <c r="BF114" s="13">
        <f t="shared" si="52"/>
        <v>0</v>
      </c>
      <c r="BG114" s="13">
        <f t="shared" si="53"/>
        <v>0</v>
      </c>
      <c r="BH114" s="13">
        <f t="shared" si="54"/>
        <v>0</v>
      </c>
      <c r="BI114" s="13">
        <f t="shared" si="55"/>
        <v>0</v>
      </c>
      <c r="BJ114" s="13">
        <f t="shared" si="56"/>
        <v>0</v>
      </c>
      <c r="BK114" s="13">
        <f t="shared" si="57"/>
        <v>0</v>
      </c>
      <c r="BL114" s="13">
        <f t="shared" si="58"/>
        <v>0</v>
      </c>
      <c r="BM114" s="13">
        <f t="shared" si="59"/>
        <v>0</v>
      </c>
      <c r="BN114" s="13">
        <f t="shared" si="60"/>
        <v>0</v>
      </c>
      <c r="BO114" s="13">
        <f t="shared" si="61"/>
        <v>0</v>
      </c>
      <c r="BP114" s="13">
        <f t="shared" si="62"/>
        <v>0</v>
      </c>
      <c r="BQ114" s="13">
        <f t="shared" si="63"/>
        <v>0</v>
      </c>
      <c r="BR114" s="13">
        <f t="shared" si="64"/>
        <v>0</v>
      </c>
      <c r="BS114" s="13">
        <f t="shared" si="65"/>
        <v>0</v>
      </c>
      <c r="BT114" s="13">
        <f t="shared" si="66"/>
        <v>0</v>
      </c>
      <c r="BU114" s="40">
        <f t="shared" si="90"/>
        <v>1</v>
      </c>
      <c r="BV114" s="13">
        <f t="shared" si="67"/>
        <v>0</v>
      </c>
      <c r="BW114" s="13">
        <f t="shared" si="68"/>
        <v>1</v>
      </c>
      <c r="BX114" s="13">
        <f t="shared" si="69"/>
        <v>0</v>
      </c>
      <c r="BY114" s="13">
        <f t="shared" si="70"/>
        <v>0</v>
      </c>
      <c r="BZ114" s="13">
        <f t="shared" si="71"/>
        <v>1</v>
      </c>
      <c r="CA114" s="13">
        <f t="shared" si="72"/>
        <v>0</v>
      </c>
      <c r="CB114" s="13">
        <f t="shared" si="73"/>
        <v>0</v>
      </c>
      <c r="CC114" s="13">
        <f t="shared" si="74"/>
        <v>0</v>
      </c>
      <c r="CD114" s="13">
        <f t="shared" si="75"/>
        <v>0</v>
      </c>
      <c r="CE114" s="13">
        <f t="shared" si="76"/>
        <v>0</v>
      </c>
      <c r="CF114" s="13">
        <f t="shared" si="77"/>
        <v>0</v>
      </c>
      <c r="CG114" s="13">
        <f t="shared" si="78"/>
        <v>0</v>
      </c>
      <c r="CH114" s="13">
        <f t="shared" si="79"/>
        <v>0</v>
      </c>
      <c r="CI114" s="13">
        <f t="shared" si="80"/>
        <v>0</v>
      </c>
      <c r="CJ114" s="13">
        <f t="shared" si="81"/>
        <v>0</v>
      </c>
      <c r="CK114" s="13">
        <f t="shared" si="82"/>
        <v>0</v>
      </c>
      <c r="CL114" s="13">
        <f t="shared" si="83"/>
        <v>0</v>
      </c>
      <c r="CM114" s="13">
        <f t="shared" si="84"/>
        <v>0</v>
      </c>
      <c r="CN114" s="13">
        <f t="shared" si="85"/>
        <v>0</v>
      </c>
      <c r="CO114" s="13">
        <f t="shared" si="86"/>
        <v>0</v>
      </c>
      <c r="CP114" s="13">
        <f t="shared" si="87"/>
        <v>0</v>
      </c>
      <c r="CQ114" s="13">
        <f t="shared" si="88"/>
        <v>0</v>
      </c>
      <c r="CR114" s="13">
        <f t="shared" si="89"/>
        <v>1</v>
      </c>
      <c r="CS114" s="13">
        <f t="shared" si="91"/>
        <v>0</v>
      </c>
      <c r="CT114" s="13" t="s">
        <v>107</v>
      </c>
    </row>
    <row r="115" spans="1:98" x14ac:dyDescent="0.35">
      <c r="A115" s="14">
        <v>73</v>
      </c>
      <c r="B115" s="6">
        <v>114</v>
      </c>
      <c r="C115" s="6">
        <v>18</v>
      </c>
      <c r="D115" s="6">
        <v>1</v>
      </c>
      <c r="G115" s="6">
        <v>2</v>
      </c>
      <c r="H115" s="6"/>
      <c r="I115" s="6"/>
      <c r="J115" s="6" t="s">
        <v>254</v>
      </c>
      <c r="K115" s="21">
        <v>43761</v>
      </c>
      <c r="L115" s="6" t="s">
        <v>260</v>
      </c>
      <c r="N115" s="6" t="s">
        <v>274</v>
      </c>
      <c r="O115" s="6"/>
      <c r="P115" s="16">
        <v>43759</v>
      </c>
      <c r="Q115" s="17">
        <v>0.83333333333333337</v>
      </c>
      <c r="R115" s="6" t="s">
        <v>98</v>
      </c>
      <c r="S115" s="6" t="s">
        <v>98</v>
      </c>
      <c r="T115" s="6" t="s">
        <v>52</v>
      </c>
      <c r="U115" s="6" t="s">
        <v>279</v>
      </c>
      <c r="V115" s="6" t="s">
        <v>257</v>
      </c>
      <c r="W115" s="6" t="s">
        <v>94</v>
      </c>
      <c r="Y115" s="6" t="s">
        <v>73</v>
      </c>
      <c r="Z115" s="6" t="s">
        <v>74</v>
      </c>
      <c r="AU115" s="18" t="s">
        <v>105</v>
      </c>
      <c r="AV115" s="6" t="s">
        <v>106</v>
      </c>
      <c r="AX115" s="6" t="s">
        <v>99</v>
      </c>
      <c r="AY115" s="13">
        <f t="shared" si="46"/>
        <v>0</v>
      </c>
      <c r="AZ115" s="13">
        <f t="shared" si="47"/>
        <v>0</v>
      </c>
      <c r="BA115" s="13">
        <f t="shared" si="48"/>
        <v>0</v>
      </c>
      <c r="BB115" s="13">
        <f t="shared" si="49"/>
        <v>1</v>
      </c>
      <c r="BC115" s="13">
        <f t="shared" si="50"/>
        <v>0</v>
      </c>
      <c r="BD115" s="13">
        <f t="shared" si="51"/>
        <v>0</v>
      </c>
      <c r="BE115" s="13">
        <f>COUNTIF(T115:AW115,"Tocaciones")</f>
        <v>0</v>
      </c>
      <c r="BF115" s="13">
        <f t="shared" si="52"/>
        <v>0</v>
      </c>
      <c r="BG115" s="13">
        <f t="shared" si="53"/>
        <v>0</v>
      </c>
      <c r="BH115" s="13">
        <f t="shared" si="54"/>
        <v>0</v>
      </c>
      <c r="BI115" s="13">
        <f t="shared" si="55"/>
        <v>0</v>
      </c>
      <c r="BJ115" s="13">
        <f t="shared" si="56"/>
        <v>0</v>
      </c>
      <c r="BK115" s="13">
        <f t="shared" si="57"/>
        <v>0</v>
      </c>
      <c r="BL115" s="13">
        <f t="shared" si="58"/>
        <v>0</v>
      </c>
      <c r="BM115" s="13">
        <f t="shared" si="59"/>
        <v>0</v>
      </c>
      <c r="BN115" s="13">
        <f t="shared" si="60"/>
        <v>0</v>
      </c>
      <c r="BO115" s="13">
        <f t="shared" si="61"/>
        <v>0</v>
      </c>
      <c r="BP115" s="13">
        <f t="shared" si="62"/>
        <v>0</v>
      </c>
      <c r="BQ115" s="13">
        <f t="shared" si="63"/>
        <v>0</v>
      </c>
      <c r="BR115" s="13">
        <f t="shared" si="64"/>
        <v>0</v>
      </c>
      <c r="BS115" s="13">
        <f t="shared" si="65"/>
        <v>0</v>
      </c>
      <c r="BT115" s="13">
        <f t="shared" si="66"/>
        <v>0</v>
      </c>
      <c r="BU115" s="40">
        <f t="shared" si="90"/>
        <v>1</v>
      </c>
      <c r="BV115" s="13">
        <f t="shared" si="67"/>
        <v>0</v>
      </c>
      <c r="BW115" s="13">
        <f t="shared" si="68"/>
        <v>1</v>
      </c>
      <c r="BX115" s="13">
        <f t="shared" si="69"/>
        <v>1</v>
      </c>
      <c r="BY115" s="13">
        <f t="shared" si="70"/>
        <v>0</v>
      </c>
      <c r="BZ115" s="13">
        <f t="shared" si="71"/>
        <v>0</v>
      </c>
      <c r="CA115" s="13">
        <f t="shared" si="72"/>
        <v>0</v>
      </c>
      <c r="CB115" s="13">
        <f t="shared" si="73"/>
        <v>0</v>
      </c>
      <c r="CC115" s="13">
        <f t="shared" si="74"/>
        <v>0</v>
      </c>
      <c r="CD115" s="13">
        <f t="shared" si="75"/>
        <v>0</v>
      </c>
      <c r="CE115" s="13">
        <f t="shared" si="76"/>
        <v>0</v>
      </c>
      <c r="CF115" s="13">
        <f t="shared" si="77"/>
        <v>0</v>
      </c>
      <c r="CG115" s="13">
        <f t="shared" si="78"/>
        <v>0</v>
      </c>
      <c r="CH115" s="13">
        <f t="shared" si="79"/>
        <v>0</v>
      </c>
      <c r="CI115" s="13">
        <f t="shared" si="80"/>
        <v>0</v>
      </c>
      <c r="CJ115" s="13">
        <f t="shared" si="81"/>
        <v>0</v>
      </c>
      <c r="CK115" s="13">
        <f t="shared" si="82"/>
        <v>0</v>
      </c>
      <c r="CL115" s="13">
        <f t="shared" si="83"/>
        <v>0</v>
      </c>
      <c r="CM115" s="13">
        <f t="shared" si="84"/>
        <v>0</v>
      </c>
      <c r="CN115" s="13">
        <f t="shared" si="85"/>
        <v>0</v>
      </c>
      <c r="CO115" s="13">
        <f t="shared" si="86"/>
        <v>0</v>
      </c>
      <c r="CP115" s="13">
        <f t="shared" si="87"/>
        <v>0</v>
      </c>
      <c r="CQ115" s="13">
        <f t="shared" si="88"/>
        <v>0</v>
      </c>
      <c r="CR115" s="13">
        <f t="shared" si="89"/>
        <v>1</v>
      </c>
      <c r="CS115" s="13">
        <f t="shared" si="91"/>
        <v>0</v>
      </c>
      <c r="CT115" s="13" t="s">
        <v>107</v>
      </c>
    </row>
    <row r="116" spans="1:98" x14ac:dyDescent="0.35">
      <c r="A116" s="14">
        <v>73</v>
      </c>
      <c r="B116" s="6">
        <v>115</v>
      </c>
      <c r="C116" s="6">
        <v>30</v>
      </c>
      <c r="D116" s="6">
        <v>1</v>
      </c>
      <c r="G116" s="6">
        <v>2</v>
      </c>
      <c r="H116" s="6"/>
      <c r="I116" s="6"/>
      <c r="J116" s="6" t="s">
        <v>254</v>
      </c>
      <c r="K116" s="21">
        <v>43761</v>
      </c>
      <c r="L116" s="6" t="s">
        <v>260</v>
      </c>
      <c r="N116" s="6" t="s">
        <v>274</v>
      </c>
      <c r="O116" s="6"/>
      <c r="P116" s="16">
        <v>43759</v>
      </c>
      <c r="Q116" s="17">
        <v>0.83333333333333337</v>
      </c>
      <c r="R116" s="6" t="s">
        <v>98</v>
      </c>
      <c r="S116" s="6" t="s">
        <v>98</v>
      </c>
      <c r="T116" s="6" t="s">
        <v>52</v>
      </c>
      <c r="U116" s="6" t="s">
        <v>279</v>
      </c>
      <c r="V116" s="6" t="s">
        <v>257</v>
      </c>
      <c r="W116" s="6" t="s">
        <v>94</v>
      </c>
      <c r="Y116" s="6" t="s">
        <v>73</v>
      </c>
      <c r="Z116" s="6" t="s">
        <v>76</v>
      </c>
      <c r="AU116" s="18" t="s">
        <v>105</v>
      </c>
      <c r="AV116" s="6" t="s">
        <v>106</v>
      </c>
      <c r="AX116" s="6" t="s">
        <v>99</v>
      </c>
      <c r="AY116" s="13">
        <f t="shared" si="46"/>
        <v>0</v>
      </c>
      <c r="AZ116" s="13">
        <f t="shared" si="47"/>
        <v>0</v>
      </c>
      <c r="BA116" s="13">
        <f t="shared" si="48"/>
        <v>0</v>
      </c>
      <c r="BB116" s="13">
        <f t="shared" si="49"/>
        <v>1</v>
      </c>
      <c r="BC116" s="13">
        <f t="shared" si="50"/>
        <v>0</v>
      </c>
      <c r="BD116" s="13">
        <f t="shared" si="51"/>
        <v>0</v>
      </c>
      <c r="BE116" s="13">
        <f>COUNTIF(T116:AT116,"Tocaciones")</f>
        <v>0</v>
      </c>
      <c r="BF116" s="13">
        <f t="shared" si="52"/>
        <v>0</v>
      </c>
      <c r="BG116" s="13">
        <f t="shared" si="53"/>
        <v>0</v>
      </c>
      <c r="BH116" s="13">
        <f t="shared" si="54"/>
        <v>0</v>
      </c>
      <c r="BI116" s="13">
        <f t="shared" si="55"/>
        <v>0</v>
      </c>
      <c r="BJ116" s="13">
        <f t="shared" si="56"/>
        <v>0</v>
      </c>
      <c r="BK116" s="13">
        <f t="shared" si="57"/>
        <v>0</v>
      </c>
      <c r="BL116" s="13">
        <f t="shared" si="58"/>
        <v>0</v>
      </c>
      <c r="BM116" s="13">
        <f t="shared" si="59"/>
        <v>0</v>
      </c>
      <c r="BN116" s="13">
        <f t="shared" si="60"/>
        <v>0</v>
      </c>
      <c r="BO116" s="13">
        <f t="shared" si="61"/>
        <v>0</v>
      </c>
      <c r="BP116" s="13">
        <f t="shared" si="62"/>
        <v>0</v>
      </c>
      <c r="BQ116" s="13">
        <f t="shared" si="63"/>
        <v>0</v>
      </c>
      <c r="BR116" s="13">
        <f t="shared" si="64"/>
        <v>0</v>
      </c>
      <c r="BS116" s="13">
        <f t="shared" si="65"/>
        <v>0</v>
      </c>
      <c r="BT116" s="13">
        <f t="shared" si="66"/>
        <v>0</v>
      </c>
      <c r="BU116" s="40">
        <f t="shared" si="90"/>
        <v>1</v>
      </c>
      <c r="BV116" s="13">
        <f t="shared" si="67"/>
        <v>0</v>
      </c>
      <c r="BW116" s="13">
        <f t="shared" si="68"/>
        <v>1</v>
      </c>
      <c r="BX116" s="13">
        <f t="shared" si="69"/>
        <v>0</v>
      </c>
      <c r="BY116" s="13">
        <f t="shared" si="70"/>
        <v>0</v>
      </c>
      <c r="BZ116" s="13">
        <f t="shared" si="71"/>
        <v>1</v>
      </c>
      <c r="CA116" s="13">
        <f t="shared" si="72"/>
        <v>0</v>
      </c>
      <c r="CB116" s="13">
        <f t="shared" si="73"/>
        <v>0</v>
      </c>
      <c r="CC116" s="13">
        <f t="shared" si="74"/>
        <v>0</v>
      </c>
      <c r="CD116" s="13">
        <f t="shared" si="75"/>
        <v>0</v>
      </c>
      <c r="CE116" s="13">
        <f t="shared" si="76"/>
        <v>0</v>
      </c>
      <c r="CF116" s="13">
        <f t="shared" si="77"/>
        <v>0</v>
      </c>
      <c r="CG116" s="13">
        <f t="shared" si="78"/>
        <v>0</v>
      </c>
      <c r="CH116" s="13">
        <f t="shared" si="79"/>
        <v>0</v>
      </c>
      <c r="CI116" s="13">
        <f t="shared" si="80"/>
        <v>0</v>
      </c>
      <c r="CJ116" s="13">
        <f t="shared" si="81"/>
        <v>0</v>
      </c>
      <c r="CK116" s="13">
        <f t="shared" si="82"/>
        <v>0</v>
      </c>
      <c r="CL116" s="13">
        <f t="shared" si="83"/>
        <v>0</v>
      </c>
      <c r="CM116" s="13">
        <f t="shared" si="84"/>
        <v>0</v>
      </c>
      <c r="CN116" s="13">
        <f t="shared" si="85"/>
        <v>0</v>
      </c>
      <c r="CO116" s="13">
        <f t="shared" si="86"/>
        <v>0</v>
      </c>
      <c r="CP116" s="13">
        <f t="shared" si="87"/>
        <v>0</v>
      </c>
      <c r="CQ116" s="13">
        <f t="shared" si="88"/>
        <v>0</v>
      </c>
      <c r="CR116" s="13">
        <f t="shared" si="89"/>
        <v>1</v>
      </c>
      <c r="CS116" s="13">
        <f t="shared" si="91"/>
        <v>0</v>
      </c>
      <c r="CT116" s="13" t="s">
        <v>107</v>
      </c>
    </row>
    <row r="117" spans="1:98" x14ac:dyDescent="0.35">
      <c r="A117" s="14">
        <v>73</v>
      </c>
      <c r="B117" s="6">
        <v>116</v>
      </c>
      <c r="C117" s="6">
        <v>50</v>
      </c>
      <c r="D117" s="6">
        <v>2</v>
      </c>
      <c r="G117" s="6">
        <v>2</v>
      </c>
      <c r="H117" s="6"/>
      <c r="I117" s="6"/>
      <c r="J117" s="6" t="s">
        <v>254</v>
      </c>
      <c r="K117" s="21">
        <v>43761</v>
      </c>
      <c r="L117" s="6" t="s">
        <v>260</v>
      </c>
      <c r="N117" s="6" t="s">
        <v>274</v>
      </c>
      <c r="O117" s="6"/>
      <c r="P117" s="16">
        <v>43759</v>
      </c>
      <c r="Q117" s="17">
        <v>0.83333333333333337</v>
      </c>
      <c r="R117" s="6" t="s">
        <v>98</v>
      </c>
      <c r="S117" s="6" t="s">
        <v>98</v>
      </c>
      <c r="T117" s="6" t="s">
        <v>49</v>
      </c>
      <c r="U117" s="6" t="s">
        <v>279</v>
      </c>
      <c r="V117" s="6" t="s">
        <v>257</v>
      </c>
      <c r="W117" s="6" t="s">
        <v>94</v>
      </c>
      <c r="Y117" s="6" t="s">
        <v>73</v>
      </c>
      <c r="Z117" s="6" t="s">
        <v>76</v>
      </c>
      <c r="AU117" s="18" t="s">
        <v>105</v>
      </c>
      <c r="AV117" s="6" t="s">
        <v>106</v>
      </c>
      <c r="AX117" s="6" t="s">
        <v>99</v>
      </c>
      <c r="AY117" s="13">
        <f t="shared" si="46"/>
        <v>1</v>
      </c>
      <c r="AZ117" s="13">
        <f t="shared" si="47"/>
        <v>0</v>
      </c>
      <c r="BA117" s="13">
        <f t="shared" si="48"/>
        <v>0</v>
      </c>
      <c r="BB117" s="13">
        <f t="shared" si="49"/>
        <v>0</v>
      </c>
      <c r="BC117" s="13">
        <f t="shared" si="50"/>
        <v>0</v>
      </c>
      <c r="BD117" s="13">
        <f t="shared" si="51"/>
        <v>0</v>
      </c>
      <c r="BE117" s="13">
        <f>COUNTIF(T117:AW117,"Tocaciones")</f>
        <v>0</v>
      </c>
      <c r="BF117" s="13">
        <f t="shared" si="52"/>
        <v>0</v>
      </c>
      <c r="BG117" s="13">
        <f t="shared" si="53"/>
        <v>0</v>
      </c>
      <c r="BH117" s="13">
        <f t="shared" si="54"/>
        <v>0</v>
      </c>
      <c r="BI117" s="13">
        <f t="shared" si="55"/>
        <v>0</v>
      </c>
      <c r="BJ117" s="13">
        <f t="shared" si="56"/>
        <v>0</v>
      </c>
      <c r="BK117" s="13">
        <f t="shared" si="57"/>
        <v>0</v>
      </c>
      <c r="BL117" s="13">
        <f t="shared" si="58"/>
        <v>0</v>
      </c>
      <c r="BM117" s="13">
        <f t="shared" si="59"/>
        <v>0</v>
      </c>
      <c r="BN117" s="13">
        <f t="shared" si="60"/>
        <v>0</v>
      </c>
      <c r="BO117" s="13">
        <f t="shared" si="61"/>
        <v>0</v>
      </c>
      <c r="BP117" s="13">
        <f t="shared" si="62"/>
        <v>0</v>
      </c>
      <c r="BQ117" s="13">
        <f t="shared" si="63"/>
        <v>0</v>
      </c>
      <c r="BR117" s="13">
        <f t="shared" si="64"/>
        <v>0</v>
      </c>
      <c r="BS117" s="13">
        <f t="shared" si="65"/>
        <v>0</v>
      </c>
      <c r="BT117" s="13">
        <f t="shared" si="66"/>
        <v>0</v>
      </c>
      <c r="BU117" s="40">
        <f t="shared" si="90"/>
        <v>1</v>
      </c>
      <c r="BV117" s="13">
        <f t="shared" si="67"/>
        <v>0</v>
      </c>
      <c r="BW117" s="13">
        <f t="shared" si="68"/>
        <v>1</v>
      </c>
      <c r="BX117" s="13">
        <f t="shared" si="69"/>
        <v>0</v>
      </c>
      <c r="BY117" s="13">
        <f t="shared" si="70"/>
        <v>0</v>
      </c>
      <c r="BZ117" s="13">
        <f t="shared" si="71"/>
        <v>1</v>
      </c>
      <c r="CA117" s="13">
        <f t="shared" si="72"/>
        <v>0</v>
      </c>
      <c r="CB117" s="13">
        <f t="shared" si="73"/>
        <v>0</v>
      </c>
      <c r="CC117" s="13">
        <f t="shared" si="74"/>
        <v>0</v>
      </c>
      <c r="CD117" s="13">
        <f t="shared" si="75"/>
        <v>0</v>
      </c>
      <c r="CE117" s="13">
        <f t="shared" si="76"/>
        <v>0</v>
      </c>
      <c r="CF117" s="13">
        <f t="shared" si="77"/>
        <v>0</v>
      </c>
      <c r="CG117" s="13">
        <f t="shared" si="78"/>
        <v>0</v>
      </c>
      <c r="CH117" s="13">
        <f t="shared" si="79"/>
        <v>0</v>
      </c>
      <c r="CI117" s="13">
        <f t="shared" si="80"/>
        <v>0</v>
      </c>
      <c r="CJ117" s="13">
        <f t="shared" si="81"/>
        <v>0</v>
      </c>
      <c r="CK117" s="13">
        <f t="shared" si="82"/>
        <v>0</v>
      </c>
      <c r="CL117" s="13">
        <f t="shared" si="83"/>
        <v>0</v>
      </c>
      <c r="CM117" s="13">
        <f t="shared" si="84"/>
        <v>0</v>
      </c>
      <c r="CN117" s="13">
        <f t="shared" si="85"/>
        <v>0</v>
      </c>
      <c r="CO117" s="13">
        <f t="shared" si="86"/>
        <v>0</v>
      </c>
      <c r="CP117" s="13">
        <f t="shared" si="87"/>
        <v>0</v>
      </c>
      <c r="CQ117" s="13">
        <f t="shared" si="88"/>
        <v>0</v>
      </c>
      <c r="CR117" s="13">
        <f t="shared" si="89"/>
        <v>1</v>
      </c>
      <c r="CS117" s="13">
        <f t="shared" si="91"/>
        <v>0</v>
      </c>
      <c r="CT117" s="13" t="s">
        <v>107</v>
      </c>
    </row>
    <row r="118" spans="1:98" x14ac:dyDescent="0.35">
      <c r="A118" s="14">
        <v>73</v>
      </c>
      <c r="B118" s="6">
        <v>117</v>
      </c>
      <c r="C118" s="6">
        <v>26</v>
      </c>
      <c r="D118" s="6">
        <v>1</v>
      </c>
      <c r="G118" s="6">
        <v>2</v>
      </c>
      <c r="H118" s="6"/>
      <c r="I118" s="6"/>
      <c r="J118" s="6" t="s">
        <v>254</v>
      </c>
      <c r="K118" s="21">
        <v>43761</v>
      </c>
      <c r="L118" s="6" t="s">
        <v>260</v>
      </c>
      <c r="N118" s="6" t="s">
        <v>274</v>
      </c>
      <c r="O118" s="6"/>
      <c r="P118" s="16">
        <v>43759</v>
      </c>
      <c r="Q118" s="17">
        <v>0.83333333333333337</v>
      </c>
      <c r="R118" s="6" t="s">
        <v>98</v>
      </c>
      <c r="S118" s="6" t="s">
        <v>98</v>
      </c>
      <c r="T118" s="6" t="s">
        <v>52</v>
      </c>
      <c r="U118" s="6" t="s">
        <v>279</v>
      </c>
      <c r="V118" s="6" t="s">
        <v>257</v>
      </c>
      <c r="W118" s="6" t="s">
        <v>94</v>
      </c>
      <c r="Y118" s="6" t="s">
        <v>73</v>
      </c>
      <c r="Z118" s="6" t="s">
        <v>74</v>
      </c>
      <c r="AU118" s="18" t="s">
        <v>105</v>
      </c>
      <c r="AV118" s="6" t="s">
        <v>106</v>
      </c>
      <c r="AX118" s="6" t="s">
        <v>99</v>
      </c>
      <c r="AY118" s="13">
        <f t="shared" si="46"/>
        <v>0</v>
      </c>
      <c r="AZ118" s="13">
        <f t="shared" si="47"/>
        <v>0</v>
      </c>
      <c r="BA118" s="13">
        <f t="shared" si="48"/>
        <v>0</v>
      </c>
      <c r="BB118" s="13">
        <f t="shared" si="49"/>
        <v>1</v>
      </c>
      <c r="BC118" s="13">
        <f t="shared" si="50"/>
        <v>0</v>
      </c>
      <c r="BD118" s="13">
        <f t="shared" si="51"/>
        <v>0</v>
      </c>
      <c r="BE118" s="13">
        <f>COUNTIF(T118:AT118,"Tocaciones")</f>
        <v>0</v>
      </c>
      <c r="BF118" s="13">
        <f t="shared" si="52"/>
        <v>0</v>
      </c>
      <c r="BG118" s="13">
        <f t="shared" si="53"/>
        <v>0</v>
      </c>
      <c r="BH118" s="13">
        <f t="shared" si="54"/>
        <v>0</v>
      </c>
      <c r="BI118" s="13">
        <f t="shared" si="55"/>
        <v>0</v>
      </c>
      <c r="BJ118" s="13">
        <f t="shared" si="56"/>
        <v>0</v>
      </c>
      <c r="BK118" s="13">
        <f t="shared" si="57"/>
        <v>0</v>
      </c>
      <c r="BL118" s="13">
        <f t="shared" si="58"/>
        <v>0</v>
      </c>
      <c r="BM118" s="13">
        <f t="shared" si="59"/>
        <v>0</v>
      </c>
      <c r="BN118" s="13">
        <f t="shared" si="60"/>
        <v>0</v>
      </c>
      <c r="BO118" s="13">
        <f t="shared" si="61"/>
        <v>0</v>
      </c>
      <c r="BP118" s="13">
        <f t="shared" si="62"/>
        <v>0</v>
      </c>
      <c r="BQ118" s="13">
        <f t="shared" si="63"/>
        <v>0</v>
      </c>
      <c r="BR118" s="13">
        <f t="shared" si="64"/>
        <v>0</v>
      </c>
      <c r="BS118" s="13">
        <f t="shared" si="65"/>
        <v>0</v>
      </c>
      <c r="BT118" s="13">
        <f t="shared" si="66"/>
        <v>0</v>
      </c>
      <c r="BU118" s="40">
        <f t="shared" si="90"/>
        <v>1</v>
      </c>
      <c r="BV118" s="13">
        <f t="shared" si="67"/>
        <v>0</v>
      </c>
      <c r="BW118" s="13">
        <f t="shared" si="68"/>
        <v>1</v>
      </c>
      <c r="BX118" s="13">
        <f t="shared" si="69"/>
        <v>1</v>
      </c>
      <c r="BY118" s="13">
        <f t="shared" si="70"/>
        <v>0</v>
      </c>
      <c r="BZ118" s="13">
        <f t="shared" si="71"/>
        <v>0</v>
      </c>
      <c r="CA118" s="13">
        <f t="shared" si="72"/>
        <v>0</v>
      </c>
      <c r="CB118" s="13">
        <f t="shared" si="73"/>
        <v>0</v>
      </c>
      <c r="CC118" s="13">
        <f t="shared" si="74"/>
        <v>0</v>
      </c>
      <c r="CD118" s="13">
        <f t="shared" si="75"/>
        <v>0</v>
      </c>
      <c r="CE118" s="13">
        <f t="shared" si="76"/>
        <v>0</v>
      </c>
      <c r="CF118" s="13">
        <f t="shared" si="77"/>
        <v>0</v>
      </c>
      <c r="CG118" s="13">
        <f t="shared" si="78"/>
        <v>0</v>
      </c>
      <c r="CH118" s="13">
        <f t="shared" si="79"/>
        <v>0</v>
      </c>
      <c r="CI118" s="13">
        <f t="shared" si="80"/>
        <v>0</v>
      </c>
      <c r="CJ118" s="13">
        <f t="shared" si="81"/>
        <v>0</v>
      </c>
      <c r="CK118" s="13">
        <f t="shared" si="82"/>
        <v>0</v>
      </c>
      <c r="CL118" s="13">
        <f t="shared" si="83"/>
        <v>0</v>
      </c>
      <c r="CM118" s="13">
        <f t="shared" si="84"/>
        <v>0</v>
      </c>
      <c r="CN118" s="13">
        <f t="shared" si="85"/>
        <v>0</v>
      </c>
      <c r="CO118" s="13">
        <f t="shared" si="86"/>
        <v>0</v>
      </c>
      <c r="CP118" s="13">
        <f t="shared" si="87"/>
        <v>0</v>
      </c>
      <c r="CQ118" s="13">
        <f t="shared" si="88"/>
        <v>0</v>
      </c>
      <c r="CR118" s="13">
        <f t="shared" si="89"/>
        <v>1</v>
      </c>
      <c r="CS118" s="13">
        <f t="shared" si="91"/>
        <v>0</v>
      </c>
      <c r="CT118" s="13" t="s">
        <v>107</v>
      </c>
    </row>
    <row r="119" spans="1:98" x14ac:dyDescent="0.35">
      <c r="A119" s="14">
        <v>73</v>
      </c>
      <c r="B119" s="6">
        <v>118</v>
      </c>
      <c r="C119" s="6">
        <v>23</v>
      </c>
      <c r="D119" s="6">
        <v>1</v>
      </c>
      <c r="G119" s="6">
        <v>2</v>
      </c>
      <c r="H119" s="6"/>
      <c r="I119" s="6"/>
      <c r="J119" s="6" t="s">
        <v>254</v>
      </c>
      <c r="K119" s="21">
        <v>43761</v>
      </c>
      <c r="L119" s="6" t="s">
        <v>260</v>
      </c>
      <c r="N119" s="6" t="s">
        <v>274</v>
      </c>
      <c r="O119" s="6"/>
      <c r="P119" s="16">
        <v>43759</v>
      </c>
      <c r="Q119" s="17">
        <v>0.83333333333333337</v>
      </c>
      <c r="R119" s="6" t="s">
        <v>98</v>
      </c>
      <c r="S119" s="6" t="s">
        <v>98</v>
      </c>
      <c r="T119" s="6" t="s">
        <v>52</v>
      </c>
      <c r="U119" s="6" t="s">
        <v>279</v>
      </c>
      <c r="V119" s="6" t="s">
        <v>257</v>
      </c>
      <c r="W119" s="6" t="s">
        <v>94</v>
      </c>
      <c r="Y119" s="6" t="s">
        <v>73</v>
      </c>
      <c r="Z119" s="6" t="s">
        <v>74</v>
      </c>
      <c r="AU119" s="18" t="s">
        <v>105</v>
      </c>
      <c r="AV119" s="6" t="s">
        <v>106</v>
      </c>
      <c r="AX119" s="6" t="s">
        <v>99</v>
      </c>
      <c r="AY119" s="13">
        <f t="shared" si="46"/>
        <v>0</v>
      </c>
      <c r="AZ119" s="13">
        <f t="shared" si="47"/>
        <v>0</v>
      </c>
      <c r="BA119" s="13">
        <f t="shared" si="48"/>
        <v>0</v>
      </c>
      <c r="BB119" s="13">
        <f t="shared" si="49"/>
        <v>1</v>
      </c>
      <c r="BC119" s="13">
        <f t="shared" si="50"/>
        <v>0</v>
      </c>
      <c r="BD119" s="13">
        <f t="shared" si="51"/>
        <v>0</v>
      </c>
      <c r="BE119" s="13">
        <f>COUNTIF(T119:AW119,"Tocaciones")</f>
        <v>0</v>
      </c>
      <c r="BF119" s="13">
        <f t="shared" si="52"/>
        <v>0</v>
      </c>
      <c r="BG119" s="13">
        <f t="shared" si="53"/>
        <v>0</v>
      </c>
      <c r="BH119" s="13">
        <f t="shared" si="54"/>
        <v>0</v>
      </c>
      <c r="BI119" s="13">
        <f t="shared" si="55"/>
        <v>0</v>
      </c>
      <c r="BJ119" s="13">
        <f t="shared" si="56"/>
        <v>0</v>
      </c>
      <c r="BK119" s="13">
        <f t="shared" si="57"/>
        <v>0</v>
      </c>
      <c r="BL119" s="13">
        <f t="shared" si="58"/>
        <v>0</v>
      </c>
      <c r="BM119" s="13">
        <f t="shared" si="59"/>
        <v>0</v>
      </c>
      <c r="BN119" s="13">
        <f t="shared" si="60"/>
        <v>0</v>
      </c>
      <c r="BO119" s="13">
        <f t="shared" si="61"/>
        <v>0</v>
      </c>
      <c r="BP119" s="13">
        <f t="shared" si="62"/>
        <v>0</v>
      </c>
      <c r="BQ119" s="13">
        <f t="shared" si="63"/>
        <v>0</v>
      </c>
      <c r="BR119" s="13">
        <f t="shared" si="64"/>
        <v>0</v>
      </c>
      <c r="BS119" s="13">
        <f t="shared" si="65"/>
        <v>0</v>
      </c>
      <c r="BT119" s="13">
        <f t="shared" si="66"/>
        <v>0</v>
      </c>
      <c r="BU119" s="40">
        <f t="shared" si="90"/>
        <v>1</v>
      </c>
      <c r="BV119" s="13">
        <f t="shared" si="67"/>
        <v>0</v>
      </c>
      <c r="BW119" s="13">
        <f t="shared" si="68"/>
        <v>1</v>
      </c>
      <c r="BX119" s="13">
        <f t="shared" si="69"/>
        <v>1</v>
      </c>
      <c r="BY119" s="13">
        <f t="shared" si="70"/>
        <v>0</v>
      </c>
      <c r="BZ119" s="13">
        <f t="shared" si="71"/>
        <v>0</v>
      </c>
      <c r="CA119" s="13">
        <f t="shared" si="72"/>
        <v>0</v>
      </c>
      <c r="CB119" s="13">
        <f t="shared" si="73"/>
        <v>0</v>
      </c>
      <c r="CC119" s="13">
        <f t="shared" si="74"/>
        <v>0</v>
      </c>
      <c r="CD119" s="13">
        <f t="shared" si="75"/>
        <v>0</v>
      </c>
      <c r="CE119" s="13">
        <f t="shared" si="76"/>
        <v>0</v>
      </c>
      <c r="CF119" s="13">
        <f t="shared" si="77"/>
        <v>0</v>
      </c>
      <c r="CG119" s="13">
        <f t="shared" si="78"/>
        <v>0</v>
      </c>
      <c r="CH119" s="13">
        <f t="shared" si="79"/>
        <v>0</v>
      </c>
      <c r="CI119" s="13">
        <f t="shared" si="80"/>
        <v>0</v>
      </c>
      <c r="CJ119" s="13">
        <f t="shared" si="81"/>
        <v>0</v>
      </c>
      <c r="CK119" s="13">
        <f t="shared" si="82"/>
        <v>0</v>
      </c>
      <c r="CL119" s="13">
        <f t="shared" si="83"/>
        <v>0</v>
      </c>
      <c r="CM119" s="13">
        <f t="shared" si="84"/>
        <v>0</v>
      </c>
      <c r="CN119" s="13">
        <f t="shared" si="85"/>
        <v>0</v>
      </c>
      <c r="CO119" s="13">
        <f t="shared" si="86"/>
        <v>0</v>
      </c>
      <c r="CP119" s="13">
        <f t="shared" si="87"/>
        <v>0</v>
      </c>
      <c r="CQ119" s="13">
        <f t="shared" si="88"/>
        <v>0</v>
      </c>
      <c r="CR119" s="13">
        <f t="shared" si="89"/>
        <v>1</v>
      </c>
      <c r="CS119" s="13">
        <f t="shared" si="91"/>
        <v>0</v>
      </c>
      <c r="CT119" s="13" t="s">
        <v>107</v>
      </c>
    </row>
    <row r="120" spans="1:98" x14ac:dyDescent="0.35">
      <c r="A120" s="14">
        <v>73</v>
      </c>
      <c r="B120" s="6">
        <v>119</v>
      </c>
      <c r="C120" s="6">
        <v>20</v>
      </c>
      <c r="D120" s="6">
        <v>1</v>
      </c>
      <c r="G120" s="6">
        <v>2</v>
      </c>
      <c r="H120" s="6"/>
      <c r="I120" s="6"/>
      <c r="J120" s="6" t="s">
        <v>254</v>
      </c>
      <c r="K120" s="21">
        <v>43761</v>
      </c>
      <c r="L120" s="6" t="s">
        <v>260</v>
      </c>
      <c r="N120" s="6" t="s">
        <v>274</v>
      </c>
      <c r="O120" s="6"/>
      <c r="P120" s="16">
        <v>43759</v>
      </c>
      <c r="Q120" s="17">
        <v>0.83333333333333337</v>
      </c>
      <c r="R120" s="6" t="s">
        <v>98</v>
      </c>
      <c r="S120" s="6" t="s">
        <v>98</v>
      </c>
      <c r="T120" s="6" t="s">
        <v>52</v>
      </c>
      <c r="U120" s="6" t="s">
        <v>279</v>
      </c>
      <c r="V120" s="6" t="s">
        <v>257</v>
      </c>
      <c r="W120" s="6" t="s">
        <v>94</v>
      </c>
      <c r="Y120" s="6" t="s">
        <v>73</v>
      </c>
      <c r="Z120" s="6" t="s">
        <v>74</v>
      </c>
      <c r="AU120" s="18" t="s">
        <v>105</v>
      </c>
      <c r="AV120" s="6" t="s">
        <v>106</v>
      </c>
      <c r="AX120" s="6" t="s">
        <v>99</v>
      </c>
      <c r="AY120" s="13">
        <f t="shared" si="46"/>
        <v>0</v>
      </c>
      <c r="AZ120" s="13">
        <f t="shared" si="47"/>
        <v>0</v>
      </c>
      <c r="BA120" s="13">
        <f t="shared" si="48"/>
        <v>0</v>
      </c>
      <c r="BB120" s="13">
        <f t="shared" si="49"/>
        <v>1</v>
      </c>
      <c r="BC120" s="13">
        <f t="shared" si="50"/>
        <v>0</v>
      </c>
      <c r="BD120" s="13">
        <f t="shared" si="51"/>
        <v>0</v>
      </c>
      <c r="BE120" s="13">
        <f>COUNTIF(T120:AT120,"Tocaciones")</f>
        <v>0</v>
      </c>
      <c r="BF120" s="13">
        <f t="shared" si="52"/>
        <v>0</v>
      </c>
      <c r="BG120" s="13">
        <f t="shared" si="53"/>
        <v>0</v>
      </c>
      <c r="BH120" s="13">
        <f t="shared" si="54"/>
        <v>0</v>
      </c>
      <c r="BI120" s="13">
        <f t="shared" si="55"/>
        <v>0</v>
      </c>
      <c r="BJ120" s="13">
        <f t="shared" si="56"/>
        <v>0</v>
      </c>
      <c r="BK120" s="13">
        <f t="shared" si="57"/>
        <v>0</v>
      </c>
      <c r="BL120" s="13">
        <f t="shared" si="58"/>
        <v>0</v>
      </c>
      <c r="BM120" s="13">
        <f t="shared" si="59"/>
        <v>0</v>
      </c>
      <c r="BN120" s="13">
        <f t="shared" si="60"/>
        <v>0</v>
      </c>
      <c r="BO120" s="13">
        <f t="shared" si="61"/>
        <v>0</v>
      </c>
      <c r="BP120" s="13">
        <f t="shared" si="62"/>
        <v>0</v>
      </c>
      <c r="BQ120" s="13">
        <f t="shared" si="63"/>
        <v>0</v>
      </c>
      <c r="BR120" s="13">
        <f t="shared" si="64"/>
        <v>0</v>
      </c>
      <c r="BS120" s="13">
        <f t="shared" si="65"/>
        <v>0</v>
      </c>
      <c r="BT120" s="13">
        <f t="shared" si="66"/>
        <v>0</v>
      </c>
      <c r="BU120" s="40">
        <f t="shared" si="90"/>
        <v>1</v>
      </c>
      <c r="BV120" s="13">
        <f t="shared" si="67"/>
        <v>0</v>
      </c>
      <c r="BW120" s="13">
        <f t="shared" si="68"/>
        <v>1</v>
      </c>
      <c r="BX120" s="13">
        <f t="shared" si="69"/>
        <v>1</v>
      </c>
      <c r="BY120" s="13">
        <f t="shared" si="70"/>
        <v>0</v>
      </c>
      <c r="BZ120" s="13">
        <f t="shared" si="71"/>
        <v>0</v>
      </c>
      <c r="CA120" s="13">
        <f t="shared" si="72"/>
        <v>0</v>
      </c>
      <c r="CB120" s="13">
        <f t="shared" si="73"/>
        <v>0</v>
      </c>
      <c r="CC120" s="13">
        <f t="shared" si="74"/>
        <v>0</v>
      </c>
      <c r="CD120" s="13">
        <f t="shared" si="75"/>
        <v>0</v>
      </c>
      <c r="CE120" s="13">
        <f t="shared" si="76"/>
        <v>0</v>
      </c>
      <c r="CF120" s="13">
        <f t="shared" si="77"/>
        <v>0</v>
      </c>
      <c r="CG120" s="13">
        <f t="shared" si="78"/>
        <v>0</v>
      </c>
      <c r="CH120" s="13">
        <f t="shared" si="79"/>
        <v>0</v>
      </c>
      <c r="CI120" s="13">
        <f t="shared" si="80"/>
        <v>0</v>
      </c>
      <c r="CJ120" s="13">
        <f t="shared" si="81"/>
        <v>0</v>
      </c>
      <c r="CK120" s="13">
        <f t="shared" si="82"/>
        <v>0</v>
      </c>
      <c r="CL120" s="13">
        <f t="shared" si="83"/>
        <v>0</v>
      </c>
      <c r="CM120" s="13">
        <f t="shared" si="84"/>
        <v>0</v>
      </c>
      <c r="CN120" s="13">
        <f t="shared" si="85"/>
        <v>0</v>
      </c>
      <c r="CO120" s="13">
        <f t="shared" si="86"/>
        <v>0</v>
      </c>
      <c r="CP120" s="13">
        <f t="shared" si="87"/>
        <v>0</v>
      </c>
      <c r="CQ120" s="13">
        <f t="shared" si="88"/>
        <v>0</v>
      </c>
      <c r="CR120" s="13">
        <f t="shared" si="89"/>
        <v>1</v>
      </c>
      <c r="CS120" s="13">
        <f t="shared" si="91"/>
        <v>0</v>
      </c>
      <c r="CT120" s="13" t="s">
        <v>107</v>
      </c>
    </row>
    <row r="121" spans="1:98" x14ac:dyDescent="0.35">
      <c r="A121" s="14">
        <v>73</v>
      </c>
      <c r="B121" s="6">
        <v>120</v>
      </c>
      <c r="C121" s="13">
        <v>20</v>
      </c>
      <c r="D121" s="6">
        <v>1</v>
      </c>
      <c r="G121" s="6">
        <v>2</v>
      </c>
      <c r="H121" s="6"/>
      <c r="I121" s="6"/>
      <c r="J121" s="6" t="s">
        <v>254</v>
      </c>
      <c r="K121" s="21">
        <v>43761</v>
      </c>
      <c r="L121" s="6" t="s">
        <v>260</v>
      </c>
      <c r="N121" s="6" t="s">
        <v>274</v>
      </c>
      <c r="O121" s="6"/>
      <c r="P121" s="16">
        <v>43759</v>
      </c>
      <c r="Q121" s="17">
        <v>0.83333333333333337</v>
      </c>
      <c r="R121" s="6" t="s">
        <v>98</v>
      </c>
      <c r="S121" s="6" t="s">
        <v>98</v>
      </c>
      <c r="T121" s="6" t="s">
        <v>52</v>
      </c>
      <c r="U121" s="6" t="s">
        <v>279</v>
      </c>
      <c r="V121" s="6" t="s">
        <v>257</v>
      </c>
      <c r="W121" s="6" t="s">
        <v>94</v>
      </c>
      <c r="Y121" s="6" t="s">
        <v>73</v>
      </c>
      <c r="Z121" s="6" t="s">
        <v>74</v>
      </c>
      <c r="AU121" s="6" t="s">
        <v>280</v>
      </c>
      <c r="AV121" s="6" t="s">
        <v>106</v>
      </c>
      <c r="AX121" s="6" t="s">
        <v>99</v>
      </c>
      <c r="AY121" s="13">
        <f t="shared" si="46"/>
        <v>0</v>
      </c>
      <c r="AZ121" s="13">
        <f t="shared" si="47"/>
        <v>0</v>
      </c>
      <c r="BA121" s="13">
        <f t="shared" si="48"/>
        <v>0</v>
      </c>
      <c r="BB121" s="13">
        <f t="shared" si="49"/>
        <v>1</v>
      </c>
      <c r="BC121" s="13">
        <f t="shared" si="50"/>
        <v>0</v>
      </c>
      <c r="BD121" s="13">
        <f t="shared" si="51"/>
        <v>0</v>
      </c>
      <c r="BE121" s="13">
        <f>COUNTIF(T121:AW121,"Tocaciones")</f>
        <v>0</v>
      </c>
      <c r="BF121" s="13">
        <f t="shared" si="52"/>
        <v>0</v>
      </c>
      <c r="BG121" s="13">
        <f t="shared" si="53"/>
        <v>0</v>
      </c>
      <c r="BH121" s="13">
        <f t="shared" si="54"/>
        <v>0</v>
      </c>
      <c r="BI121" s="13">
        <f t="shared" si="55"/>
        <v>0</v>
      </c>
      <c r="BJ121" s="13">
        <f t="shared" si="56"/>
        <v>0</v>
      </c>
      <c r="BK121" s="13">
        <f t="shared" si="57"/>
        <v>0</v>
      </c>
      <c r="BL121" s="13">
        <f t="shared" si="58"/>
        <v>0</v>
      </c>
      <c r="BM121" s="13">
        <f t="shared" si="59"/>
        <v>0</v>
      </c>
      <c r="BN121" s="13">
        <f t="shared" si="60"/>
        <v>0</v>
      </c>
      <c r="BO121" s="13">
        <f t="shared" si="61"/>
        <v>0</v>
      </c>
      <c r="BP121" s="13">
        <f t="shared" si="62"/>
        <v>0</v>
      </c>
      <c r="BQ121" s="13">
        <f t="shared" si="63"/>
        <v>0</v>
      </c>
      <c r="BR121" s="13">
        <f t="shared" si="64"/>
        <v>0</v>
      </c>
      <c r="BS121" s="13">
        <f t="shared" si="65"/>
        <v>0</v>
      </c>
      <c r="BT121" s="13">
        <f t="shared" si="66"/>
        <v>0</v>
      </c>
      <c r="BU121" s="40">
        <f t="shared" si="90"/>
        <v>1</v>
      </c>
      <c r="BV121" s="13">
        <f t="shared" si="67"/>
        <v>0</v>
      </c>
      <c r="BW121" s="13">
        <f t="shared" si="68"/>
        <v>1</v>
      </c>
      <c r="BX121" s="13">
        <f t="shared" si="69"/>
        <v>1</v>
      </c>
      <c r="BY121" s="13">
        <f t="shared" si="70"/>
        <v>0</v>
      </c>
      <c r="BZ121" s="13">
        <f t="shared" si="71"/>
        <v>0</v>
      </c>
      <c r="CA121" s="13">
        <f t="shared" si="72"/>
        <v>0</v>
      </c>
      <c r="CB121" s="13">
        <f t="shared" si="73"/>
        <v>0</v>
      </c>
      <c r="CC121" s="13">
        <f t="shared" si="74"/>
        <v>0</v>
      </c>
      <c r="CD121" s="13">
        <f t="shared" si="75"/>
        <v>0</v>
      </c>
      <c r="CE121" s="13">
        <f t="shared" si="76"/>
        <v>0</v>
      </c>
      <c r="CF121" s="13">
        <f t="shared" si="77"/>
        <v>0</v>
      </c>
      <c r="CG121" s="13">
        <f t="shared" si="78"/>
        <v>0</v>
      </c>
      <c r="CH121" s="13">
        <f t="shared" si="79"/>
        <v>0</v>
      </c>
      <c r="CI121" s="13">
        <f t="shared" si="80"/>
        <v>0</v>
      </c>
      <c r="CJ121" s="13">
        <f t="shared" si="81"/>
        <v>0</v>
      </c>
      <c r="CK121" s="13">
        <f t="shared" si="82"/>
        <v>0</v>
      </c>
      <c r="CL121" s="13">
        <f t="shared" si="83"/>
        <v>0</v>
      </c>
      <c r="CM121" s="13">
        <f t="shared" si="84"/>
        <v>0</v>
      </c>
      <c r="CN121" s="13">
        <f t="shared" si="85"/>
        <v>0</v>
      </c>
      <c r="CO121" s="13">
        <f t="shared" si="86"/>
        <v>0</v>
      </c>
      <c r="CP121" s="13">
        <f t="shared" si="87"/>
        <v>0</v>
      </c>
      <c r="CQ121" s="13">
        <f t="shared" si="88"/>
        <v>0</v>
      </c>
      <c r="CR121" s="13">
        <f t="shared" si="89"/>
        <v>1</v>
      </c>
      <c r="CS121" s="13">
        <f t="shared" si="91"/>
        <v>0</v>
      </c>
      <c r="CT121" s="13" t="s">
        <v>107</v>
      </c>
    </row>
    <row r="122" spans="1:98" x14ac:dyDescent="0.35">
      <c r="A122" s="14">
        <v>73</v>
      </c>
      <c r="B122" s="6">
        <v>121</v>
      </c>
      <c r="C122" s="13">
        <v>37</v>
      </c>
      <c r="D122" s="6">
        <v>1</v>
      </c>
      <c r="G122" s="6">
        <v>2</v>
      </c>
      <c r="H122" s="6"/>
      <c r="I122" s="6"/>
      <c r="J122" s="6" t="s">
        <v>254</v>
      </c>
      <c r="K122" s="21">
        <v>43761</v>
      </c>
      <c r="L122" s="6" t="s">
        <v>260</v>
      </c>
      <c r="N122" s="6" t="s">
        <v>274</v>
      </c>
      <c r="O122" s="6"/>
      <c r="P122" s="16">
        <v>43759</v>
      </c>
      <c r="Q122" s="17">
        <v>0.83333333333333337</v>
      </c>
      <c r="R122" s="6" t="s">
        <v>98</v>
      </c>
      <c r="S122" s="6" t="s">
        <v>98</v>
      </c>
      <c r="T122" s="6" t="s">
        <v>52</v>
      </c>
      <c r="U122" s="6" t="s">
        <v>279</v>
      </c>
      <c r="V122" s="6" t="s">
        <v>257</v>
      </c>
      <c r="W122" s="6" t="s">
        <v>94</v>
      </c>
      <c r="Y122" s="6" t="s">
        <v>73</v>
      </c>
      <c r="Z122" s="6" t="s">
        <v>74</v>
      </c>
      <c r="AU122" s="18" t="s">
        <v>105</v>
      </c>
      <c r="AV122" s="6" t="s">
        <v>106</v>
      </c>
      <c r="AX122" s="6" t="s">
        <v>99</v>
      </c>
      <c r="AY122" s="13">
        <f t="shared" si="46"/>
        <v>0</v>
      </c>
      <c r="AZ122" s="13">
        <f t="shared" si="47"/>
        <v>0</v>
      </c>
      <c r="BA122" s="13">
        <f t="shared" si="48"/>
        <v>0</v>
      </c>
      <c r="BB122" s="13">
        <f t="shared" si="49"/>
        <v>1</v>
      </c>
      <c r="BC122" s="13">
        <f t="shared" si="50"/>
        <v>0</v>
      </c>
      <c r="BD122" s="13">
        <f t="shared" si="51"/>
        <v>0</v>
      </c>
      <c r="BE122" s="13">
        <f>COUNTIF(T122:AT122,"Tocaciones")</f>
        <v>0</v>
      </c>
      <c r="BF122" s="13">
        <f t="shared" si="52"/>
        <v>0</v>
      </c>
      <c r="BG122" s="13">
        <f t="shared" si="53"/>
        <v>0</v>
      </c>
      <c r="BH122" s="13">
        <f t="shared" si="54"/>
        <v>0</v>
      </c>
      <c r="BI122" s="13">
        <f t="shared" si="55"/>
        <v>0</v>
      </c>
      <c r="BJ122" s="13">
        <f t="shared" si="56"/>
        <v>0</v>
      </c>
      <c r="BK122" s="13">
        <f t="shared" si="57"/>
        <v>0</v>
      </c>
      <c r="BL122" s="13">
        <f t="shared" si="58"/>
        <v>0</v>
      </c>
      <c r="BM122" s="13">
        <f t="shared" si="59"/>
        <v>0</v>
      </c>
      <c r="BN122" s="13">
        <f t="shared" si="60"/>
        <v>0</v>
      </c>
      <c r="BO122" s="13">
        <f t="shared" si="61"/>
        <v>0</v>
      </c>
      <c r="BP122" s="13">
        <f t="shared" si="62"/>
        <v>0</v>
      </c>
      <c r="BQ122" s="13">
        <f t="shared" si="63"/>
        <v>0</v>
      </c>
      <c r="BR122" s="13">
        <f t="shared" si="64"/>
        <v>0</v>
      </c>
      <c r="BS122" s="13">
        <f t="shared" si="65"/>
        <v>0</v>
      </c>
      <c r="BT122" s="13">
        <f t="shared" si="66"/>
        <v>0</v>
      </c>
      <c r="BU122" s="40">
        <f t="shared" si="90"/>
        <v>1</v>
      </c>
      <c r="BV122" s="13">
        <f t="shared" si="67"/>
        <v>0</v>
      </c>
      <c r="BW122" s="13">
        <f t="shared" si="68"/>
        <v>1</v>
      </c>
      <c r="BX122" s="13">
        <f t="shared" si="69"/>
        <v>1</v>
      </c>
      <c r="BY122" s="13">
        <f t="shared" si="70"/>
        <v>0</v>
      </c>
      <c r="BZ122" s="13">
        <f t="shared" si="71"/>
        <v>0</v>
      </c>
      <c r="CA122" s="13">
        <f t="shared" si="72"/>
        <v>0</v>
      </c>
      <c r="CB122" s="13">
        <f t="shared" si="73"/>
        <v>0</v>
      </c>
      <c r="CC122" s="13">
        <f t="shared" si="74"/>
        <v>0</v>
      </c>
      <c r="CD122" s="13">
        <f t="shared" si="75"/>
        <v>0</v>
      </c>
      <c r="CE122" s="13">
        <f t="shared" si="76"/>
        <v>0</v>
      </c>
      <c r="CF122" s="13">
        <f t="shared" si="77"/>
        <v>0</v>
      </c>
      <c r="CG122" s="13">
        <f t="shared" si="78"/>
        <v>0</v>
      </c>
      <c r="CH122" s="13">
        <f t="shared" si="79"/>
        <v>0</v>
      </c>
      <c r="CI122" s="13">
        <f t="shared" si="80"/>
        <v>0</v>
      </c>
      <c r="CJ122" s="13">
        <f t="shared" si="81"/>
        <v>0</v>
      </c>
      <c r="CK122" s="13">
        <f t="shared" si="82"/>
        <v>0</v>
      </c>
      <c r="CL122" s="13">
        <f t="shared" si="83"/>
        <v>0</v>
      </c>
      <c r="CM122" s="13">
        <f t="shared" si="84"/>
        <v>0</v>
      </c>
      <c r="CN122" s="13">
        <f t="shared" si="85"/>
        <v>0</v>
      </c>
      <c r="CO122" s="13">
        <f t="shared" si="86"/>
        <v>0</v>
      </c>
      <c r="CP122" s="13">
        <f t="shared" si="87"/>
        <v>0</v>
      </c>
      <c r="CQ122" s="13">
        <f t="shared" si="88"/>
        <v>0</v>
      </c>
      <c r="CR122" s="13">
        <f t="shared" si="89"/>
        <v>1</v>
      </c>
      <c r="CS122" s="13">
        <f t="shared" si="91"/>
        <v>0</v>
      </c>
      <c r="CT122" s="13" t="s">
        <v>107</v>
      </c>
    </row>
    <row r="123" spans="1:98" x14ac:dyDescent="0.35">
      <c r="A123" s="14">
        <v>73</v>
      </c>
      <c r="B123" s="6">
        <v>122</v>
      </c>
      <c r="C123" s="13">
        <v>21</v>
      </c>
      <c r="D123" s="6">
        <v>2</v>
      </c>
      <c r="G123" s="6">
        <v>2</v>
      </c>
      <c r="H123" s="6"/>
      <c r="I123" s="6"/>
      <c r="J123" s="6" t="s">
        <v>254</v>
      </c>
      <c r="K123" s="21">
        <v>43761</v>
      </c>
      <c r="L123" s="6" t="s">
        <v>260</v>
      </c>
      <c r="N123" s="6" t="s">
        <v>274</v>
      </c>
      <c r="O123" s="6"/>
      <c r="P123" s="16">
        <v>43759</v>
      </c>
      <c r="Q123" s="17">
        <v>0.83333333333333337</v>
      </c>
      <c r="R123" s="6" t="s">
        <v>98</v>
      </c>
      <c r="S123" s="6" t="s">
        <v>98</v>
      </c>
      <c r="T123" s="6" t="s">
        <v>52</v>
      </c>
      <c r="U123" s="6" t="s">
        <v>279</v>
      </c>
      <c r="V123" s="6" t="s">
        <v>257</v>
      </c>
      <c r="W123" s="6" t="s">
        <v>94</v>
      </c>
      <c r="Y123" s="6" t="s">
        <v>73</v>
      </c>
      <c r="Z123" s="6" t="s">
        <v>74</v>
      </c>
      <c r="AU123" s="18" t="s">
        <v>105</v>
      </c>
      <c r="AV123" s="6" t="s">
        <v>106</v>
      </c>
      <c r="AX123" s="6" t="s">
        <v>99</v>
      </c>
      <c r="AY123" s="13">
        <f t="shared" si="46"/>
        <v>0</v>
      </c>
      <c r="AZ123" s="13">
        <f t="shared" si="47"/>
        <v>0</v>
      </c>
      <c r="BA123" s="13">
        <f t="shared" si="48"/>
        <v>0</v>
      </c>
      <c r="BB123" s="13">
        <f t="shared" si="49"/>
        <v>1</v>
      </c>
      <c r="BC123" s="13">
        <f t="shared" si="50"/>
        <v>0</v>
      </c>
      <c r="BD123" s="13">
        <f t="shared" si="51"/>
        <v>0</v>
      </c>
      <c r="BE123" s="13">
        <f>COUNTIF(T123:AW123,"Tocaciones")</f>
        <v>0</v>
      </c>
      <c r="BF123" s="13">
        <f t="shared" si="52"/>
        <v>0</v>
      </c>
      <c r="BG123" s="13">
        <f t="shared" si="53"/>
        <v>0</v>
      </c>
      <c r="BH123" s="13">
        <f t="shared" si="54"/>
        <v>0</v>
      </c>
      <c r="BI123" s="13">
        <f t="shared" si="55"/>
        <v>0</v>
      </c>
      <c r="BJ123" s="13">
        <f t="shared" si="56"/>
        <v>0</v>
      </c>
      <c r="BK123" s="13">
        <f t="shared" si="57"/>
        <v>0</v>
      </c>
      <c r="BL123" s="13">
        <f t="shared" si="58"/>
        <v>0</v>
      </c>
      <c r="BM123" s="13">
        <f t="shared" si="59"/>
        <v>0</v>
      </c>
      <c r="BN123" s="13">
        <f t="shared" si="60"/>
        <v>0</v>
      </c>
      <c r="BO123" s="13">
        <f t="shared" si="61"/>
        <v>0</v>
      </c>
      <c r="BP123" s="13">
        <f t="shared" si="62"/>
        <v>0</v>
      </c>
      <c r="BQ123" s="13">
        <f t="shared" si="63"/>
        <v>0</v>
      </c>
      <c r="BR123" s="13">
        <f t="shared" si="64"/>
        <v>0</v>
      </c>
      <c r="BS123" s="13">
        <f t="shared" si="65"/>
        <v>0</v>
      </c>
      <c r="BT123" s="13">
        <f t="shared" si="66"/>
        <v>0</v>
      </c>
      <c r="BU123" s="40">
        <f t="shared" si="90"/>
        <v>1</v>
      </c>
      <c r="BV123" s="13">
        <f t="shared" si="67"/>
        <v>0</v>
      </c>
      <c r="BW123" s="13">
        <f t="shared" si="68"/>
        <v>1</v>
      </c>
      <c r="BX123" s="13">
        <f t="shared" si="69"/>
        <v>1</v>
      </c>
      <c r="BY123" s="13">
        <f t="shared" si="70"/>
        <v>0</v>
      </c>
      <c r="BZ123" s="13">
        <f t="shared" si="71"/>
        <v>0</v>
      </c>
      <c r="CA123" s="13">
        <f t="shared" si="72"/>
        <v>0</v>
      </c>
      <c r="CB123" s="13">
        <f t="shared" si="73"/>
        <v>0</v>
      </c>
      <c r="CC123" s="13">
        <f t="shared" si="74"/>
        <v>0</v>
      </c>
      <c r="CD123" s="13">
        <f t="shared" si="75"/>
        <v>0</v>
      </c>
      <c r="CE123" s="13">
        <f t="shared" si="76"/>
        <v>0</v>
      </c>
      <c r="CF123" s="13">
        <f t="shared" si="77"/>
        <v>0</v>
      </c>
      <c r="CG123" s="13">
        <f t="shared" si="78"/>
        <v>0</v>
      </c>
      <c r="CH123" s="13">
        <f t="shared" si="79"/>
        <v>0</v>
      </c>
      <c r="CI123" s="13">
        <f t="shared" si="80"/>
        <v>0</v>
      </c>
      <c r="CJ123" s="13">
        <f t="shared" si="81"/>
        <v>0</v>
      </c>
      <c r="CK123" s="13">
        <f t="shared" si="82"/>
        <v>0</v>
      </c>
      <c r="CL123" s="13">
        <f t="shared" si="83"/>
        <v>0</v>
      </c>
      <c r="CM123" s="13">
        <f t="shared" si="84"/>
        <v>0</v>
      </c>
      <c r="CN123" s="13">
        <f t="shared" si="85"/>
        <v>0</v>
      </c>
      <c r="CO123" s="13">
        <f t="shared" si="86"/>
        <v>0</v>
      </c>
      <c r="CP123" s="13">
        <f t="shared" si="87"/>
        <v>0</v>
      </c>
      <c r="CQ123" s="13">
        <f t="shared" si="88"/>
        <v>0</v>
      </c>
      <c r="CR123" s="13">
        <f t="shared" si="89"/>
        <v>1</v>
      </c>
      <c r="CS123" s="13">
        <f t="shared" si="91"/>
        <v>0</v>
      </c>
      <c r="CT123" s="13" t="s">
        <v>107</v>
      </c>
    </row>
    <row r="124" spans="1:98" x14ac:dyDescent="0.35">
      <c r="A124" s="14">
        <v>73</v>
      </c>
      <c r="B124" s="6">
        <v>123</v>
      </c>
      <c r="C124" s="13">
        <v>14</v>
      </c>
      <c r="D124" s="6">
        <v>1</v>
      </c>
      <c r="G124" s="6">
        <v>2</v>
      </c>
      <c r="H124" s="6"/>
      <c r="I124" s="6"/>
      <c r="J124" s="6" t="s">
        <v>254</v>
      </c>
      <c r="K124" s="21">
        <v>43761</v>
      </c>
      <c r="L124" s="6" t="s">
        <v>260</v>
      </c>
      <c r="N124" s="6" t="s">
        <v>274</v>
      </c>
      <c r="O124" s="6"/>
      <c r="P124" s="16">
        <v>43759</v>
      </c>
      <c r="Q124" s="17">
        <v>0.83333333333333337</v>
      </c>
      <c r="R124" s="6" t="s">
        <v>98</v>
      </c>
      <c r="S124" s="6" t="s">
        <v>98</v>
      </c>
      <c r="T124" s="6" t="s">
        <v>52</v>
      </c>
      <c r="U124" s="6" t="s">
        <v>279</v>
      </c>
      <c r="V124" s="6" t="s">
        <v>257</v>
      </c>
      <c r="W124" s="6" t="s">
        <v>94</v>
      </c>
      <c r="Y124" s="6" t="s">
        <v>73</v>
      </c>
      <c r="Z124" s="6" t="s">
        <v>74</v>
      </c>
      <c r="AU124" s="18" t="s">
        <v>105</v>
      </c>
      <c r="AV124" s="6" t="s">
        <v>106</v>
      </c>
      <c r="AX124" s="6" t="s">
        <v>99</v>
      </c>
      <c r="AY124" s="13">
        <f t="shared" si="46"/>
        <v>0</v>
      </c>
      <c r="AZ124" s="13">
        <f t="shared" si="47"/>
        <v>0</v>
      </c>
      <c r="BA124" s="13">
        <f t="shared" si="48"/>
        <v>0</v>
      </c>
      <c r="BB124" s="13">
        <f t="shared" si="49"/>
        <v>1</v>
      </c>
      <c r="BC124" s="13">
        <f t="shared" si="50"/>
        <v>0</v>
      </c>
      <c r="BD124" s="13">
        <f t="shared" si="51"/>
        <v>0</v>
      </c>
      <c r="BE124" s="13">
        <f>COUNTIF(T124:AT124,"Tocaciones")</f>
        <v>0</v>
      </c>
      <c r="BF124" s="13">
        <f t="shared" si="52"/>
        <v>0</v>
      </c>
      <c r="BG124" s="13">
        <f t="shared" si="53"/>
        <v>0</v>
      </c>
      <c r="BH124" s="13">
        <f t="shared" si="54"/>
        <v>0</v>
      </c>
      <c r="BI124" s="13">
        <f t="shared" si="55"/>
        <v>0</v>
      </c>
      <c r="BJ124" s="13">
        <f t="shared" si="56"/>
        <v>0</v>
      </c>
      <c r="BK124" s="13">
        <f t="shared" si="57"/>
        <v>0</v>
      </c>
      <c r="BL124" s="13">
        <f t="shared" si="58"/>
        <v>0</v>
      </c>
      <c r="BM124" s="13">
        <f t="shared" si="59"/>
        <v>0</v>
      </c>
      <c r="BN124" s="13">
        <f t="shared" si="60"/>
        <v>0</v>
      </c>
      <c r="BO124" s="13">
        <f t="shared" si="61"/>
        <v>0</v>
      </c>
      <c r="BP124" s="13">
        <f t="shared" si="62"/>
        <v>0</v>
      </c>
      <c r="BQ124" s="13">
        <f t="shared" si="63"/>
        <v>0</v>
      </c>
      <c r="BR124" s="13">
        <f t="shared" si="64"/>
        <v>0</v>
      </c>
      <c r="BS124" s="13">
        <f t="shared" si="65"/>
        <v>0</v>
      </c>
      <c r="BT124" s="13">
        <f t="shared" si="66"/>
        <v>0</v>
      </c>
      <c r="BU124" s="40">
        <f t="shared" si="90"/>
        <v>1</v>
      </c>
      <c r="BV124" s="13">
        <f t="shared" si="67"/>
        <v>0</v>
      </c>
      <c r="BW124" s="13">
        <f t="shared" si="68"/>
        <v>1</v>
      </c>
      <c r="BX124" s="13">
        <f t="shared" si="69"/>
        <v>1</v>
      </c>
      <c r="BY124" s="13">
        <f t="shared" si="70"/>
        <v>0</v>
      </c>
      <c r="BZ124" s="13">
        <f t="shared" si="71"/>
        <v>0</v>
      </c>
      <c r="CA124" s="13">
        <f t="shared" si="72"/>
        <v>0</v>
      </c>
      <c r="CB124" s="13">
        <f t="shared" si="73"/>
        <v>0</v>
      </c>
      <c r="CC124" s="13">
        <f t="shared" si="74"/>
        <v>0</v>
      </c>
      <c r="CD124" s="13">
        <f t="shared" si="75"/>
        <v>0</v>
      </c>
      <c r="CE124" s="13">
        <f t="shared" si="76"/>
        <v>0</v>
      </c>
      <c r="CF124" s="13">
        <f t="shared" si="77"/>
        <v>0</v>
      </c>
      <c r="CG124" s="13">
        <f t="shared" si="78"/>
        <v>0</v>
      </c>
      <c r="CH124" s="13">
        <f t="shared" si="79"/>
        <v>0</v>
      </c>
      <c r="CI124" s="13">
        <f t="shared" si="80"/>
        <v>0</v>
      </c>
      <c r="CJ124" s="13">
        <f t="shared" si="81"/>
        <v>0</v>
      </c>
      <c r="CK124" s="13">
        <f t="shared" si="82"/>
        <v>0</v>
      </c>
      <c r="CL124" s="13">
        <f t="shared" si="83"/>
        <v>0</v>
      </c>
      <c r="CM124" s="13">
        <f t="shared" si="84"/>
        <v>0</v>
      </c>
      <c r="CN124" s="13">
        <f t="shared" si="85"/>
        <v>0</v>
      </c>
      <c r="CO124" s="13">
        <f t="shared" si="86"/>
        <v>0</v>
      </c>
      <c r="CP124" s="13">
        <f t="shared" si="87"/>
        <v>0</v>
      </c>
      <c r="CQ124" s="13">
        <f t="shared" si="88"/>
        <v>0</v>
      </c>
      <c r="CR124" s="13">
        <f t="shared" si="89"/>
        <v>1</v>
      </c>
      <c r="CS124" s="13">
        <f t="shared" si="91"/>
        <v>0</v>
      </c>
      <c r="CT124" s="13" t="s">
        <v>107</v>
      </c>
    </row>
    <row r="125" spans="1:98" x14ac:dyDescent="0.35">
      <c r="A125" s="14">
        <v>73</v>
      </c>
      <c r="B125" s="6">
        <v>124</v>
      </c>
      <c r="C125" s="13">
        <v>31</v>
      </c>
      <c r="D125" s="6">
        <v>1</v>
      </c>
      <c r="G125" s="6">
        <v>1</v>
      </c>
      <c r="H125" s="6">
        <v>2</v>
      </c>
      <c r="I125" s="6"/>
      <c r="J125" s="6" t="s">
        <v>254</v>
      </c>
      <c r="K125" s="21">
        <v>43761</v>
      </c>
      <c r="L125" s="6" t="s">
        <v>172</v>
      </c>
      <c r="M125" s="13" t="s">
        <v>255</v>
      </c>
      <c r="N125" s="6" t="s">
        <v>274</v>
      </c>
      <c r="O125" s="6"/>
      <c r="P125" s="16">
        <v>43759</v>
      </c>
      <c r="Q125" s="17">
        <v>0.83333333333333337</v>
      </c>
      <c r="R125" s="6" t="s">
        <v>98</v>
      </c>
      <c r="S125" s="6" t="s">
        <v>98</v>
      </c>
      <c r="T125" s="6" t="s">
        <v>52</v>
      </c>
      <c r="U125" s="6" t="s">
        <v>279</v>
      </c>
      <c r="V125" s="6" t="s">
        <v>257</v>
      </c>
      <c r="W125" s="6" t="s">
        <v>94</v>
      </c>
      <c r="Y125" s="6" t="s">
        <v>73</v>
      </c>
      <c r="Z125" s="6" t="s">
        <v>74</v>
      </c>
      <c r="AU125" s="18" t="s">
        <v>105</v>
      </c>
      <c r="AV125" s="6" t="s">
        <v>106</v>
      </c>
      <c r="AX125" s="6" t="s">
        <v>99</v>
      </c>
      <c r="AY125" s="13">
        <f t="shared" si="46"/>
        <v>0</v>
      </c>
      <c r="AZ125" s="13">
        <f t="shared" si="47"/>
        <v>0</v>
      </c>
      <c r="BA125" s="13">
        <f t="shared" si="48"/>
        <v>0</v>
      </c>
      <c r="BB125" s="13">
        <f t="shared" si="49"/>
        <v>1</v>
      </c>
      <c r="BC125" s="13">
        <f t="shared" si="50"/>
        <v>0</v>
      </c>
      <c r="BD125" s="13">
        <f t="shared" si="51"/>
        <v>0</v>
      </c>
      <c r="BE125" s="13">
        <f>COUNTIF(T125:AW125,"Tocaciones")</f>
        <v>0</v>
      </c>
      <c r="BF125" s="13">
        <f t="shared" si="52"/>
        <v>0</v>
      </c>
      <c r="BG125" s="13">
        <f t="shared" si="53"/>
        <v>0</v>
      </c>
      <c r="BH125" s="13">
        <f t="shared" si="54"/>
        <v>0</v>
      </c>
      <c r="BI125" s="13">
        <f t="shared" si="55"/>
        <v>0</v>
      </c>
      <c r="BJ125" s="13">
        <f t="shared" si="56"/>
        <v>0</v>
      </c>
      <c r="BK125" s="13">
        <f t="shared" si="57"/>
        <v>0</v>
      </c>
      <c r="BL125" s="13">
        <f t="shared" si="58"/>
        <v>0</v>
      </c>
      <c r="BM125" s="13">
        <f t="shared" si="59"/>
        <v>0</v>
      </c>
      <c r="BN125" s="13">
        <f t="shared" si="60"/>
        <v>0</v>
      </c>
      <c r="BO125" s="13">
        <f t="shared" si="61"/>
        <v>0</v>
      </c>
      <c r="BP125" s="13">
        <f t="shared" si="62"/>
        <v>0</v>
      </c>
      <c r="BQ125" s="13">
        <f t="shared" si="63"/>
        <v>0</v>
      </c>
      <c r="BR125" s="13">
        <f t="shared" si="64"/>
        <v>0</v>
      </c>
      <c r="BS125" s="13">
        <f t="shared" si="65"/>
        <v>0</v>
      </c>
      <c r="BT125" s="13">
        <f t="shared" si="66"/>
        <v>0</v>
      </c>
      <c r="BU125" s="40">
        <f t="shared" si="90"/>
        <v>1</v>
      </c>
      <c r="BV125" s="13">
        <f t="shared" si="67"/>
        <v>0</v>
      </c>
      <c r="BW125" s="13">
        <f t="shared" si="68"/>
        <v>1</v>
      </c>
      <c r="BX125" s="13">
        <f t="shared" si="69"/>
        <v>1</v>
      </c>
      <c r="BY125" s="13">
        <f t="shared" si="70"/>
        <v>0</v>
      </c>
      <c r="BZ125" s="13">
        <f t="shared" si="71"/>
        <v>0</v>
      </c>
      <c r="CA125" s="13">
        <f t="shared" si="72"/>
        <v>0</v>
      </c>
      <c r="CB125" s="13">
        <f t="shared" si="73"/>
        <v>0</v>
      </c>
      <c r="CC125" s="13">
        <f t="shared" si="74"/>
        <v>0</v>
      </c>
      <c r="CD125" s="13">
        <f t="shared" si="75"/>
        <v>0</v>
      </c>
      <c r="CE125" s="13">
        <f t="shared" si="76"/>
        <v>0</v>
      </c>
      <c r="CF125" s="13">
        <f t="shared" si="77"/>
        <v>0</v>
      </c>
      <c r="CG125" s="13">
        <f t="shared" si="78"/>
        <v>0</v>
      </c>
      <c r="CH125" s="13">
        <f t="shared" si="79"/>
        <v>0</v>
      </c>
      <c r="CI125" s="13">
        <f t="shared" si="80"/>
        <v>0</v>
      </c>
      <c r="CJ125" s="13">
        <f t="shared" si="81"/>
        <v>0</v>
      </c>
      <c r="CK125" s="13">
        <f t="shared" si="82"/>
        <v>0</v>
      </c>
      <c r="CL125" s="13">
        <f t="shared" si="83"/>
        <v>0</v>
      </c>
      <c r="CM125" s="13">
        <f t="shared" si="84"/>
        <v>0</v>
      </c>
      <c r="CN125" s="13">
        <f t="shared" si="85"/>
        <v>0</v>
      </c>
      <c r="CO125" s="13">
        <f t="shared" si="86"/>
        <v>0</v>
      </c>
      <c r="CP125" s="13">
        <f t="shared" si="87"/>
        <v>0</v>
      </c>
      <c r="CQ125" s="13">
        <f t="shared" si="88"/>
        <v>0</v>
      </c>
      <c r="CR125" s="13">
        <f t="shared" si="89"/>
        <v>1</v>
      </c>
      <c r="CS125" s="13">
        <f t="shared" si="91"/>
        <v>0</v>
      </c>
      <c r="CT125" s="13" t="s">
        <v>107</v>
      </c>
    </row>
    <row r="126" spans="1:98" x14ac:dyDescent="0.35">
      <c r="A126" s="14">
        <v>73</v>
      </c>
      <c r="B126" s="6">
        <v>125</v>
      </c>
      <c r="C126" s="13">
        <v>21</v>
      </c>
      <c r="D126" s="6">
        <v>1</v>
      </c>
      <c r="G126" s="6">
        <v>2</v>
      </c>
      <c r="H126" s="6"/>
      <c r="I126" s="6"/>
      <c r="J126" s="6" t="s">
        <v>254</v>
      </c>
      <c r="K126" s="21">
        <v>43761</v>
      </c>
      <c r="L126" s="6" t="s">
        <v>260</v>
      </c>
      <c r="N126" s="6" t="s">
        <v>274</v>
      </c>
      <c r="O126" s="6"/>
      <c r="P126" s="16">
        <v>43759</v>
      </c>
      <c r="Q126" s="17">
        <v>0.83333333333333337</v>
      </c>
      <c r="R126" s="6" t="s">
        <v>98</v>
      </c>
      <c r="S126" s="6" t="s">
        <v>98</v>
      </c>
      <c r="T126" s="6" t="s">
        <v>52</v>
      </c>
      <c r="U126" s="6" t="s">
        <v>279</v>
      </c>
      <c r="V126" s="6" t="s">
        <v>257</v>
      </c>
      <c r="W126" s="6" t="s">
        <v>94</v>
      </c>
      <c r="Y126" s="6" t="s">
        <v>73</v>
      </c>
      <c r="Z126" s="6" t="s">
        <v>74</v>
      </c>
      <c r="AU126" s="18" t="s">
        <v>105</v>
      </c>
      <c r="AV126" s="6" t="s">
        <v>106</v>
      </c>
      <c r="AX126" s="6" t="s">
        <v>99</v>
      </c>
      <c r="AY126" s="13">
        <f t="shared" si="46"/>
        <v>0</v>
      </c>
      <c r="AZ126" s="13">
        <f t="shared" si="47"/>
        <v>0</v>
      </c>
      <c r="BA126" s="13">
        <f t="shared" si="48"/>
        <v>0</v>
      </c>
      <c r="BB126" s="13">
        <f t="shared" si="49"/>
        <v>1</v>
      </c>
      <c r="BC126" s="13">
        <f t="shared" si="50"/>
        <v>0</v>
      </c>
      <c r="BD126" s="13">
        <f t="shared" si="51"/>
        <v>0</v>
      </c>
      <c r="BE126" s="13">
        <f>COUNTIF(T126:AT126,"Tocaciones")</f>
        <v>0</v>
      </c>
      <c r="BF126" s="13">
        <f t="shared" si="52"/>
        <v>0</v>
      </c>
      <c r="BG126" s="13">
        <f t="shared" si="53"/>
        <v>0</v>
      </c>
      <c r="BH126" s="13">
        <f t="shared" si="54"/>
        <v>0</v>
      </c>
      <c r="BI126" s="13">
        <f t="shared" si="55"/>
        <v>0</v>
      </c>
      <c r="BJ126" s="13">
        <f t="shared" si="56"/>
        <v>0</v>
      </c>
      <c r="BK126" s="13">
        <f t="shared" si="57"/>
        <v>0</v>
      </c>
      <c r="BL126" s="13">
        <f t="shared" si="58"/>
        <v>0</v>
      </c>
      <c r="BM126" s="13">
        <f t="shared" si="59"/>
        <v>0</v>
      </c>
      <c r="BN126" s="13">
        <f t="shared" si="60"/>
        <v>0</v>
      </c>
      <c r="BO126" s="13">
        <f t="shared" si="61"/>
        <v>0</v>
      </c>
      <c r="BP126" s="13">
        <f t="shared" si="62"/>
        <v>0</v>
      </c>
      <c r="BQ126" s="13">
        <f t="shared" si="63"/>
        <v>0</v>
      </c>
      <c r="BR126" s="13">
        <f t="shared" si="64"/>
        <v>0</v>
      </c>
      <c r="BS126" s="13">
        <f t="shared" si="65"/>
        <v>0</v>
      </c>
      <c r="BT126" s="13">
        <f t="shared" si="66"/>
        <v>0</v>
      </c>
      <c r="BU126" s="40">
        <f t="shared" si="90"/>
        <v>1</v>
      </c>
      <c r="BV126" s="13">
        <f t="shared" si="67"/>
        <v>0</v>
      </c>
      <c r="BW126" s="13">
        <f t="shared" si="68"/>
        <v>1</v>
      </c>
      <c r="BX126" s="13">
        <f t="shared" si="69"/>
        <v>1</v>
      </c>
      <c r="BY126" s="13">
        <f t="shared" si="70"/>
        <v>0</v>
      </c>
      <c r="BZ126" s="13">
        <f t="shared" si="71"/>
        <v>0</v>
      </c>
      <c r="CA126" s="13">
        <f t="shared" si="72"/>
        <v>0</v>
      </c>
      <c r="CB126" s="13">
        <f t="shared" si="73"/>
        <v>0</v>
      </c>
      <c r="CC126" s="13">
        <f t="shared" si="74"/>
        <v>0</v>
      </c>
      <c r="CD126" s="13">
        <f t="shared" si="75"/>
        <v>0</v>
      </c>
      <c r="CE126" s="13">
        <f t="shared" si="76"/>
        <v>0</v>
      </c>
      <c r="CF126" s="13">
        <f t="shared" si="77"/>
        <v>0</v>
      </c>
      <c r="CG126" s="13">
        <f t="shared" si="78"/>
        <v>0</v>
      </c>
      <c r="CH126" s="13">
        <f t="shared" si="79"/>
        <v>0</v>
      </c>
      <c r="CI126" s="13">
        <f t="shared" si="80"/>
        <v>0</v>
      </c>
      <c r="CJ126" s="13">
        <f t="shared" si="81"/>
        <v>0</v>
      </c>
      <c r="CK126" s="13">
        <f t="shared" si="82"/>
        <v>0</v>
      </c>
      <c r="CL126" s="13">
        <f t="shared" si="83"/>
        <v>0</v>
      </c>
      <c r="CM126" s="13">
        <f t="shared" si="84"/>
        <v>0</v>
      </c>
      <c r="CN126" s="13">
        <f t="shared" si="85"/>
        <v>0</v>
      </c>
      <c r="CO126" s="13">
        <f t="shared" si="86"/>
        <v>0</v>
      </c>
      <c r="CP126" s="13">
        <f t="shared" si="87"/>
        <v>0</v>
      </c>
      <c r="CQ126" s="13">
        <f t="shared" si="88"/>
        <v>0</v>
      </c>
      <c r="CR126" s="13">
        <f t="shared" si="89"/>
        <v>1</v>
      </c>
      <c r="CS126" s="13">
        <f t="shared" si="91"/>
        <v>0</v>
      </c>
      <c r="CT126" s="13" t="s">
        <v>107</v>
      </c>
    </row>
    <row r="127" spans="1:98" x14ac:dyDescent="0.35">
      <c r="A127" s="14">
        <v>73</v>
      </c>
      <c r="B127" s="6">
        <v>126</v>
      </c>
      <c r="C127" s="13">
        <v>23</v>
      </c>
      <c r="D127" s="6">
        <v>2</v>
      </c>
      <c r="G127" s="6">
        <v>2</v>
      </c>
      <c r="H127" s="6"/>
      <c r="I127" s="6"/>
      <c r="J127" s="6" t="s">
        <v>254</v>
      </c>
      <c r="K127" s="21">
        <v>43761</v>
      </c>
      <c r="L127" s="6" t="s">
        <v>260</v>
      </c>
      <c r="N127" s="6" t="s">
        <v>274</v>
      </c>
      <c r="O127" s="6"/>
      <c r="P127" s="16">
        <v>43759</v>
      </c>
      <c r="Q127" s="17">
        <v>0.83333333333333337</v>
      </c>
      <c r="R127" s="6" t="s">
        <v>98</v>
      </c>
      <c r="S127" s="6" t="s">
        <v>98</v>
      </c>
      <c r="T127" s="6" t="s">
        <v>52</v>
      </c>
      <c r="U127" s="6" t="s">
        <v>279</v>
      </c>
      <c r="V127" s="6" t="s">
        <v>257</v>
      </c>
      <c r="W127" s="6" t="s">
        <v>94</v>
      </c>
      <c r="Y127" s="6" t="s">
        <v>73</v>
      </c>
      <c r="Z127" s="6" t="s">
        <v>74</v>
      </c>
      <c r="AU127" s="18" t="s">
        <v>105</v>
      </c>
      <c r="AV127" s="6" t="s">
        <v>106</v>
      </c>
      <c r="AX127" s="6" t="s">
        <v>99</v>
      </c>
      <c r="AY127" s="13">
        <f t="shared" si="46"/>
        <v>0</v>
      </c>
      <c r="AZ127" s="13">
        <f t="shared" si="47"/>
        <v>0</v>
      </c>
      <c r="BA127" s="13">
        <f t="shared" si="48"/>
        <v>0</v>
      </c>
      <c r="BB127" s="13">
        <f t="shared" si="49"/>
        <v>1</v>
      </c>
      <c r="BC127" s="13">
        <f t="shared" si="50"/>
        <v>0</v>
      </c>
      <c r="BD127" s="13">
        <f t="shared" si="51"/>
        <v>0</v>
      </c>
      <c r="BE127" s="13">
        <f>COUNTIF(T127:AW127,"Tocaciones")</f>
        <v>0</v>
      </c>
      <c r="BF127" s="13">
        <f t="shared" si="52"/>
        <v>0</v>
      </c>
      <c r="BG127" s="13">
        <f t="shared" si="53"/>
        <v>0</v>
      </c>
      <c r="BH127" s="13">
        <f t="shared" si="54"/>
        <v>0</v>
      </c>
      <c r="BI127" s="13">
        <f t="shared" si="55"/>
        <v>0</v>
      </c>
      <c r="BJ127" s="13">
        <f t="shared" si="56"/>
        <v>0</v>
      </c>
      <c r="BK127" s="13">
        <f t="shared" si="57"/>
        <v>0</v>
      </c>
      <c r="BL127" s="13">
        <f t="shared" si="58"/>
        <v>0</v>
      </c>
      <c r="BM127" s="13">
        <f t="shared" si="59"/>
        <v>0</v>
      </c>
      <c r="BN127" s="13">
        <f t="shared" si="60"/>
        <v>0</v>
      </c>
      <c r="BO127" s="13">
        <f t="shared" si="61"/>
        <v>0</v>
      </c>
      <c r="BP127" s="13">
        <f t="shared" si="62"/>
        <v>0</v>
      </c>
      <c r="BQ127" s="13">
        <f t="shared" si="63"/>
        <v>0</v>
      </c>
      <c r="BR127" s="13">
        <f t="shared" si="64"/>
        <v>0</v>
      </c>
      <c r="BS127" s="13">
        <f t="shared" si="65"/>
        <v>0</v>
      </c>
      <c r="BT127" s="13">
        <f t="shared" si="66"/>
        <v>0</v>
      </c>
      <c r="BU127" s="40">
        <f t="shared" si="90"/>
        <v>1</v>
      </c>
      <c r="BV127" s="13">
        <f t="shared" si="67"/>
        <v>0</v>
      </c>
      <c r="BW127" s="13">
        <f t="shared" si="68"/>
        <v>1</v>
      </c>
      <c r="BX127" s="13">
        <f t="shared" si="69"/>
        <v>1</v>
      </c>
      <c r="BY127" s="13">
        <f t="shared" si="70"/>
        <v>0</v>
      </c>
      <c r="BZ127" s="13">
        <f t="shared" si="71"/>
        <v>0</v>
      </c>
      <c r="CA127" s="13">
        <f t="shared" si="72"/>
        <v>0</v>
      </c>
      <c r="CB127" s="13">
        <f t="shared" si="73"/>
        <v>0</v>
      </c>
      <c r="CC127" s="13">
        <f t="shared" si="74"/>
        <v>0</v>
      </c>
      <c r="CD127" s="13">
        <f t="shared" si="75"/>
        <v>0</v>
      </c>
      <c r="CE127" s="13">
        <f t="shared" si="76"/>
        <v>0</v>
      </c>
      <c r="CF127" s="13">
        <f t="shared" si="77"/>
        <v>0</v>
      </c>
      <c r="CG127" s="13">
        <f t="shared" si="78"/>
        <v>0</v>
      </c>
      <c r="CH127" s="13">
        <f t="shared" si="79"/>
        <v>0</v>
      </c>
      <c r="CI127" s="13">
        <f t="shared" si="80"/>
        <v>0</v>
      </c>
      <c r="CJ127" s="13">
        <f t="shared" si="81"/>
        <v>0</v>
      </c>
      <c r="CK127" s="13">
        <f t="shared" si="82"/>
        <v>0</v>
      </c>
      <c r="CL127" s="13">
        <f t="shared" si="83"/>
        <v>0</v>
      </c>
      <c r="CM127" s="13">
        <f t="shared" si="84"/>
        <v>0</v>
      </c>
      <c r="CN127" s="13">
        <f t="shared" si="85"/>
        <v>0</v>
      </c>
      <c r="CO127" s="13">
        <f t="shared" si="86"/>
        <v>0</v>
      </c>
      <c r="CP127" s="13">
        <f t="shared" si="87"/>
        <v>0</v>
      </c>
      <c r="CQ127" s="13">
        <f t="shared" si="88"/>
        <v>0</v>
      </c>
      <c r="CR127" s="13">
        <f t="shared" si="89"/>
        <v>1</v>
      </c>
      <c r="CS127" s="13">
        <f t="shared" si="91"/>
        <v>0</v>
      </c>
      <c r="CT127" s="13" t="s">
        <v>107</v>
      </c>
    </row>
    <row r="128" spans="1:98" x14ac:dyDescent="0.35">
      <c r="A128" s="14">
        <v>73</v>
      </c>
      <c r="B128" s="6">
        <v>127</v>
      </c>
      <c r="C128" s="13">
        <v>19</v>
      </c>
      <c r="D128" s="6">
        <v>1</v>
      </c>
      <c r="G128" s="6">
        <v>2</v>
      </c>
      <c r="H128" s="6"/>
      <c r="I128" s="6"/>
      <c r="J128" s="6" t="s">
        <v>254</v>
      </c>
      <c r="K128" s="21">
        <v>43761</v>
      </c>
      <c r="L128" s="6" t="s">
        <v>260</v>
      </c>
      <c r="N128" s="6" t="s">
        <v>274</v>
      </c>
      <c r="O128" s="6"/>
      <c r="P128" s="16">
        <v>43759</v>
      </c>
      <c r="Q128" s="17">
        <v>0.83333333333333337</v>
      </c>
      <c r="R128" s="6" t="s">
        <v>98</v>
      </c>
      <c r="S128" s="6" t="s">
        <v>98</v>
      </c>
      <c r="T128" s="6" t="s">
        <v>52</v>
      </c>
      <c r="U128" s="6" t="s">
        <v>279</v>
      </c>
      <c r="V128" s="6" t="s">
        <v>257</v>
      </c>
      <c r="W128" s="6" t="s">
        <v>94</v>
      </c>
      <c r="Y128" s="6" t="s">
        <v>73</v>
      </c>
      <c r="Z128" s="6" t="s">
        <v>74</v>
      </c>
      <c r="AU128" s="18" t="s">
        <v>105</v>
      </c>
      <c r="AV128" s="6" t="s">
        <v>106</v>
      </c>
      <c r="AX128" s="6" t="s">
        <v>99</v>
      </c>
      <c r="AY128" s="13">
        <f t="shared" si="46"/>
        <v>0</v>
      </c>
      <c r="AZ128" s="13">
        <f t="shared" si="47"/>
        <v>0</v>
      </c>
      <c r="BA128" s="13">
        <f t="shared" si="48"/>
        <v>0</v>
      </c>
      <c r="BB128" s="13">
        <f t="shared" si="49"/>
        <v>1</v>
      </c>
      <c r="BC128" s="13">
        <f t="shared" si="50"/>
        <v>0</v>
      </c>
      <c r="BD128" s="13">
        <f t="shared" si="51"/>
        <v>0</v>
      </c>
      <c r="BE128" s="13">
        <f>COUNTIF(T128:AT128,"Tocaciones")</f>
        <v>0</v>
      </c>
      <c r="BF128" s="13">
        <f t="shared" si="52"/>
        <v>0</v>
      </c>
      <c r="BG128" s="13">
        <f t="shared" si="53"/>
        <v>0</v>
      </c>
      <c r="BH128" s="13">
        <f t="shared" si="54"/>
        <v>0</v>
      </c>
      <c r="BI128" s="13">
        <f t="shared" si="55"/>
        <v>0</v>
      </c>
      <c r="BJ128" s="13">
        <f t="shared" si="56"/>
        <v>0</v>
      </c>
      <c r="BK128" s="13">
        <f t="shared" si="57"/>
        <v>0</v>
      </c>
      <c r="BL128" s="13">
        <f t="shared" si="58"/>
        <v>0</v>
      </c>
      <c r="BM128" s="13">
        <f t="shared" si="59"/>
        <v>0</v>
      </c>
      <c r="BN128" s="13">
        <f t="shared" si="60"/>
        <v>0</v>
      </c>
      <c r="BO128" s="13">
        <f t="shared" si="61"/>
        <v>0</v>
      </c>
      <c r="BP128" s="13">
        <f t="shared" si="62"/>
        <v>0</v>
      </c>
      <c r="BQ128" s="13">
        <f t="shared" si="63"/>
        <v>0</v>
      </c>
      <c r="BR128" s="13">
        <f t="shared" si="64"/>
        <v>0</v>
      </c>
      <c r="BS128" s="13">
        <f t="shared" si="65"/>
        <v>0</v>
      </c>
      <c r="BT128" s="13">
        <f t="shared" si="66"/>
        <v>0</v>
      </c>
      <c r="BU128" s="40">
        <f t="shared" si="90"/>
        <v>1</v>
      </c>
      <c r="BV128" s="13">
        <f t="shared" si="67"/>
        <v>0</v>
      </c>
      <c r="BW128" s="13">
        <f t="shared" si="68"/>
        <v>1</v>
      </c>
      <c r="BX128" s="13">
        <f t="shared" si="69"/>
        <v>1</v>
      </c>
      <c r="BY128" s="13">
        <f t="shared" si="70"/>
        <v>0</v>
      </c>
      <c r="BZ128" s="13">
        <f t="shared" si="71"/>
        <v>0</v>
      </c>
      <c r="CA128" s="13">
        <f t="shared" si="72"/>
        <v>0</v>
      </c>
      <c r="CB128" s="13">
        <f t="shared" si="73"/>
        <v>0</v>
      </c>
      <c r="CC128" s="13">
        <f t="shared" si="74"/>
        <v>0</v>
      </c>
      <c r="CD128" s="13">
        <f t="shared" si="75"/>
        <v>0</v>
      </c>
      <c r="CE128" s="13">
        <f t="shared" si="76"/>
        <v>0</v>
      </c>
      <c r="CF128" s="13">
        <f t="shared" si="77"/>
        <v>0</v>
      </c>
      <c r="CG128" s="13">
        <f t="shared" si="78"/>
        <v>0</v>
      </c>
      <c r="CH128" s="13">
        <f t="shared" si="79"/>
        <v>0</v>
      </c>
      <c r="CI128" s="13">
        <f t="shared" si="80"/>
        <v>0</v>
      </c>
      <c r="CJ128" s="13">
        <f t="shared" si="81"/>
        <v>0</v>
      </c>
      <c r="CK128" s="13">
        <f t="shared" si="82"/>
        <v>0</v>
      </c>
      <c r="CL128" s="13">
        <f t="shared" si="83"/>
        <v>0</v>
      </c>
      <c r="CM128" s="13">
        <f t="shared" si="84"/>
        <v>0</v>
      </c>
      <c r="CN128" s="13">
        <f t="shared" si="85"/>
        <v>0</v>
      </c>
      <c r="CO128" s="13">
        <f t="shared" si="86"/>
        <v>0</v>
      </c>
      <c r="CP128" s="13">
        <f t="shared" si="87"/>
        <v>0</v>
      </c>
      <c r="CQ128" s="13">
        <f t="shared" si="88"/>
        <v>0</v>
      </c>
      <c r="CR128" s="13">
        <f t="shared" si="89"/>
        <v>1</v>
      </c>
      <c r="CS128" s="13">
        <f t="shared" si="91"/>
        <v>0</v>
      </c>
      <c r="CT128" s="13" t="s">
        <v>107</v>
      </c>
    </row>
    <row r="129" spans="1:98" x14ac:dyDescent="0.35">
      <c r="A129" s="14">
        <v>73</v>
      </c>
      <c r="B129" s="6">
        <v>128</v>
      </c>
      <c r="C129" s="6">
        <v>19</v>
      </c>
      <c r="D129" s="6">
        <v>1</v>
      </c>
      <c r="F129" s="6" t="s">
        <v>240</v>
      </c>
      <c r="G129" s="6">
        <v>2</v>
      </c>
      <c r="H129" s="6"/>
      <c r="I129" s="6"/>
      <c r="J129" s="6" t="s">
        <v>254</v>
      </c>
      <c r="K129" s="21">
        <v>43761</v>
      </c>
      <c r="L129" s="6" t="s">
        <v>260</v>
      </c>
      <c r="N129" s="6" t="s">
        <v>274</v>
      </c>
      <c r="O129" s="6"/>
      <c r="P129" s="16">
        <v>43759</v>
      </c>
      <c r="Q129" s="17">
        <v>0.83333333333333337</v>
      </c>
      <c r="R129" s="6" t="s">
        <v>98</v>
      </c>
      <c r="S129" s="6" t="s">
        <v>98</v>
      </c>
      <c r="T129" s="6" t="s">
        <v>52</v>
      </c>
      <c r="U129" s="6" t="s">
        <v>279</v>
      </c>
      <c r="V129" s="6" t="s">
        <v>257</v>
      </c>
      <c r="W129" s="6" t="s">
        <v>94</v>
      </c>
      <c r="Y129" s="6" t="s">
        <v>73</v>
      </c>
      <c r="Z129" s="6" t="s">
        <v>74</v>
      </c>
      <c r="AU129" s="18" t="s">
        <v>105</v>
      </c>
      <c r="AV129" s="6" t="s">
        <v>106</v>
      </c>
      <c r="AX129" s="6" t="s">
        <v>99</v>
      </c>
      <c r="AY129" s="13">
        <f t="shared" si="46"/>
        <v>0</v>
      </c>
      <c r="AZ129" s="13">
        <f t="shared" si="47"/>
        <v>0</v>
      </c>
      <c r="BA129" s="13">
        <f t="shared" si="48"/>
        <v>0</v>
      </c>
      <c r="BB129" s="13">
        <f t="shared" si="49"/>
        <v>1</v>
      </c>
      <c r="BC129" s="13">
        <f t="shared" si="50"/>
        <v>0</v>
      </c>
      <c r="BD129" s="13">
        <f t="shared" si="51"/>
        <v>0</v>
      </c>
      <c r="BE129" s="13">
        <f>COUNTIF(T129:AW129,"Tocaciones")</f>
        <v>0</v>
      </c>
      <c r="BF129" s="13">
        <f t="shared" si="52"/>
        <v>0</v>
      </c>
      <c r="BG129" s="13">
        <f t="shared" si="53"/>
        <v>0</v>
      </c>
      <c r="BH129" s="13">
        <f t="shared" si="54"/>
        <v>0</v>
      </c>
      <c r="BI129" s="13">
        <f t="shared" si="55"/>
        <v>0</v>
      </c>
      <c r="BJ129" s="13">
        <f t="shared" si="56"/>
        <v>0</v>
      </c>
      <c r="BK129" s="13">
        <f t="shared" si="57"/>
        <v>0</v>
      </c>
      <c r="BL129" s="13">
        <f t="shared" si="58"/>
        <v>0</v>
      </c>
      <c r="BM129" s="13">
        <f t="shared" si="59"/>
        <v>0</v>
      </c>
      <c r="BN129" s="13">
        <f t="shared" si="60"/>
        <v>0</v>
      </c>
      <c r="BO129" s="13">
        <f t="shared" si="61"/>
        <v>0</v>
      </c>
      <c r="BP129" s="13">
        <f t="shared" si="62"/>
        <v>0</v>
      </c>
      <c r="BQ129" s="13">
        <f t="shared" si="63"/>
        <v>0</v>
      </c>
      <c r="BR129" s="13">
        <f t="shared" si="64"/>
        <v>0</v>
      </c>
      <c r="BS129" s="13">
        <f t="shared" si="65"/>
        <v>0</v>
      </c>
      <c r="BT129" s="13">
        <f t="shared" si="66"/>
        <v>0</v>
      </c>
      <c r="BU129" s="40">
        <f t="shared" si="90"/>
        <v>1</v>
      </c>
      <c r="BV129" s="13">
        <f t="shared" si="67"/>
        <v>0</v>
      </c>
      <c r="BW129" s="13">
        <f t="shared" si="68"/>
        <v>1</v>
      </c>
      <c r="BX129" s="13">
        <f t="shared" si="69"/>
        <v>1</v>
      </c>
      <c r="BY129" s="13">
        <f t="shared" si="70"/>
        <v>0</v>
      </c>
      <c r="BZ129" s="13">
        <f t="shared" si="71"/>
        <v>0</v>
      </c>
      <c r="CA129" s="13">
        <f t="shared" si="72"/>
        <v>0</v>
      </c>
      <c r="CB129" s="13">
        <f t="shared" si="73"/>
        <v>0</v>
      </c>
      <c r="CC129" s="13">
        <f t="shared" si="74"/>
        <v>0</v>
      </c>
      <c r="CD129" s="13">
        <f t="shared" si="75"/>
        <v>0</v>
      </c>
      <c r="CE129" s="13">
        <f t="shared" si="76"/>
        <v>0</v>
      </c>
      <c r="CF129" s="13">
        <f t="shared" si="77"/>
        <v>0</v>
      </c>
      <c r="CG129" s="13">
        <f t="shared" si="78"/>
        <v>0</v>
      </c>
      <c r="CH129" s="13">
        <f t="shared" si="79"/>
        <v>0</v>
      </c>
      <c r="CI129" s="13">
        <f t="shared" si="80"/>
        <v>0</v>
      </c>
      <c r="CJ129" s="13">
        <f t="shared" si="81"/>
        <v>0</v>
      </c>
      <c r="CK129" s="13">
        <f t="shared" si="82"/>
        <v>0</v>
      </c>
      <c r="CL129" s="13">
        <f t="shared" si="83"/>
        <v>0</v>
      </c>
      <c r="CM129" s="13">
        <f t="shared" si="84"/>
        <v>0</v>
      </c>
      <c r="CN129" s="13">
        <f t="shared" si="85"/>
        <v>0</v>
      </c>
      <c r="CO129" s="13">
        <f t="shared" si="86"/>
        <v>0</v>
      </c>
      <c r="CP129" s="13">
        <f t="shared" si="87"/>
        <v>0</v>
      </c>
      <c r="CQ129" s="13">
        <f t="shared" si="88"/>
        <v>0</v>
      </c>
      <c r="CR129" s="13">
        <f t="shared" si="89"/>
        <v>1</v>
      </c>
      <c r="CS129" s="13">
        <f t="shared" si="91"/>
        <v>0</v>
      </c>
      <c r="CT129" s="13" t="s">
        <v>107</v>
      </c>
    </row>
    <row r="130" spans="1:98" x14ac:dyDescent="0.35">
      <c r="A130" s="14">
        <v>73</v>
      </c>
      <c r="B130" s="6">
        <v>129</v>
      </c>
      <c r="C130" s="13">
        <v>23</v>
      </c>
      <c r="D130" s="6">
        <v>2</v>
      </c>
      <c r="G130" s="6">
        <v>2</v>
      </c>
      <c r="H130" s="6"/>
      <c r="I130" s="6"/>
      <c r="J130" s="6" t="s">
        <v>254</v>
      </c>
      <c r="K130" s="21">
        <v>43761</v>
      </c>
      <c r="L130" s="6" t="s">
        <v>260</v>
      </c>
      <c r="N130" s="6" t="s">
        <v>274</v>
      </c>
      <c r="O130" s="6"/>
      <c r="P130" s="16">
        <v>43759</v>
      </c>
      <c r="Q130" s="17">
        <v>0.83333333333333337</v>
      </c>
      <c r="R130" s="6" t="s">
        <v>98</v>
      </c>
      <c r="S130" s="6" t="s">
        <v>98</v>
      </c>
      <c r="T130" s="6" t="s">
        <v>52</v>
      </c>
      <c r="U130" s="6" t="s">
        <v>279</v>
      </c>
      <c r="V130" s="6" t="s">
        <v>257</v>
      </c>
      <c r="W130" s="6" t="s">
        <v>94</v>
      </c>
      <c r="Y130" s="6" t="s">
        <v>73</v>
      </c>
      <c r="Z130" s="6" t="s">
        <v>75</v>
      </c>
      <c r="AU130" s="6" t="s">
        <v>280</v>
      </c>
      <c r="AV130" s="6" t="s">
        <v>106</v>
      </c>
      <c r="AX130" s="6" t="s">
        <v>99</v>
      </c>
      <c r="AY130" s="13">
        <f t="shared" ref="AY130:AY193" si="92">COUNTIF(T130:AT130,"Golpiza")</f>
        <v>0</v>
      </c>
      <c r="AZ130" s="13">
        <f t="shared" ref="AZ130:AZ193" si="93">COUNTIF(T130:AT130,"Desnudamiento")</f>
        <v>0</v>
      </c>
      <c r="BA130" s="13">
        <f t="shared" ref="BA130:BA193" si="94">COUNTIF(T130:AT130,"Negacion de asistencia medica")</f>
        <v>0</v>
      </c>
      <c r="BB130" s="13">
        <f t="shared" ref="BB130:BB193" si="95">COUNTIF(T130:AT130,"Disparos")</f>
        <v>1</v>
      </c>
      <c r="BC130" s="13">
        <f t="shared" ref="BC130:BC193" si="96">COUNTIF(T130:AT130,"Detencion")</f>
        <v>0</v>
      </c>
      <c r="BD130" s="13">
        <f t="shared" ref="BD130:BD193" si="97">COUNTIF(T130:AT130,"Violacion")</f>
        <v>0</v>
      </c>
      <c r="BE130" s="13">
        <f>COUNTIF(T130:AT130,"Tocaciones")</f>
        <v>0</v>
      </c>
      <c r="BF130" s="13">
        <f t="shared" ref="BF130:BF193" si="98">COUNTIF(T130:AW130,"Amenaza")</f>
        <v>0</v>
      </c>
      <c r="BG130" s="13">
        <f t="shared" ref="BG130:BG193" si="99">COUNTIF(T130:AT130,"Amenaza de violacion")</f>
        <v>0</v>
      </c>
      <c r="BH130" s="13">
        <f t="shared" ref="BH130:BH193" si="100">COUNTIF(T130:AT130,"Amenaza de muerte")</f>
        <v>0</v>
      </c>
      <c r="BI130" s="13">
        <f t="shared" ref="BI130:BI193" si="101">COUNTIF(T130:AT130,"Atropello")</f>
        <v>0</v>
      </c>
      <c r="BJ130" s="13">
        <f t="shared" ref="BJ130:BJ193" si="102">COUNTIF(T130:AT130,"Robo con violencia")</f>
        <v>0</v>
      </c>
      <c r="BK130" s="13">
        <f t="shared" ref="BK130:BK193" si="103">COUNTIF(T130:AT130,"Allanamiento")</f>
        <v>0</v>
      </c>
      <c r="BL130" s="13">
        <f t="shared" ref="BL130:BL193" si="104">COUNTIF(T130:AT130,"Invasion de espacio prohibido")</f>
        <v>0</v>
      </c>
      <c r="BM130" s="13">
        <f t="shared" ref="BM130:BM193" si="105">COUNTIF(T130:AT130,"Gaseado")</f>
        <v>0</v>
      </c>
      <c r="BN130" s="13">
        <f t="shared" ref="BN130:BN193" si="106">COUNTIF(T130:AT130,"Piedrazo")</f>
        <v>0</v>
      </c>
      <c r="BO130" s="13">
        <f t="shared" ref="BO130:BO193" si="107">COUNTIF(T130:AT130,"Mordidas")</f>
        <v>0</v>
      </c>
      <c r="BP130" s="13">
        <f t="shared" ref="BP130:BP193" si="108">COUNTIF(T130:AT130,"Montaje")</f>
        <v>0</v>
      </c>
      <c r="BQ130" s="13">
        <f t="shared" ref="BQ130:BQ193" si="109">COUNTIF(T130:AW130,"Crucifixion")</f>
        <v>0</v>
      </c>
      <c r="BR130" s="13">
        <f t="shared" ref="BR130:BR193" si="110">COUNTIF(T130:AX130,"Otros tratos crueles")</f>
        <v>0</v>
      </c>
      <c r="BS130" s="13">
        <f t="shared" ref="BS130:BS193" si="111">COUNTIF(T130:AW130,"Obstruccion de asistencia medica")</f>
        <v>0</v>
      </c>
      <c r="BT130" s="13">
        <f t="shared" ref="BT130:BT193" si="112">COUNTIF(T130:AW130,"Ahogamiento con bolsa plastica")</f>
        <v>0</v>
      </c>
      <c r="BU130" s="40">
        <f t="shared" si="90"/>
        <v>1</v>
      </c>
      <c r="BV130" s="13">
        <f t="shared" ref="BV130:BV193" si="113">COUNTIF(T130:AW130,"Arma de fuego")</f>
        <v>0</v>
      </c>
      <c r="BW130" s="13">
        <f t="shared" ref="BW130:BW193" si="114">COUNTIF(T130:AX130,"Arma antimotin")</f>
        <v>1</v>
      </c>
      <c r="BX130" s="13">
        <f t="shared" ref="BX130:BX193" si="115">COUNTIF(T130:AW130,"Perdigones")</f>
        <v>0</v>
      </c>
      <c r="BY130" s="13">
        <f t="shared" ref="BY130:BY193" si="116">COUNTIF(T130:AW130,"Balines")</f>
        <v>1</v>
      </c>
      <c r="BZ130" s="13">
        <f t="shared" ref="BZ130:BZ193" si="117">COUNTIF(T130:AW130,"Bomba lacrimogena")</f>
        <v>0</v>
      </c>
      <c r="CA130" s="13">
        <f t="shared" ref="CA130:CA193" si="118">COUNTIF(T130:AW130,"Balas")</f>
        <v>0</v>
      </c>
      <c r="CB130" s="13">
        <f t="shared" ref="CB130:CB193" si="119">COUNTIF(T130:AW130,"Poston")</f>
        <v>0</v>
      </c>
      <c r="CC130" s="13">
        <f t="shared" ref="CC130:CC193" si="120">COUNTIF(T130:AW130,"Abuso de poder")</f>
        <v>0</v>
      </c>
      <c r="CD130" s="13">
        <f t="shared" ref="CD130:CD193" si="121">COUNTIF(T130:AW130,"Abuso sexual")</f>
        <v>0</v>
      </c>
      <c r="CE130" s="13">
        <f t="shared" ref="CE130:CE193" si="122">COUNTIF(T130:AW130,"Carro lanza aguas")</f>
        <v>0</v>
      </c>
      <c r="CF130" s="13">
        <f t="shared" ref="CF130:CF193" si="123">COUNTIF(T130:AW130,"Gas pimienta")</f>
        <v>0</v>
      </c>
      <c r="CG130" s="13">
        <f t="shared" ref="CG130:CG193" si="124">COUNTIF(T130:AW130,"Moto")</f>
        <v>0</v>
      </c>
      <c r="CH130" s="13">
        <f t="shared" ref="CH130:CH193" si="125">COUNTIF(T130:AT130,"Perro policial")</f>
        <v>0</v>
      </c>
      <c r="CI130" s="13">
        <f t="shared" ref="CI130:CI193" si="126">COUNTIF(T130:AT130,"Piedras")</f>
        <v>0</v>
      </c>
      <c r="CJ130" s="13">
        <f t="shared" ref="CJ130:CJ193" si="127">COUNTIF(T130:AW130,"Tortura")</f>
        <v>0</v>
      </c>
      <c r="CK130" s="13">
        <f t="shared" ref="CK130:CK193" si="128">COUNTIF(T130:AW130,"Uso excesivo de la fuerza")</f>
        <v>0</v>
      </c>
      <c r="CL130" s="13">
        <f t="shared" ref="CL130:CL193" si="129">COUNTIF(T130:AW130,"Vehiculo")</f>
        <v>0</v>
      </c>
      <c r="CM130" s="13">
        <f t="shared" ref="CM130:CM193" si="130">COUNTIF(T130:AX130,"Acoso sexual")</f>
        <v>0</v>
      </c>
      <c r="CN130" s="13">
        <f t="shared" ref="CN130:CN193" si="131">COUNTIF(T130:AX130,"Otros")</f>
        <v>0</v>
      </c>
      <c r="CO130" s="13">
        <f t="shared" ref="CO130:CO193" si="132">COUNTIF(T130:AW130,"Militares")</f>
        <v>0</v>
      </c>
      <c r="CP130" s="13">
        <f t="shared" ref="CP130:CP193" si="133">COUNTIF(T130:AW130,"PDI")</f>
        <v>0</v>
      </c>
      <c r="CQ130" s="13">
        <f t="shared" ref="CQ130:CQ193" si="134">COUNTIF(T130:AW130,"Marinos")</f>
        <v>0</v>
      </c>
      <c r="CR130" s="13">
        <f t="shared" ref="CR130:CR193" si="135">COUNTIF(T130:AW130,"Carabineros")</f>
        <v>1</v>
      </c>
      <c r="CS130" s="13">
        <f t="shared" si="91"/>
        <v>0</v>
      </c>
      <c r="CT130" s="13" t="s">
        <v>107</v>
      </c>
    </row>
    <row r="131" spans="1:98" x14ac:dyDescent="0.35">
      <c r="A131" s="14">
        <v>73</v>
      </c>
      <c r="B131" s="6">
        <v>130</v>
      </c>
      <c r="C131" s="13">
        <v>24</v>
      </c>
      <c r="D131" s="6">
        <v>1</v>
      </c>
      <c r="G131" s="6">
        <v>2</v>
      </c>
      <c r="H131" s="6"/>
      <c r="I131" s="6"/>
      <c r="J131" s="6" t="s">
        <v>254</v>
      </c>
      <c r="K131" s="21">
        <v>43761</v>
      </c>
      <c r="L131" s="6" t="s">
        <v>260</v>
      </c>
      <c r="N131" s="6" t="s">
        <v>274</v>
      </c>
      <c r="O131" s="6"/>
      <c r="P131" s="16">
        <v>43759</v>
      </c>
      <c r="Q131" s="17">
        <v>0.83333333333333337</v>
      </c>
      <c r="R131" s="6" t="s">
        <v>98</v>
      </c>
      <c r="S131" s="6" t="s">
        <v>98</v>
      </c>
      <c r="T131" s="6" t="s">
        <v>52</v>
      </c>
      <c r="U131" s="6" t="s">
        <v>279</v>
      </c>
      <c r="V131" s="6" t="s">
        <v>257</v>
      </c>
      <c r="W131" s="6" t="s">
        <v>94</v>
      </c>
      <c r="Y131" s="6" t="s">
        <v>73</v>
      </c>
      <c r="Z131" s="6" t="s">
        <v>75</v>
      </c>
      <c r="AU131" s="18" t="s">
        <v>105</v>
      </c>
      <c r="AV131" s="6" t="s">
        <v>106</v>
      </c>
      <c r="AX131" s="6" t="s">
        <v>99</v>
      </c>
      <c r="AY131" s="13">
        <f t="shared" si="92"/>
        <v>0</v>
      </c>
      <c r="AZ131" s="13">
        <f t="shared" si="93"/>
        <v>0</v>
      </c>
      <c r="BA131" s="13">
        <f t="shared" si="94"/>
        <v>0</v>
      </c>
      <c r="BB131" s="13">
        <f t="shared" si="95"/>
        <v>1</v>
      </c>
      <c r="BC131" s="13">
        <f t="shared" si="96"/>
        <v>0</v>
      </c>
      <c r="BD131" s="13">
        <f t="shared" si="97"/>
        <v>0</v>
      </c>
      <c r="BE131" s="13">
        <f>COUNTIF(T131:AT131,"Tocaciones")</f>
        <v>0</v>
      </c>
      <c r="BF131" s="13">
        <f t="shared" si="98"/>
        <v>0</v>
      </c>
      <c r="BG131" s="13">
        <f t="shared" si="99"/>
        <v>0</v>
      </c>
      <c r="BH131" s="13">
        <f t="shared" si="100"/>
        <v>0</v>
      </c>
      <c r="BI131" s="13">
        <f t="shared" si="101"/>
        <v>0</v>
      </c>
      <c r="BJ131" s="13">
        <f t="shared" si="102"/>
        <v>0</v>
      </c>
      <c r="BK131" s="13">
        <f t="shared" si="103"/>
        <v>0</v>
      </c>
      <c r="BL131" s="13">
        <f t="shared" si="104"/>
        <v>0</v>
      </c>
      <c r="BM131" s="13">
        <f t="shared" si="105"/>
        <v>0</v>
      </c>
      <c r="BN131" s="13">
        <f t="shared" si="106"/>
        <v>0</v>
      </c>
      <c r="BO131" s="13">
        <f t="shared" si="107"/>
        <v>0</v>
      </c>
      <c r="BP131" s="13">
        <f t="shared" si="108"/>
        <v>0</v>
      </c>
      <c r="BQ131" s="13">
        <f t="shared" si="109"/>
        <v>0</v>
      </c>
      <c r="BR131" s="13">
        <f t="shared" si="110"/>
        <v>0</v>
      </c>
      <c r="BS131" s="13">
        <f t="shared" si="111"/>
        <v>0</v>
      </c>
      <c r="BT131" s="13">
        <f t="shared" si="112"/>
        <v>0</v>
      </c>
      <c r="BU131" s="40">
        <f t="shared" ref="BU131:BU194" si="136">SUM(AY131:BT131)</f>
        <v>1</v>
      </c>
      <c r="BV131" s="13">
        <f t="shared" si="113"/>
        <v>0</v>
      </c>
      <c r="BW131" s="13">
        <f t="shared" si="114"/>
        <v>1</v>
      </c>
      <c r="BX131" s="13">
        <f t="shared" si="115"/>
        <v>0</v>
      </c>
      <c r="BY131" s="13">
        <f t="shared" si="116"/>
        <v>1</v>
      </c>
      <c r="BZ131" s="13">
        <f t="shared" si="117"/>
        <v>0</v>
      </c>
      <c r="CA131" s="13">
        <f t="shared" si="118"/>
        <v>0</v>
      </c>
      <c r="CB131" s="13">
        <f t="shared" si="119"/>
        <v>0</v>
      </c>
      <c r="CC131" s="13">
        <f t="shared" si="120"/>
        <v>0</v>
      </c>
      <c r="CD131" s="13">
        <f t="shared" si="121"/>
        <v>0</v>
      </c>
      <c r="CE131" s="13">
        <f t="shared" si="122"/>
        <v>0</v>
      </c>
      <c r="CF131" s="13">
        <f t="shared" si="123"/>
        <v>0</v>
      </c>
      <c r="CG131" s="13">
        <f t="shared" si="124"/>
        <v>0</v>
      </c>
      <c r="CH131" s="13">
        <f t="shared" si="125"/>
        <v>0</v>
      </c>
      <c r="CI131" s="13">
        <f t="shared" si="126"/>
        <v>0</v>
      </c>
      <c r="CJ131" s="13">
        <f t="shared" si="127"/>
        <v>0</v>
      </c>
      <c r="CK131" s="13">
        <f t="shared" si="128"/>
        <v>0</v>
      </c>
      <c r="CL131" s="13">
        <f t="shared" si="129"/>
        <v>0</v>
      </c>
      <c r="CM131" s="13">
        <f t="shared" si="130"/>
        <v>0</v>
      </c>
      <c r="CN131" s="13">
        <f t="shared" si="131"/>
        <v>0</v>
      </c>
      <c r="CO131" s="13">
        <f t="shared" si="132"/>
        <v>0</v>
      </c>
      <c r="CP131" s="13">
        <f t="shared" si="133"/>
        <v>0</v>
      </c>
      <c r="CQ131" s="13">
        <f t="shared" si="134"/>
        <v>0</v>
      </c>
      <c r="CR131" s="13">
        <f t="shared" si="135"/>
        <v>1</v>
      </c>
      <c r="CS131" s="13">
        <f t="shared" ref="CS131:CS194" si="137">SUM(AZ131,BD131,BE131,BG131)</f>
        <v>0</v>
      </c>
      <c r="CT131" s="13" t="s">
        <v>107</v>
      </c>
    </row>
    <row r="132" spans="1:98" x14ac:dyDescent="0.35">
      <c r="A132" s="14">
        <v>73</v>
      </c>
      <c r="B132" s="6">
        <v>131</v>
      </c>
      <c r="C132" s="13">
        <v>26</v>
      </c>
      <c r="D132" s="6">
        <v>2</v>
      </c>
      <c r="G132" s="6">
        <v>2</v>
      </c>
      <c r="H132" s="6"/>
      <c r="I132" s="6"/>
      <c r="J132" s="6" t="s">
        <v>254</v>
      </c>
      <c r="K132" s="21">
        <v>43761</v>
      </c>
      <c r="L132" s="6" t="s">
        <v>260</v>
      </c>
      <c r="N132" s="6" t="s">
        <v>274</v>
      </c>
      <c r="O132" s="6"/>
      <c r="P132" s="16">
        <v>43759</v>
      </c>
      <c r="Q132" s="17">
        <v>0.83333333333333337</v>
      </c>
      <c r="R132" s="6" t="s">
        <v>98</v>
      </c>
      <c r="S132" s="6" t="s">
        <v>98</v>
      </c>
      <c r="T132" s="6" t="s">
        <v>52</v>
      </c>
      <c r="U132" s="6" t="s">
        <v>279</v>
      </c>
      <c r="V132" s="6" t="s">
        <v>257</v>
      </c>
      <c r="W132" s="6" t="s">
        <v>94</v>
      </c>
      <c r="Y132" s="6" t="s">
        <v>73</v>
      </c>
      <c r="Z132" s="6" t="s">
        <v>75</v>
      </c>
      <c r="AU132" s="18" t="s">
        <v>105</v>
      </c>
      <c r="AV132" s="6" t="s">
        <v>106</v>
      </c>
      <c r="AX132" s="6" t="s">
        <v>99</v>
      </c>
      <c r="AY132" s="13">
        <f t="shared" si="92"/>
        <v>0</v>
      </c>
      <c r="AZ132" s="13">
        <f t="shared" si="93"/>
        <v>0</v>
      </c>
      <c r="BA132" s="13">
        <f t="shared" si="94"/>
        <v>0</v>
      </c>
      <c r="BB132" s="13">
        <f t="shared" si="95"/>
        <v>1</v>
      </c>
      <c r="BC132" s="13">
        <f t="shared" si="96"/>
        <v>0</v>
      </c>
      <c r="BD132" s="13">
        <f t="shared" si="97"/>
        <v>0</v>
      </c>
      <c r="BE132" s="13">
        <f>COUNTIF(T132:AW132,"Tocaciones")</f>
        <v>0</v>
      </c>
      <c r="BF132" s="13">
        <f t="shared" si="98"/>
        <v>0</v>
      </c>
      <c r="BG132" s="13">
        <f t="shared" si="99"/>
        <v>0</v>
      </c>
      <c r="BH132" s="13">
        <f t="shared" si="100"/>
        <v>0</v>
      </c>
      <c r="BI132" s="13">
        <f t="shared" si="101"/>
        <v>0</v>
      </c>
      <c r="BJ132" s="13">
        <f t="shared" si="102"/>
        <v>0</v>
      </c>
      <c r="BK132" s="13">
        <f t="shared" si="103"/>
        <v>0</v>
      </c>
      <c r="BL132" s="13">
        <f t="shared" si="104"/>
        <v>0</v>
      </c>
      <c r="BM132" s="13">
        <f t="shared" si="105"/>
        <v>0</v>
      </c>
      <c r="BN132" s="13">
        <f t="shared" si="106"/>
        <v>0</v>
      </c>
      <c r="BO132" s="13">
        <f t="shared" si="107"/>
        <v>0</v>
      </c>
      <c r="BP132" s="13">
        <f t="shared" si="108"/>
        <v>0</v>
      </c>
      <c r="BQ132" s="13">
        <f t="shared" si="109"/>
        <v>0</v>
      </c>
      <c r="BR132" s="13">
        <f t="shared" si="110"/>
        <v>0</v>
      </c>
      <c r="BS132" s="13">
        <f t="shared" si="111"/>
        <v>0</v>
      </c>
      <c r="BT132" s="13">
        <f t="shared" si="112"/>
        <v>0</v>
      </c>
      <c r="BU132" s="40">
        <f t="shared" si="136"/>
        <v>1</v>
      </c>
      <c r="BV132" s="13">
        <f t="shared" si="113"/>
        <v>0</v>
      </c>
      <c r="BW132" s="13">
        <f t="shared" si="114"/>
        <v>1</v>
      </c>
      <c r="BX132" s="13">
        <f t="shared" si="115"/>
        <v>0</v>
      </c>
      <c r="BY132" s="13">
        <f t="shared" si="116"/>
        <v>1</v>
      </c>
      <c r="BZ132" s="13">
        <f t="shared" si="117"/>
        <v>0</v>
      </c>
      <c r="CA132" s="13">
        <f t="shared" si="118"/>
        <v>0</v>
      </c>
      <c r="CB132" s="13">
        <f t="shared" si="119"/>
        <v>0</v>
      </c>
      <c r="CC132" s="13">
        <f t="shared" si="120"/>
        <v>0</v>
      </c>
      <c r="CD132" s="13">
        <f t="shared" si="121"/>
        <v>0</v>
      </c>
      <c r="CE132" s="13">
        <f t="shared" si="122"/>
        <v>0</v>
      </c>
      <c r="CF132" s="13">
        <f t="shared" si="123"/>
        <v>0</v>
      </c>
      <c r="CG132" s="13">
        <f t="shared" si="124"/>
        <v>0</v>
      </c>
      <c r="CH132" s="13">
        <f t="shared" si="125"/>
        <v>0</v>
      </c>
      <c r="CI132" s="13">
        <f t="shared" si="126"/>
        <v>0</v>
      </c>
      <c r="CJ132" s="13">
        <f t="shared" si="127"/>
        <v>0</v>
      </c>
      <c r="CK132" s="13">
        <f t="shared" si="128"/>
        <v>0</v>
      </c>
      <c r="CL132" s="13">
        <f t="shared" si="129"/>
        <v>0</v>
      </c>
      <c r="CM132" s="13">
        <f t="shared" si="130"/>
        <v>0</v>
      </c>
      <c r="CN132" s="13">
        <f t="shared" si="131"/>
        <v>0</v>
      </c>
      <c r="CO132" s="13">
        <f t="shared" si="132"/>
        <v>0</v>
      </c>
      <c r="CP132" s="13">
        <f t="shared" si="133"/>
        <v>0</v>
      </c>
      <c r="CQ132" s="13">
        <f t="shared" si="134"/>
        <v>0</v>
      </c>
      <c r="CR132" s="13">
        <f t="shared" si="135"/>
        <v>1</v>
      </c>
      <c r="CS132" s="13">
        <f t="shared" si="137"/>
        <v>0</v>
      </c>
      <c r="CT132" s="13" t="s">
        <v>107</v>
      </c>
    </row>
    <row r="133" spans="1:98" x14ac:dyDescent="0.35">
      <c r="A133" s="14">
        <v>73</v>
      </c>
      <c r="B133" s="6">
        <v>132</v>
      </c>
      <c r="D133" s="6">
        <v>1</v>
      </c>
      <c r="G133" s="6">
        <v>2</v>
      </c>
      <c r="H133" s="6"/>
      <c r="I133" s="6"/>
      <c r="J133" s="6" t="s">
        <v>254</v>
      </c>
      <c r="K133" s="21">
        <v>43761</v>
      </c>
      <c r="L133" s="6" t="s">
        <v>260</v>
      </c>
      <c r="N133" s="6" t="s">
        <v>274</v>
      </c>
      <c r="O133" s="6"/>
      <c r="P133" s="16">
        <v>43759</v>
      </c>
      <c r="Q133" s="17">
        <v>0.83333333333333337</v>
      </c>
      <c r="R133" s="6" t="s">
        <v>98</v>
      </c>
      <c r="S133" s="6" t="s">
        <v>98</v>
      </c>
      <c r="T133" s="6" t="s">
        <v>52</v>
      </c>
      <c r="U133" s="6" t="s">
        <v>279</v>
      </c>
      <c r="V133" s="6" t="s">
        <v>257</v>
      </c>
      <c r="W133" s="6" t="s">
        <v>94</v>
      </c>
      <c r="Y133" s="6" t="s">
        <v>73</v>
      </c>
      <c r="Z133" s="6" t="s">
        <v>75</v>
      </c>
      <c r="AU133" s="18" t="s">
        <v>105</v>
      </c>
      <c r="AV133" s="6" t="s">
        <v>106</v>
      </c>
      <c r="AX133" s="6" t="s">
        <v>99</v>
      </c>
      <c r="AY133" s="13">
        <f t="shared" si="92"/>
        <v>0</v>
      </c>
      <c r="AZ133" s="13">
        <f t="shared" si="93"/>
        <v>0</v>
      </c>
      <c r="BA133" s="13">
        <f t="shared" si="94"/>
        <v>0</v>
      </c>
      <c r="BB133" s="13">
        <f t="shared" si="95"/>
        <v>1</v>
      </c>
      <c r="BC133" s="13">
        <f t="shared" si="96"/>
        <v>0</v>
      </c>
      <c r="BD133" s="13">
        <f t="shared" si="97"/>
        <v>0</v>
      </c>
      <c r="BE133" s="13">
        <f>COUNTIF(T133:AT133,"Tocaciones")</f>
        <v>0</v>
      </c>
      <c r="BF133" s="13">
        <f t="shared" si="98"/>
        <v>0</v>
      </c>
      <c r="BG133" s="13">
        <f t="shared" si="99"/>
        <v>0</v>
      </c>
      <c r="BH133" s="13">
        <f t="shared" si="100"/>
        <v>0</v>
      </c>
      <c r="BI133" s="13">
        <f t="shared" si="101"/>
        <v>0</v>
      </c>
      <c r="BJ133" s="13">
        <f t="shared" si="102"/>
        <v>0</v>
      </c>
      <c r="BK133" s="13">
        <f t="shared" si="103"/>
        <v>0</v>
      </c>
      <c r="BL133" s="13">
        <f t="shared" si="104"/>
        <v>0</v>
      </c>
      <c r="BM133" s="13">
        <f t="shared" si="105"/>
        <v>0</v>
      </c>
      <c r="BN133" s="13">
        <f t="shared" si="106"/>
        <v>0</v>
      </c>
      <c r="BO133" s="13">
        <f t="shared" si="107"/>
        <v>0</v>
      </c>
      <c r="BP133" s="13">
        <f t="shared" si="108"/>
        <v>0</v>
      </c>
      <c r="BQ133" s="13">
        <f t="shared" si="109"/>
        <v>0</v>
      </c>
      <c r="BR133" s="13">
        <f t="shared" si="110"/>
        <v>0</v>
      </c>
      <c r="BS133" s="13">
        <f t="shared" si="111"/>
        <v>0</v>
      </c>
      <c r="BT133" s="13">
        <f t="shared" si="112"/>
        <v>0</v>
      </c>
      <c r="BU133" s="40">
        <f t="shared" si="136"/>
        <v>1</v>
      </c>
      <c r="BV133" s="13">
        <f t="shared" si="113"/>
        <v>0</v>
      </c>
      <c r="BW133" s="13">
        <f t="shared" si="114"/>
        <v>1</v>
      </c>
      <c r="BX133" s="13">
        <f t="shared" si="115"/>
        <v>0</v>
      </c>
      <c r="BY133" s="13">
        <f t="shared" si="116"/>
        <v>1</v>
      </c>
      <c r="BZ133" s="13">
        <f t="shared" si="117"/>
        <v>0</v>
      </c>
      <c r="CA133" s="13">
        <f t="shared" si="118"/>
        <v>0</v>
      </c>
      <c r="CB133" s="13">
        <f t="shared" si="119"/>
        <v>0</v>
      </c>
      <c r="CC133" s="13">
        <f t="shared" si="120"/>
        <v>0</v>
      </c>
      <c r="CD133" s="13">
        <f t="shared" si="121"/>
        <v>0</v>
      </c>
      <c r="CE133" s="13">
        <f t="shared" si="122"/>
        <v>0</v>
      </c>
      <c r="CF133" s="13">
        <f t="shared" si="123"/>
        <v>0</v>
      </c>
      <c r="CG133" s="13">
        <f t="shared" si="124"/>
        <v>0</v>
      </c>
      <c r="CH133" s="13">
        <f t="shared" si="125"/>
        <v>0</v>
      </c>
      <c r="CI133" s="13">
        <f t="shared" si="126"/>
        <v>0</v>
      </c>
      <c r="CJ133" s="13">
        <f t="shared" si="127"/>
        <v>0</v>
      </c>
      <c r="CK133" s="13">
        <f t="shared" si="128"/>
        <v>0</v>
      </c>
      <c r="CL133" s="13">
        <f t="shared" si="129"/>
        <v>0</v>
      </c>
      <c r="CM133" s="13">
        <f t="shared" si="130"/>
        <v>0</v>
      </c>
      <c r="CN133" s="13">
        <f t="shared" si="131"/>
        <v>0</v>
      </c>
      <c r="CO133" s="13">
        <f t="shared" si="132"/>
        <v>0</v>
      </c>
      <c r="CP133" s="13">
        <f t="shared" si="133"/>
        <v>0</v>
      </c>
      <c r="CQ133" s="13">
        <f t="shared" si="134"/>
        <v>0</v>
      </c>
      <c r="CR133" s="13">
        <f t="shared" si="135"/>
        <v>1</v>
      </c>
      <c r="CS133" s="13">
        <f t="shared" si="137"/>
        <v>0</v>
      </c>
      <c r="CT133" s="13" t="s">
        <v>107</v>
      </c>
    </row>
    <row r="134" spans="1:98" x14ac:dyDescent="0.35">
      <c r="A134" s="14">
        <v>74</v>
      </c>
      <c r="B134" s="6">
        <v>133</v>
      </c>
      <c r="D134" s="6">
        <v>1</v>
      </c>
      <c r="G134" s="6">
        <v>1</v>
      </c>
      <c r="H134" s="6"/>
      <c r="I134" s="6"/>
      <c r="J134" s="6" t="s">
        <v>96</v>
      </c>
      <c r="K134" s="21">
        <v>43781</v>
      </c>
      <c r="L134" s="6" t="s">
        <v>172</v>
      </c>
      <c r="M134" s="6" t="s">
        <v>108</v>
      </c>
      <c r="N134" s="6"/>
      <c r="O134" s="6"/>
      <c r="P134" s="16">
        <v>43766</v>
      </c>
      <c r="Q134" s="17">
        <v>0.75</v>
      </c>
      <c r="R134" s="6" t="s">
        <v>99</v>
      </c>
      <c r="S134" s="6" t="s">
        <v>98</v>
      </c>
      <c r="T134" s="6" t="s">
        <v>52</v>
      </c>
      <c r="U134" s="6" t="s">
        <v>281</v>
      </c>
      <c r="V134" s="6" t="s">
        <v>110</v>
      </c>
      <c r="W134" s="6" t="s">
        <v>94</v>
      </c>
      <c r="X134" s="6">
        <v>1</v>
      </c>
      <c r="Y134" s="6" t="s">
        <v>73</v>
      </c>
      <c r="Z134" s="6" t="s">
        <v>74</v>
      </c>
      <c r="AU134" s="6" t="s">
        <v>280</v>
      </c>
      <c r="AV134" s="6" t="s">
        <v>106</v>
      </c>
      <c r="AX134" s="6" t="s">
        <v>99</v>
      </c>
      <c r="AY134" s="13">
        <f t="shared" si="92"/>
        <v>0</v>
      </c>
      <c r="AZ134" s="13">
        <f t="shared" si="93"/>
        <v>0</v>
      </c>
      <c r="BA134" s="13">
        <f t="shared" si="94"/>
        <v>0</v>
      </c>
      <c r="BB134" s="13">
        <f t="shared" si="95"/>
        <v>1</v>
      </c>
      <c r="BC134" s="13">
        <f t="shared" si="96"/>
        <v>0</v>
      </c>
      <c r="BD134" s="13">
        <f t="shared" si="97"/>
        <v>0</v>
      </c>
      <c r="BE134" s="13">
        <f>COUNTIF(T134:AT134,"Tocaciones")</f>
        <v>0</v>
      </c>
      <c r="BF134" s="13">
        <f t="shared" si="98"/>
        <v>0</v>
      </c>
      <c r="BG134" s="13">
        <f t="shared" si="99"/>
        <v>0</v>
      </c>
      <c r="BH134" s="13">
        <f t="shared" si="100"/>
        <v>0</v>
      </c>
      <c r="BI134" s="13">
        <f t="shared" si="101"/>
        <v>0</v>
      </c>
      <c r="BJ134" s="13">
        <f t="shared" si="102"/>
        <v>0</v>
      </c>
      <c r="BK134" s="13">
        <f t="shared" si="103"/>
        <v>0</v>
      </c>
      <c r="BL134" s="13">
        <f t="shared" si="104"/>
        <v>0</v>
      </c>
      <c r="BM134" s="13">
        <f t="shared" si="105"/>
        <v>0</v>
      </c>
      <c r="BN134" s="13">
        <f t="shared" si="106"/>
        <v>0</v>
      </c>
      <c r="BO134" s="13">
        <f t="shared" si="107"/>
        <v>0</v>
      </c>
      <c r="BP134" s="13">
        <f t="shared" si="108"/>
        <v>0</v>
      </c>
      <c r="BQ134" s="13">
        <f t="shared" si="109"/>
        <v>0</v>
      </c>
      <c r="BR134" s="13">
        <f t="shared" si="110"/>
        <v>0</v>
      </c>
      <c r="BS134" s="13">
        <f t="shared" si="111"/>
        <v>0</v>
      </c>
      <c r="BT134" s="13">
        <f t="shared" si="112"/>
        <v>0</v>
      </c>
      <c r="BU134" s="40">
        <f t="shared" si="136"/>
        <v>1</v>
      </c>
      <c r="BV134" s="13">
        <f t="shared" si="113"/>
        <v>0</v>
      </c>
      <c r="BW134" s="13">
        <f t="shared" si="114"/>
        <v>1</v>
      </c>
      <c r="BX134" s="13">
        <f t="shared" si="115"/>
        <v>1</v>
      </c>
      <c r="BY134" s="13">
        <f t="shared" si="116"/>
        <v>0</v>
      </c>
      <c r="BZ134" s="13">
        <f t="shared" si="117"/>
        <v>0</v>
      </c>
      <c r="CA134" s="13">
        <f t="shared" si="118"/>
        <v>0</v>
      </c>
      <c r="CB134" s="13">
        <f t="shared" si="119"/>
        <v>0</v>
      </c>
      <c r="CC134" s="13">
        <f t="shared" si="120"/>
        <v>0</v>
      </c>
      <c r="CD134" s="13">
        <f t="shared" si="121"/>
        <v>0</v>
      </c>
      <c r="CE134" s="13">
        <f t="shared" si="122"/>
        <v>0</v>
      </c>
      <c r="CF134" s="13">
        <f t="shared" si="123"/>
        <v>0</v>
      </c>
      <c r="CG134" s="13">
        <f t="shared" si="124"/>
        <v>0</v>
      </c>
      <c r="CH134" s="13">
        <f t="shared" si="125"/>
        <v>0</v>
      </c>
      <c r="CI134" s="13">
        <f t="shared" si="126"/>
        <v>0</v>
      </c>
      <c r="CJ134" s="13">
        <f t="shared" si="127"/>
        <v>0</v>
      </c>
      <c r="CK134" s="13">
        <f t="shared" si="128"/>
        <v>0</v>
      </c>
      <c r="CL134" s="13">
        <f t="shared" si="129"/>
        <v>0</v>
      </c>
      <c r="CM134" s="13">
        <f t="shared" si="130"/>
        <v>0</v>
      </c>
      <c r="CN134" s="13">
        <f t="shared" si="131"/>
        <v>0</v>
      </c>
      <c r="CO134" s="13">
        <f t="shared" si="132"/>
        <v>0</v>
      </c>
      <c r="CP134" s="13">
        <f t="shared" si="133"/>
        <v>0</v>
      </c>
      <c r="CQ134" s="13">
        <f t="shared" si="134"/>
        <v>0</v>
      </c>
      <c r="CR134" s="13">
        <f t="shared" si="135"/>
        <v>1</v>
      </c>
      <c r="CS134" s="13">
        <f t="shared" si="137"/>
        <v>0</v>
      </c>
      <c r="CT134" s="13" t="s">
        <v>107</v>
      </c>
    </row>
    <row r="135" spans="1:98" x14ac:dyDescent="0.35">
      <c r="A135" s="14">
        <v>75</v>
      </c>
      <c r="B135" s="6">
        <v>134</v>
      </c>
      <c r="C135" s="13">
        <v>24</v>
      </c>
      <c r="D135" s="6">
        <v>1</v>
      </c>
      <c r="G135" s="6">
        <v>2</v>
      </c>
      <c r="H135" s="6"/>
      <c r="I135" s="6"/>
      <c r="J135" s="6" t="s">
        <v>147</v>
      </c>
      <c r="K135" s="21">
        <v>43760</v>
      </c>
      <c r="L135" s="6" t="s">
        <v>260</v>
      </c>
      <c r="N135" s="6" t="s">
        <v>282</v>
      </c>
      <c r="O135" s="6"/>
      <c r="P135" s="16">
        <v>43760</v>
      </c>
      <c r="Q135" s="17">
        <v>0.25</v>
      </c>
      <c r="R135" s="6" t="s">
        <v>98</v>
      </c>
      <c r="S135" s="6" t="s">
        <v>99</v>
      </c>
      <c r="T135" s="6" t="s">
        <v>53</v>
      </c>
      <c r="U135" s="6" t="s">
        <v>283</v>
      </c>
      <c r="V135" s="6" t="s">
        <v>284</v>
      </c>
      <c r="W135" s="6" t="s">
        <v>91</v>
      </c>
      <c r="Y135" s="6" t="s">
        <v>79</v>
      </c>
      <c r="AU135" s="6" t="s">
        <v>273</v>
      </c>
      <c r="AV135" s="6" t="s">
        <v>273</v>
      </c>
      <c r="AX135" s="6" t="s">
        <v>99</v>
      </c>
      <c r="AY135" s="13">
        <f t="shared" si="92"/>
        <v>0</v>
      </c>
      <c r="AZ135" s="13">
        <f t="shared" si="93"/>
        <v>0</v>
      </c>
      <c r="BA135" s="13">
        <f t="shared" si="94"/>
        <v>0</v>
      </c>
      <c r="BB135" s="13">
        <f t="shared" si="95"/>
        <v>0</v>
      </c>
      <c r="BC135" s="13">
        <f t="shared" si="96"/>
        <v>1</v>
      </c>
      <c r="BD135" s="13">
        <f t="shared" si="97"/>
        <v>0</v>
      </c>
      <c r="BE135" s="13">
        <f>COUNTIF(T135:AW135,"Tocaciones")</f>
        <v>0</v>
      </c>
      <c r="BF135" s="13">
        <f t="shared" si="98"/>
        <v>0</v>
      </c>
      <c r="BG135" s="13">
        <f t="shared" si="99"/>
        <v>0</v>
      </c>
      <c r="BH135" s="13">
        <f t="shared" si="100"/>
        <v>0</v>
      </c>
      <c r="BI135" s="13">
        <f t="shared" si="101"/>
        <v>0</v>
      </c>
      <c r="BJ135" s="13">
        <f t="shared" si="102"/>
        <v>0</v>
      </c>
      <c r="BK135" s="13">
        <f t="shared" si="103"/>
        <v>0</v>
      </c>
      <c r="BL135" s="13">
        <f t="shared" si="104"/>
        <v>0</v>
      </c>
      <c r="BM135" s="13">
        <f t="shared" si="105"/>
        <v>0</v>
      </c>
      <c r="BN135" s="13">
        <f t="shared" si="106"/>
        <v>0</v>
      </c>
      <c r="BO135" s="13">
        <f t="shared" si="107"/>
        <v>0</v>
      </c>
      <c r="BP135" s="13">
        <f t="shared" si="108"/>
        <v>0</v>
      </c>
      <c r="BQ135" s="13">
        <f t="shared" si="109"/>
        <v>0</v>
      </c>
      <c r="BR135" s="13">
        <f t="shared" si="110"/>
        <v>0</v>
      </c>
      <c r="BS135" s="13">
        <f t="shared" si="111"/>
        <v>0</v>
      </c>
      <c r="BT135" s="13">
        <f t="shared" si="112"/>
        <v>0</v>
      </c>
      <c r="BU135" s="40">
        <f t="shared" si="136"/>
        <v>1</v>
      </c>
      <c r="BV135" s="13">
        <f t="shared" si="113"/>
        <v>0</v>
      </c>
      <c r="BW135" s="13">
        <f t="shared" si="114"/>
        <v>0</v>
      </c>
      <c r="BX135" s="13">
        <f t="shared" si="115"/>
        <v>0</v>
      </c>
      <c r="BY135" s="13">
        <f t="shared" si="116"/>
        <v>0</v>
      </c>
      <c r="BZ135" s="13">
        <f t="shared" si="117"/>
        <v>0</v>
      </c>
      <c r="CA135" s="13">
        <f t="shared" si="118"/>
        <v>0</v>
      </c>
      <c r="CB135" s="13">
        <f t="shared" si="119"/>
        <v>0</v>
      </c>
      <c r="CC135" s="13">
        <f t="shared" si="120"/>
        <v>1</v>
      </c>
      <c r="CD135" s="13">
        <f t="shared" si="121"/>
        <v>0</v>
      </c>
      <c r="CE135" s="13">
        <f t="shared" si="122"/>
        <v>0</v>
      </c>
      <c r="CF135" s="13">
        <f t="shared" si="123"/>
        <v>0</v>
      </c>
      <c r="CG135" s="13">
        <f t="shared" si="124"/>
        <v>0</v>
      </c>
      <c r="CH135" s="13">
        <f t="shared" si="125"/>
        <v>0</v>
      </c>
      <c r="CI135" s="13">
        <f t="shared" si="126"/>
        <v>0</v>
      </c>
      <c r="CJ135" s="13">
        <f t="shared" si="127"/>
        <v>0</v>
      </c>
      <c r="CK135" s="13">
        <f t="shared" si="128"/>
        <v>0</v>
      </c>
      <c r="CL135" s="13">
        <f t="shared" si="129"/>
        <v>0</v>
      </c>
      <c r="CM135" s="13">
        <f t="shared" si="130"/>
        <v>0</v>
      </c>
      <c r="CN135" s="13">
        <f t="shared" si="131"/>
        <v>0</v>
      </c>
      <c r="CO135" s="13">
        <f t="shared" si="132"/>
        <v>1</v>
      </c>
      <c r="CP135" s="13">
        <f t="shared" si="133"/>
        <v>0</v>
      </c>
      <c r="CQ135" s="13">
        <f t="shared" si="134"/>
        <v>0</v>
      </c>
      <c r="CR135" s="13">
        <f t="shared" si="135"/>
        <v>0</v>
      </c>
      <c r="CS135" s="13">
        <f t="shared" si="137"/>
        <v>0</v>
      </c>
      <c r="CT135" s="13" t="s">
        <v>107</v>
      </c>
    </row>
    <row r="136" spans="1:98" x14ac:dyDescent="0.35">
      <c r="A136" s="14">
        <v>76</v>
      </c>
      <c r="B136" s="6">
        <v>135</v>
      </c>
      <c r="C136" s="6">
        <v>16</v>
      </c>
      <c r="D136" s="6">
        <v>1</v>
      </c>
      <c r="G136" s="6">
        <v>1</v>
      </c>
      <c r="H136" s="6"/>
      <c r="I136" s="6"/>
      <c r="J136" s="6" t="s">
        <v>96</v>
      </c>
      <c r="K136" s="21">
        <v>43781</v>
      </c>
      <c r="L136" s="6" t="s">
        <v>172</v>
      </c>
      <c r="M136" s="6" t="s">
        <v>108</v>
      </c>
      <c r="N136" s="6"/>
      <c r="O136" s="6"/>
      <c r="P136" s="16">
        <v>43766</v>
      </c>
      <c r="Q136" s="17">
        <v>0.75</v>
      </c>
      <c r="R136" s="6" t="s">
        <v>99</v>
      </c>
      <c r="S136" s="6" t="s">
        <v>98</v>
      </c>
      <c r="T136" s="6" t="s">
        <v>52</v>
      </c>
      <c r="U136" s="6" t="s">
        <v>109</v>
      </c>
      <c r="V136" s="6" t="s">
        <v>110</v>
      </c>
      <c r="W136" s="6" t="s">
        <v>94</v>
      </c>
      <c r="Y136" s="6" t="s">
        <v>73</v>
      </c>
      <c r="Z136" s="6" t="s">
        <v>74</v>
      </c>
      <c r="AU136" s="18" t="s">
        <v>105</v>
      </c>
      <c r="AV136" s="6" t="s">
        <v>106</v>
      </c>
      <c r="AX136" s="6" t="s">
        <v>99</v>
      </c>
      <c r="AY136" s="13">
        <f t="shared" si="92"/>
        <v>0</v>
      </c>
      <c r="AZ136" s="13">
        <f t="shared" si="93"/>
        <v>0</v>
      </c>
      <c r="BA136" s="13">
        <f t="shared" si="94"/>
        <v>0</v>
      </c>
      <c r="BB136" s="13">
        <f t="shared" si="95"/>
        <v>1</v>
      </c>
      <c r="BC136" s="13">
        <f t="shared" si="96"/>
        <v>0</v>
      </c>
      <c r="BD136" s="13">
        <f t="shared" si="97"/>
        <v>0</v>
      </c>
      <c r="BE136" s="13">
        <f>COUNTIF(T136:AT136,"Tocaciones")</f>
        <v>0</v>
      </c>
      <c r="BF136" s="13">
        <f t="shared" si="98"/>
        <v>0</v>
      </c>
      <c r="BG136" s="13">
        <f t="shared" si="99"/>
        <v>0</v>
      </c>
      <c r="BH136" s="13">
        <f t="shared" si="100"/>
        <v>0</v>
      </c>
      <c r="BI136" s="13">
        <f t="shared" si="101"/>
        <v>0</v>
      </c>
      <c r="BJ136" s="13">
        <f t="shared" si="102"/>
        <v>0</v>
      </c>
      <c r="BK136" s="13">
        <f t="shared" si="103"/>
        <v>0</v>
      </c>
      <c r="BL136" s="13">
        <f t="shared" si="104"/>
        <v>0</v>
      </c>
      <c r="BM136" s="13">
        <f t="shared" si="105"/>
        <v>0</v>
      </c>
      <c r="BN136" s="13">
        <f t="shared" si="106"/>
        <v>0</v>
      </c>
      <c r="BO136" s="13">
        <f t="shared" si="107"/>
        <v>0</v>
      </c>
      <c r="BP136" s="13">
        <f t="shared" si="108"/>
        <v>0</v>
      </c>
      <c r="BQ136" s="13">
        <f t="shared" si="109"/>
        <v>0</v>
      </c>
      <c r="BR136" s="13">
        <f t="shared" si="110"/>
        <v>0</v>
      </c>
      <c r="BS136" s="13">
        <f t="shared" si="111"/>
        <v>0</v>
      </c>
      <c r="BT136" s="13">
        <f t="shared" si="112"/>
        <v>0</v>
      </c>
      <c r="BU136" s="40">
        <f t="shared" si="136"/>
        <v>1</v>
      </c>
      <c r="BV136" s="13">
        <f t="shared" si="113"/>
        <v>0</v>
      </c>
      <c r="BW136" s="13">
        <f t="shared" si="114"/>
        <v>1</v>
      </c>
      <c r="BX136" s="13">
        <f t="shared" si="115"/>
        <v>1</v>
      </c>
      <c r="BY136" s="13">
        <f t="shared" si="116"/>
        <v>0</v>
      </c>
      <c r="BZ136" s="13">
        <f t="shared" si="117"/>
        <v>0</v>
      </c>
      <c r="CA136" s="13">
        <f t="shared" si="118"/>
        <v>0</v>
      </c>
      <c r="CB136" s="13">
        <f t="shared" si="119"/>
        <v>0</v>
      </c>
      <c r="CC136" s="13">
        <f t="shared" si="120"/>
        <v>0</v>
      </c>
      <c r="CD136" s="13">
        <f t="shared" si="121"/>
        <v>0</v>
      </c>
      <c r="CE136" s="13">
        <f t="shared" si="122"/>
        <v>0</v>
      </c>
      <c r="CF136" s="13">
        <f t="shared" si="123"/>
        <v>0</v>
      </c>
      <c r="CG136" s="13">
        <f t="shared" si="124"/>
        <v>0</v>
      </c>
      <c r="CH136" s="13">
        <f t="shared" si="125"/>
        <v>0</v>
      </c>
      <c r="CI136" s="13">
        <f t="shared" si="126"/>
        <v>0</v>
      </c>
      <c r="CJ136" s="13">
        <f t="shared" si="127"/>
        <v>0</v>
      </c>
      <c r="CK136" s="13">
        <f t="shared" si="128"/>
        <v>0</v>
      </c>
      <c r="CL136" s="13">
        <f t="shared" si="129"/>
        <v>0</v>
      </c>
      <c r="CM136" s="13">
        <f t="shared" si="130"/>
        <v>0</v>
      </c>
      <c r="CN136" s="13">
        <f t="shared" si="131"/>
        <v>0</v>
      </c>
      <c r="CO136" s="13">
        <f t="shared" si="132"/>
        <v>0</v>
      </c>
      <c r="CP136" s="13">
        <f t="shared" si="133"/>
        <v>0</v>
      </c>
      <c r="CQ136" s="13">
        <f t="shared" si="134"/>
        <v>0</v>
      </c>
      <c r="CR136" s="13">
        <f t="shared" si="135"/>
        <v>1</v>
      </c>
      <c r="CS136" s="13">
        <f t="shared" si="137"/>
        <v>0</v>
      </c>
      <c r="CT136" s="13" t="s">
        <v>107</v>
      </c>
    </row>
    <row r="137" spans="1:98" x14ac:dyDescent="0.35">
      <c r="A137" s="14">
        <v>77</v>
      </c>
      <c r="B137" s="6">
        <v>136</v>
      </c>
      <c r="C137" s="13">
        <v>37</v>
      </c>
      <c r="D137" s="6">
        <v>2</v>
      </c>
      <c r="G137" s="6">
        <v>2</v>
      </c>
      <c r="H137" s="6"/>
      <c r="I137" s="6"/>
      <c r="J137" s="6" t="s">
        <v>254</v>
      </c>
      <c r="K137" s="21">
        <v>43788</v>
      </c>
      <c r="L137" s="6" t="s">
        <v>260</v>
      </c>
      <c r="N137" s="6" t="s">
        <v>274</v>
      </c>
      <c r="O137" s="6"/>
      <c r="P137" s="16">
        <v>43762</v>
      </c>
      <c r="Q137" s="17">
        <v>0.97916666666666663</v>
      </c>
      <c r="R137" s="6" t="s">
        <v>98</v>
      </c>
      <c r="S137" s="6" t="s">
        <v>99</v>
      </c>
      <c r="T137" s="6" t="s">
        <v>61</v>
      </c>
      <c r="U137" s="6" t="s">
        <v>285</v>
      </c>
      <c r="V137" s="6" t="s">
        <v>286</v>
      </c>
      <c r="W137" s="6" t="s">
        <v>94</v>
      </c>
      <c r="X137" s="6">
        <v>9</v>
      </c>
      <c r="Y137" s="6" t="s">
        <v>79</v>
      </c>
      <c r="AA137" s="6" t="s">
        <v>52</v>
      </c>
      <c r="AB137" s="6" t="s">
        <v>285</v>
      </c>
      <c r="AC137" s="6" t="s">
        <v>94</v>
      </c>
      <c r="AD137" s="6">
        <v>9</v>
      </c>
      <c r="AE137" s="6" t="s">
        <v>73</v>
      </c>
      <c r="AF137" s="6" t="s">
        <v>74</v>
      </c>
      <c r="AU137" s="6" t="s">
        <v>143</v>
      </c>
      <c r="AV137" s="6" t="s">
        <v>106</v>
      </c>
      <c r="AX137" s="6" t="s">
        <v>99</v>
      </c>
      <c r="AY137" s="13">
        <f t="shared" si="92"/>
        <v>0</v>
      </c>
      <c r="AZ137" s="13">
        <f t="shared" si="93"/>
        <v>0</v>
      </c>
      <c r="BA137" s="13">
        <f t="shared" si="94"/>
        <v>0</v>
      </c>
      <c r="BB137" s="13">
        <f t="shared" si="95"/>
        <v>1</v>
      </c>
      <c r="BC137" s="13">
        <f t="shared" si="96"/>
        <v>0</v>
      </c>
      <c r="BD137" s="13">
        <f t="shared" si="97"/>
        <v>0</v>
      </c>
      <c r="BE137" s="13">
        <f>COUNTIF(T137:AW137,"Tocaciones")</f>
        <v>0</v>
      </c>
      <c r="BF137" s="13">
        <f t="shared" si="98"/>
        <v>0</v>
      </c>
      <c r="BG137" s="13">
        <f t="shared" si="99"/>
        <v>0</v>
      </c>
      <c r="BH137" s="13">
        <f t="shared" si="100"/>
        <v>0</v>
      </c>
      <c r="BI137" s="13">
        <f t="shared" si="101"/>
        <v>0</v>
      </c>
      <c r="BJ137" s="13">
        <f t="shared" si="102"/>
        <v>0</v>
      </c>
      <c r="BK137" s="13">
        <f t="shared" si="103"/>
        <v>1</v>
      </c>
      <c r="BL137" s="13">
        <f t="shared" si="104"/>
        <v>0</v>
      </c>
      <c r="BM137" s="13">
        <f t="shared" si="105"/>
        <v>0</v>
      </c>
      <c r="BN137" s="13">
        <f t="shared" si="106"/>
        <v>0</v>
      </c>
      <c r="BO137" s="13">
        <f t="shared" si="107"/>
        <v>0</v>
      </c>
      <c r="BP137" s="13">
        <f t="shared" si="108"/>
        <v>0</v>
      </c>
      <c r="BQ137" s="13">
        <f t="shared" si="109"/>
        <v>0</v>
      </c>
      <c r="BR137" s="13">
        <f t="shared" si="110"/>
        <v>0</v>
      </c>
      <c r="BS137" s="13">
        <f t="shared" si="111"/>
        <v>0</v>
      </c>
      <c r="BT137" s="13">
        <f t="shared" si="112"/>
        <v>0</v>
      </c>
      <c r="BU137" s="40">
        <f t="shared" si="136"/>
        <v>2</v>
      </c>
      <c r="BV137" s="13">
        <f t="shared" si="113"/>
        <v>0</v>
      </c>
      <c r="BW137" s="13">
        <f t="shared" si="114"/>
        <v>1</v>
      </c>
      <c r="BX137" s="13">
        <f t="shared" si="115"/>
        <v>1</v>
      </c>
      <c r="BY137" s="13">
        <f t="shared" si="116"/>
        <v>0</v>
      </c>
      <c r="BZ137" s="13">
        <f t="shared" si="117"/>
        <v>0</v>
      </c>
      <c r="CA137" s="13">
        <f t="shared" si="118"/>
        <v>0</v>
      </c>
      <c r="CB137" s="13">
        <f t="shared" si="119"/>
        <v>0</v>
      </c>
      <c r="CC137" s="13">
        <f t="shared" si="120"/>
        <v>1</v>
      </c>
      <c r="CD137" s="13">
        <f t="shared" si="121"/>
        <v>0</v>
      </c>
      <c r="CE137" s="13">
        <f t="shared" si="122"/>
        <v>0</v>
      </c>
      <c r="CF137" s="13">
        <f t="shared" si="123"/>
        <v>0</v>
      </c>
      <c r="CG137" s="13">
        <f t="shared" si="124"/>
        <v>0</v>
      </c>
      <c r="CH137" s="13">
        <f t="shared" si="125"/>
        <v>0</v>
      </c>
      <c r="CI137" s="13">
        <f t="shared" si="126"/>
        <v>0</v>
      </c>
      <c r="CJ137" s="13">
        <f t="shared" si="127"/>
        <v>0</v>
      </c>
      <c r="CK137" s="13">
        <f t="shared" si="128"/>
        <v>0</v>
      </c>
      <c r="CL137" s="13">
        <f t="shared" si="129"/>
        <v>0</v>
      </c>
      <c r="CM137" s="13">
        <f t="shared" si="130"/>
        <v>0</v>
      </c>
      <c r="CN137" s="13">
        <f t="shared" si="131"/>
        <v>0</v>
      </c>
      <c r="CO137" s="13">
        <f t="shared" si="132"/>
        <v>0</v>
      </c>
      <c r="CP137" s="13">
        <f t="shared" si="133"/>
        <v>0</v>
      </c>
      <c r="CQ137" s="13">
        <f t="shared" si="134"/>
        <v>0</v>
      </c>
      <c r="CR137" s="13">
        <f t="shared" si="135"/>
        <v>2</v>
      </c>
      <c r="CS137" s="13">
        <f t="shared" si="137"/>
        <v>0</v>
      </c>
      <c r="CT137" s="13" t="s">
        <v>107</v>
      </c>
    </row>
    <row r="138" spans="1:98" x14ac:dyDescent="0.35">
      <c r="A138" s="14">
        <v>77</v>
      </c>
      <c r="B138" s="6">
        <v>137</v>
      </c>
      <c r="C138" s="13">
        <v>33</v>
      </c>
      <c r="D138" s="6">
        <v>1</v>
      </c>
      <c r="G138" s="6">
        <v>2</v>
      </c>
      <c r="H138" s="6"/>
      <c r="I138" s="6"/>
      <c r="J138" s="6" t="s">
        <v>254</v>
      </c>
      <c r="K138" s="21">
        <v>43788</v>
      </c>
      <c r="L138" s="6" t="s">
        <v>260</v>
      </c>
      <c r="N138" s="6" t="s">
        <v>274</v>
      </c>
      <c r="O138" s="6"/>
      <c r="P138" s="16">
        <v>43762</v>
      </c>
      <c r="Q138" s="17">
        <v>0.97916666666666663</v>
      </c>
      <c r="R138" s="6" t="s">
        <v>98</v>
      </c>
      <c r="S138" s="6" t="s">
        <v>99</v>
      </c>
      <c r="T138" s="6" t="s">
        <v>61</v>
      </c>
      <c r="U138" s="6" t="s">
        <v>285</v>
      </c>
      <c r="V138" s="6" t="s">
        <v>286</v>
      </c>
      <c r="W138" s="6" t="s">
        <v>94</v>
      </c>
      <c r="X138" s="6">
        <v>9</v>
      </c>
      <c r="Y138" s="6" t="s">
        <v>79</v>
      </c>
      <c r="AA138" s="6" t="s">
        <v>52</v>
      </c>
      <c r="AB138" s="6" t="s">
        <v>285</v>
      </c>
      <c r="AC138" s="6" t="s">
        <v>94</v>
      </c>
      <c r="AD138" s="6">
        <v>9</v>
      </c>
      <c r="AE138" s="6" t="s">
        <v>73</v>
      </c>
      <c r="AF138" s="6" t="s">
        <v>74</v>
      </c>
      <c r="AU138" s="6" t="s">
        <v>143</v>
      </c>
      <c r="AV138" s="6" t="s">
        <v>106</v>
      </c>
      <c r="AX138" s="6" t="s">
        <v>99</v>
      </c>
      <c r="AY138" s="13">
        <f t="shared" si="92"/>
        <v>0</v>
      </c>
      <c r="AZ138" s="13">
        <f t="shared" si="93"/>
        <v>0</v>
      </c>
      <c r="BA138" s="13">
        <f t="shared" si="94"/>
        <v>0</v>
      </c>
      <c r="BB138" s="13">
        <f t="shared" si="95"/>
        <v>1</v>
      </c>
      <c r="BC138" s="13">
        <f t="shared" si="96"/>
        <v>0</v>
      </c>
      <c r="BD138" s="13">
        <f t="shared" si="97"/>
        <v>0</v>
      </c>
      <c r="BE138" s="13">
        <f>COUNTIF(T138:AT138,"Tocaciones")</f>
        <v>0</v>
      </c>
      <c r="BF138" s="13">
        <f t="shared" si="98"/>
        <v>0</v>
      </c>
      <c r="BG138" s="13">
        <f t="shared" si="99"/>
        <v>0</v>
      </c>
      <c r="BH138" s="13">
        <f t="shared" si="100"/>
        <v>0</v>
      </c>
      <c r="BI138" s="13">
        <f t="shared" si="101"/>
        <v>0</v>
      </c>
      <c r="BJ138" s="13">
        <f t="shared" si="102"/>
        <v>0</v>
      </c>
      <c r="BK138" s="13">
        <f t="shared" si="103"/>
        <v>1</v>
      </c>
      <c r="BL138" s="13">
        <f t="shared" si="104"/>
        <v>0</v>
      </c>
      <c r="BM138" s="13">
        <f t="shared" si="105"/>
        <v>0</v>
      </c>
      <c r="BN138" s="13">
        <f t="shared" si="106"/>
        <v>0</v>
      </c>
      <c r="BO138" s="13">
        <f t="shared" si="107"/>
        <v>0</v>
      </c>
      <c r="BP138" s="13">
        <f t="shared" si="108"/>
        <v>0</v>
      </c>
      <c r="BQ138" s="13">
        <f t="shared" si="109"/>
        <v>0</v>
      </c>
      <c r="BR138" s="13">
        <f t="shared" si="110"/>
        <v>0</v>
      </c>
      <c r="BS138" s="13">
        <f t="shared" si="111"/>
        <v>0</v>
      </c>
      <c r="BT138" s="13">
        <f t="shared" si="112"/>
        <v>0</v>
      </c>
      <c r="BU138" s="40">
        <f t="shared" si="136"/>
        <v>2</v>
      </c>
      <c r="BV138" s="13">
        <f t="shared" si="113"/>
        <v>0</v>
      </c>
      <c r="BW138" s="13">
        <f t="shared" si="114"/>
        <v>1</v>
      </c>
      <c r="BX138" s="13">
        <f t="shared" si="115"/>
        <v>1</v>
      </c>
      <c r="BY138" s="13">
        <f t="shared" si="116"/>
        <v>0</v>
      </c>
      <c r="BZ138" s="13">
        <f t="shared" si="117"/>
        <v>0</v>
      </c>
      <c r="CA138" s="13">
        <f t="shared" si="118"/>
        <v>0</v>
      </c>
      <c r="CB138" s="13">
        <f t="shared" si="119"/>
        <v>0</v>
      </c>
      <c r="CC138" s="13">
        <f t="shared" si="120"/>
        <v>1</v>
      </c>
      <c r="CD138" s="13">
        <f t="shared" si="121"/>
        <v>0</v>
      </c>
      <c r="CE138" s="13">
        <f t="shared" si="122"/>
        <v>0</v>
      </c>
      <c r="CF138" s="13">
        <f t="shared" si="123"/>
        <v>0</v>
      </c>
      <c r="CG138" s="13">
        <f t="shared" si="124"/>
        <v>0</v>
      </c>
      <c r="CH138" s="13">
        <f t="shared" si="125"/>
        <v>0</v>
      </c>
      <c r="CI138" s="13">
        <f t="shared" si="126"/>
        <v>0</v>
      </c>
      <c r="CJ138" s="13">
        <f t="shared" si="127"/>
        <v>0</v>
      </c>
      <c r="CK138" s="13">
        <f t="shared" si="128"/>
        <v>0</v>
      </c>
      <c r="CL138" s="13">
        <f t="shared" si="129"/>
        <v>0</v>
      </c>
      <c r="CM138" s="13">
        <f t="shared" si="130"/>
        <v>0</v>
      </c>
      <c r="CN138" s="13">
        <f t="shared" si="131"/>
        <v>0</v>
      </c>
      <c r="CO138" s="13">
        <f t="shared" si="132"/>
        <v>0</v>
      </c>
      <c r="CP138" s="13">
        <f t="shared" si="133"/>
        <v>0</v>
      </c>
      <c r="CQ138" s="13">
        <f t="shared" si="134"/>
        <v>0</v>
      </c>
      <c r="CR138" s="13">
        <f t="shared" si="135"/>
        <v>2</v>
      </c>
      <c r="CS138" s="13">
        <f t="shared" si="137"/>
        <v>0</v>
      </c>
      <c r="CT138" s="13" t="s">
        <v>107</v>
      </c>
    </row>
    <row r="139" spans="1:98" x14ac:dyDescent="0.35">
      <c r="A139" s="14">
        <v>77</v>
      </c>
      <c r="B139" s="6">
        <v>138</v>
      </c>
      <c r="C139" s="13">
        <v>25</v>
      </c>
      <c r="D139" s="6">
        <v>2</v>
      </c>
      <c r="G139" s="6">
        <v>2</v>
      </c>
      <c r="H139" s="6"/>
      <c r="I139" s="6"/>
      <c r="J139" s="6" t="s">
        <v>254</v>
      </c>
      <c r="K139" s="21">
        <v>43788</v>
      </c>
      <c r="L139" s="6" t="s">
        <v>260</v>
      </c>
      <c r="N139" s="6" t="s">
        <v>274</v>
      </c>
      <c r="O139" s="6"/>
      <c r="P139" s="16">
        <v>43762</v>
      </c>
      <c r="Q139" s="17">
        <v>0.97916666666666663</v>
      </c>
      <c r="R139" s="6" t="s">
        <v>98</v>
      </c>
      <c r="S139" s="6" t="s">
        <v>99</v>
      </c>
      <c r="T139" s="6" t="s">
        <v>61</v>
      </c>
      <c r="U139" s="6" t="s">
        <v>285</v>
      </c>
      <c r="V139" s="6" t="s">
        <v>286</v>
      </c>
      <c r="W139" s="6" t="s">
        <v>94</v>
      </c>
      <c r="X139" s="6">
        <v>9</v>
      </c>
      <c r="Y139" s="6" t="s">
        <v>79</v>
      </c>
      <c r="AA139" s="6" t="s">
        <v>52</v>
      </c>
      <c r="AB139" s="6" t="s">
        <v>285</v>
      </c>
      <c r="AC139" s="6" t="s">
        <v>94</v>
      </c>
      <c r="AD139" s="6">
        <v>9</v>
      </c>
      <c r="AE139" s="6" t="s">
        <v>73</v>
      </c>
      <c r="AF139" s="6" t="s">
        <v>74</v>
      </c>
      <c r="AU139" s="6" t="s">
        <v>143</v>
      </c>
      <c r="AV139" s="6" t="s">
        <v>106</v>
      </c>
      <c r="AX139" s="6" t="s">
        <v>99</v>
      </c>
      <c r="AY139" s="13">
        <f t="shared" si="92"/>
        <v>0</v>
      </c>
      <c r="AZ139" s="13">
        <f t="shared" si="93"/>
        <v>0</v>
      </c>
      <c r="BA139" s="13">
        <f t="shared" si="94"/>
        <v>0</v>
      </c>
      <c r="BB139" s="13">
        <f t="shared" si="95"/>
        <v>1</v>
      </c>
      <c r="BC139" s="13">
        <f t="shared" si="96"/>
        <v>0</v>
      </c>
      <c r="BD139" s="13">
        <f t="shared" si="97"/>
        <v>0</v>
      </c>
      <c r="BE139" s="13">
        <f>COUNTIF(T139:AW139,"Tocaciones")</f>
        <v>0</v>
      </c>
      <c r="BF139" s="13">
        <f t="shared" si="98"/>
        <v>0</v>
      </c>
      <c r="BG139" s="13">
        <f t="shared" si="99"/>
        <v>0</v>
      </c>
      <c r="BH139" s="13">
        <f t="shared" si="100"/>
        <v>0</v>
      </c>
      <c r="BI139" s="13">
        <f t="shared" si="101"/>
        <v>0</v>
      </c>
      <c r="BJ139" s="13">
        <f t="shared" si="102"/>
        <v>0</v>
      </c>
      <c r="BK139" s="13">
        <f t="shared" si="103"/>
        <v>1</v>
      </c>
      <c r="BL139" s="13">
        <f t="shared" si="104"/>
        <v>0</v>
      </c>
      <c r="BM139" s="13">
        <f t="shared" si="105"/>
        <v>0</v>
      </c>
      <c r="BN139" s="13">
        <f t="shared" si="106"/>
        <v>0</v>
      </c>
      <c r="BO139" s="13">
        <f t="shared" si="107"/>
        <v>0</v>
      </c>
      <c r="BP139" s="13">
        <f t="shared" si="108"/>
        <v>0</v>
      </c>
      <c r="BQ139" s="13">
        <f t="shared" si="109"/>
        <v>0</v>
      </c>
      <c r="BR139" s="13">
        <f t="shared" si="110"/>
        <v>0</v>
      </c>
      <c r="BS139" s="13">
        <f t="shared" si="111"/>
        <v>0</v>
      </c>
      <c r="BT139" s="13">
        <f t="shared" si="112"/>
        <v>0</v>
      </c>
      <c r="BU139" s="40">
        <f t="shared" si="136"/>
        <v>2</v>
      </c>
      <c r="BV139" s="13">
        <f t="shared" si="113"/>
        <v>0</v>
      </c>
      <c r="BW139" s="13">
        <f t="shared" si="114"/>
        <v>1</v>
      </c>
      <c r="BX139" s="13">
        <f t="shared" si="115"/>
        <v>1</v>
      </c>
      <c r="BY139" s="13">
        <f t="shared" si="116"/>
        <v>0</v>
      </c>
      <c r="BZ139" s="13">
        <f t="shared" si="117"/>
        <v>0</v>
      </c>
      <c r="CA139" s="13">
        <f t="shared" si="118"/>
        <v>0</v>
      </c>
      <c r="CB139" s="13">
        <f t="shared" si="119"/>
        <v>0</v>
      </c>
      <c r="CC139" s="13">
        <f t="shared" si="120"/>
        <v>1</v>
      </c>
      <c r="CD139" s="13">
        <f t="shared" si="121"/>
        <v>0</v>
      </c>
      <c r="CE139" s="13">
        <f t="shared" si="122"/>
        <v>0</v>
      </c>
      <c r="CF139" s="13">
        <f t="shared" si="123"/>
        <v>0</v>
      </c>
      <c r="CG139" s="13">
        <f t="shared" si="124"/>
        <v>0</v>
      </c>
      <c r="CH139" s="13">
        <f t="shared" si="125"/>
        <v>0</v>
      </c>
      <c r="CI139" s="13">
        <f t="shared" si="126"/>
        <v>0</v>
      </c>
      <c r="CJ139" s="13">
        <f t="shared" si="127"/>
        <v>0</v>
      </c>
      <c r="CK139" s="13">
        <f t="shared" si="128"/>
        <v>0</v>
      </c>
      <c r="CL139" s="13">
        <f t="shared" si="129"/>
        <v>0</v>
      </c>
      <c r="CM139" s="13">
        <f t="shared" si="130"/>
        <v>0</v>
      </c>
      <c r="CN139" s="13">
        <f t="shared" si="131"/>
        <v>0</v>
      </c>
      <c r="CO139" s="13">
        <f t="shared" si="132"/>
        <v>0</v>
      </c>
      <c r="CP139" s="13">
        <f t="shared" si="133"/>
        <v>0</v>
      </c>
      <c r="CQ139" s="13">
        <f t="shared" si="134"/>
        <v>0</v>
      </c>
      <c r="CR139" s="13">
        <f t="shared" si="135"/>
        <v>2</v>
      </c>
      <c r="CS139" s="13">
        <f t="shared" si="137"/>
        <v>0</v>
      </c>
      <c r="CT139" s="13" t="s">
        <v>107</v>
      </c>
    </row>
    <row r="140" spans="1:98" x14ac:dyDescent="0.35">
      <c r="A140" s="14">
        <v>77</v>
      </c>
      <c r="B140" s="6">
        <v>139</v>
      </c>
      <c r="C140" s="6">
        <v>10</v>
      </c>
      <c r="D140" s="6">
        <v>2</v>
      </c>
      <c r="G140" s="6">
        <v>2</v>
      </c>
      <c r="H140" s="6"/>
      <c r="I140" s="6"/>
      <c r="J140" s="6" t="s">
        <v>254</v>
      </c>
      <c r="K140" s="21">
        <v>43788</v>
      </c>
      <c r="L140" s="6" t="s">
        <v>260</v>
      </c>
      <c r="N140" s="6" t="s">
        <v>274</v>
      </c>
      <c r="O140" s="6"/>
      <c r="P140" s="16">
        <v>43762</v>
      </c>
      <c r="Q140" s="17">
        <v>0.97916666666666663</v>
      </c>
      <c r="R140" s="6" t="s">
        <v>98</v>
      </c>
      <c r="S140" s="6" t="s">
        <v>99</v>
      </c>
      <c r="T140" s="6" t="s">
        <v>61</v>
      </c>
      <c r="U140" s="6" t="s">
        <v>285</v>
      </c>
      <c r="V140" s="6" t="s">
        <v>286</v>
      </c>
      <c r="W140" s="6" t="s">
        <v>94</v>
      </c>
      <c r="X140" s="6">
        <v>9</v>
      </c>
      <c r="Y140" s="6" t="s">
        <v>79</v>
      </c>
      <c r="AA140" s="6" t="s">
        <v>52</v>
      </c>
      <c r="AB140" s="6" t="s">
        <v>285</v>
      </c>
      <c r="AC140" s="6" t="s">
        <v>94</v>
      </c>
      <c r="AD140" s="6">
        <v>9</v>
      </c>
      <c r="AE140" s="6" t="s">
        <v>73</v>
      </c>
      <c r="AF140" s="6" t="s">
        <v>74</v>
      </c>
      <c r="AU140" s="6" t="s">
        <v>143</v>
      </c>
      <c r="AV140" s="6" t="s">
        <v>106</v>
      </c>
      <c r="AX140" s="6" t="s">
        <v>99</v>
      </c>
      <c r="AY140" s="13">
        <f t="shared" si="92"/>
        <v>0</v>
      </c>
      <c r="AZ140" s="13">
        <f t="shared" si="93"/>
        <v>0</v>
      </c>
      <c r="BA140" s="13">
        <f t="shared" si="94"/>
        <v>0</v>
      </c>
      <c r="BB140" s="13">
        <f t="shared" si="95"/>
        <v>1</v>
      </c>
      <c r="BC140" s="13">
        <f t="shared" si="96"/>
        <v>0</v>
      </c>
      <c r="BD140" s="13">
        <f t="shared" si="97"/>
        <v>0</v>
      </c>
      <c r="BE140" s="13">
        <f>COUNTIF(T140:AT140,"Tocaciones")</f>
        <v>0</v>
      </c>
      <c r="BF140" s="13">
        <f t="shared" si="98"/>
        <v>0</v>
      </c>
      <c r="BG140" s="13">
        <f t="shared" si="99"/>
        <v>0</v>
      </c>
      <c r="BH140" s="13">
        <f t="shared" si="100"/>
        <v>0</v>
      </c>
      <c r="BI140" s="13">
        <f t="shared" si="101"/>
        <v>0</v>
      </c>
      <c r="BJ140" s="13">
        <f t="shared" si="102"/>
        <v>0</v>
      </c>
      <c r="BK140" s="13">
        <f t="shared" si="103"/>
        <v>1</v>
      </c>
      <c r="BL140" s="13">
        <f t="shared" si="104"/>
        <v>0</v>
      </c>
      <c r="BM140" s="13">
        <f t="shared" si="105"/>
        <v>0</v>
      </c>
      <c r="BN140" s="13">
        <f t="shared" si="106"/>
        <v>0</v>
      </c>
      <c r="BO140" s="13">
        <f t="shared" si="107"/>
        <v>0</v>
      </c>
      <c r="BP140" s="13">
        <f t="shared" si="108"/>
        <v>0</v>
      </c>
      <c r="BQ140" s="13">
        <f t="shared" si="109"/>
        <v>0</v>
      </c>
      <c r="BR140" s="13">
        <f t="shared" si="110"/>
        <v>0</v>
      </c>
      <c r="BS140" s="13">
        <f t="shared" si="111"/>
        <v>0</v>
      </c>
      <c r="BT140" s="13">
        <f t="shared" si="112"/>
        <v>0</v>
      </c>
      <c r="BU140" s="40">
        <f t="shared" si="136"/>
        <v>2</v>
      </c>
      <c r="BV140" s="13">
        <f t="shared" si="113"/>
        <v>0</v>
      </c>
      <c r="BW140" s="13">
        <f t="shared" si="114"/>
        <v>1</v>
      </c>
      <c r="BX140" s="13">
        <f t="shared" si="115"/>
        <v>1</v>
      </c>
      <c r="BY140" s="13">
        <f t="shared" si="116"/>
        <v>0</v>
      </c>
      <c r="BZ140" s="13">
        <f t="shared" si="117"/>
        <v>0</v>
      </c>
      <c r="CA140" s="13">
        <f t="shared" si="118"/>
        <v>0</v>
      </c>
      <c r="CB140" s="13">
        <f t="shared" si="119"/>
        <v>0</v>
      </c>
      <c r="CC140" s="13">
        <f t="shared" si="120"/>
        <v>1</v>
      </c>
      <c r="CD140" s="13">
        <f t="shared" si="121"/>
        <v>0</v>
      </c>
      <c r="CE140" s="13">
        <f t="shared" si="122"/>
        <v>0</v>
      </c>
      <c r="CF140" s="13">
        <f t="shared" si="123"/>
        <v>0</v>
      </c>
      <c r="CG140" s="13">
        <f t="shared" si="124"/>
        <v>0</v>
      </c>
      <c r="CH140" s="13">
        <f t="shared" si="125"/>
        <v>0</v>
      </c>
      <c r="CI140" s="13">
        <f t="shared" si="126"/>
        <v>0</v>
      </c>
      <c r="CJ140" s="13">
        <f t="shared" si="127"/>
        <v>0</v>
      </c>
      <c r="CK140" s="13">
        <f t="shared" si="128"/>
        <v>0</v>
      </c>
      <c r="CL140" s="13">
        <f t="shared" si="129"/>
        <v>0</v>
      </c>
      <c r="CM140" s="13">
        <f t="shared" si="130"/>
        <v>0</v>
      </c>
      <c r="CN140" s="13">
        <f t="shared" si="131"/>
        <v>0</v>
      </c>
      <c r="CO140" s="13">
        <f t="shared" si="132"/>
        <v>0</v>
      </c>
      <c r="CP140" s="13">
        <f t="shared" si="133"/>
        <v>0</v>
      </c>
      <c r="CQ140" s="13">
        <f t="shared" si="134"/>
        <v>0</v>
      </c>
      <c r="CR140" s="13">
        <f t="shared" si="135"/>
        <v>2</v>
      </c>
      <c r="CS140" s="13">
        <f t="shared" si="137"/>
        <v>0</v>
      </c>
      <c r="CT140" s="13" t="s">
        <v>107</v>
      </c>
    </row>
    <row r="141" spans="1:98" x14ac:dyDescent="0.35">
      <c r="A141" s="14">
        <v>77</v>
      </c>
      <c r="B141" s="6">
        <v>140</v>
      </c>
      <c r="C141" s="6">
        <v>2</v>
      </c>
      <c r="D141" s="6">
        <v>999</v>
      </c>
      <c r="G141" s="6">
        <v>2</v>
      </c>
      <c r="H141" s="6"/>
      <c r="I141" s="6"/>
      <c r="J141" s="6" t="s">
        <v>254</v>
      </c>
      <c r="K141" s="21">
        <v>43788</v>
      </c>
      <c r="L141" s="6" t="s">
        <v>260</v>
      </c>
      <c r="N141" s="6" t="s">
        <v>274</v>
      </c>
      <c r="O141" s="6"/>
      <c r="P141" s="16">
        <v>43762</v>
      </c>
      <c r="Q141" s="17">
        <v>0.97916666666666663</v>
      </c>
      <c r="R141" s="6" t="s">
        <v>98</v>
      </c>
      <c r="S141" s="6" t="s">
        <v>99</v>
      </c>
      <c r="T141" s="6" t="s">
        <v>61</v>
      </c>
      <c r="U141" s="6" t="s">
        <v>285</v>
      </c>
      <c r="V141" s="6" t="s">
        <v>286</v>
      </c>
      <c r="W141" s="6" t="s">
        <v>94</v>
      </c>
      <c r="X141" s="6">
        <v>9</v>
      </c>
      <c r="Y141" s="6" t="s">
        <v>79</v>
      </c>
      <c r="AA141" s="6" t="s">
        <v>52</v>
      </c>
      <c r="AB141" s="6" t="s">
        <v>285</v>
      </c>
      <c r="AC141" s="6" t="s">
        <v>94</v>
      </c>
      <c r="AD141" s="6">
        <v>9</v>
      </c>
      <c r="AE141" s="6" t="s">
        <v>73</v>
      </c>
      <c r="AF141" s="6" t="s">
        <v>74</v>
      </c>
      <c r="AU141" s="6" t="s">
        <v>143</v>
      </c>
      <c r="AV141" s="6" t="s">
        <v>106</v>
      </c>
      <c r="AX141" s="6" t="s">
        <v>99</v>
      </c>
      <c r="AY141" s="13">
        <f t="shared" si="92"/>
        <v>0</v>
      </c>
      <c r="AZ141" s="13">
        <f t="shared" si="93"/>
        <v>0</v>
      </c>
      <c r="BA141" s="13">
        <f t="shared" si="94"/>
        <v>0</v>
      </c>
      <c r="BB141" s="13">
        <f t="shared" si="95"/>
        <v>1</v>
      </c>
      <c r="BC141" s="13">
        <f t="shared" si="96"/>
        <v>0</v>
      </c>
      <c r="BD141" s="13">
        <f t="shared" si="97"/>
        <v>0</v>
      </c>
      <c r="BE141" s="13">
        <f>COUNTIF(T141:AW141,"Tocaciones")</f>
        <v>0</v>
      </c>
      <c r="BF141" s="13">
        <f t="shared" si="98"/>
        <v>0</v>
      </c>
      <c r="BG141" s="13">
        <f t="shared" si="99"/>
        <v>0</v>
      </c>
      <c r="BH141" s="13">
        <f t="shared" si="100"/>
        <v>0</v>
      </c>
      <c r="BI141" s="13">
        <f t="shared" si="101"/>
        <v>0</v>
      </c>
      <c r="BJ141" s="13">
        <f t="shared" si="102"/>
        <v>0</v>
      </c>
      <c r="BK141" s="13">
        <f t="shared" si="103"/>
        <v>1</v>
      </c>
      <c r="BL141" s="13">
        <f t="shared" si="104"/>
        <v>0</v>
      </c>
      <c r="BM141" s="13">
        <f t="shared" si="105"/>
        <v>0</v>
      </c>
      <c r="BN141" s="13">
        <f t="shared" si="106"/>
        <v>0</v>
      </c>
      <c r="BO141" s="13">
        <f t="shared" si="107"/>
        <v>0</v>
      </c>
      <c r="BP141" s="13">
        <f t="shared" si="108"/>
        <v>0</v>
      </c>
      <c r="BQ141" s="13">
        <f t="shared" si="109"/>
        <v>0</v>
      </c>
      <c r="BR141" s="13">
        <f t="shared" si="110"/>
        <v>0</v>
      </c>
      <c r="BS141" s="13">
        <f t="shared" si="111"/>
        <v>0</v>
      </c>
      <c r="BT141" s="13">
        <f t="shared" si="112"/>
        <v>0</v>
      </c>
      <c r="BU141" s="40">
        <f t="shared" si="136"/>
        <v>2</v>
      </c>
      <c r="BV141" s="13">
        <f t="shared" si="113"/>
        <v>0</v>
      </c>
      <c r="BW141" s="13">
        <f t="shared" si="114"/>
        <v>1</v>
      </c>
      <c r="BX141" s="13">
        <f t="shared" si="115"/>
        <v>1</v>
      </c>
      <c r="BY141" s="13">
        <f t="shared" si="116"/>
        <v>0</v>
      </c>
      <c r="BZ141" s="13">
        <f t="shared" si="117"/>
        <v>0</v>
      </c>
      <c r="CA141" s="13">
        <f t="shared" si="118"/>
        <v>0</v>
      </c>
      <c r="CB141" s="13">
        <f t="shared" si="119"/>
        <v>0</v>
      </c>
      <c r="CC141" s="13">
        <f t="shared" si="120"/>
        <v>1</v>
      </c>
      <c r="CD141" s="13">
        <f t="shared" si="121"/>
        <v>0</v>
      </c>
      <c r="CE141" s="13">
        <f t="shared" si="122"/>
        <v>0</v>
      </c>
      <c r="CF141" s="13">
        <f t="shared" si="123"/>
        <v>0</v>
      </c>
      <c r="CG141" s="13">
        <f t="shared" si="124"/>
        <v>0</v>
      </c>
      <c r="CH141" s="13">
        <f t="shared" si="125"/>
        <v>0</v>
      </c>
      <c r="CI141" s="13">
        <f t="shared" si="126"/>
        <v>0</v>
      </c>
      <c r="CJ141" s="13">
        <f t="shared" si="127"/>
        <v>0</v>
      </c>
      <c r="CK141" s="13">
        <f t="shared" si="128"/>
        <v>0</v>
      </c>
      <c r="CL141" s="13">
        <f t="shared" si="129"/>
        <v>0</v>
      </c>
      <c r="CM141" s="13">
        <f t="shared" si="130"/>
        <v>0</v>
      </c>
      <c r="CN141" s="13">
        <f t="shared" si="131"/>
        <v>0</v>
      </c>
      <c r="CO141" s="13">
        <f t="shared" si="132"/>
        <v>0</v>
      </c>
      <c r="CP141" s="13">
        <f t="shared" si="133"/>
        <v>0</v>
      </c>
      <c r="CQ141" s="13">
        <f t="shared" si="134"/>
        <v>0</v>
      </c>
      <c r="CR141" s="13">
        <f t="shared" si="135"/>
        <v>2</v>
      </c>
      <c r="CS141" s="13">
        <f t="shared" si="137"/>
        <v>0</v>
      </c>
      <c r="CT141" s="13" t="s">
        <v>107</v>
      </c>
    </row>
    <row r="142" spans="1:98" x14ac:dyDescent="0.35">
      <c r="A142" s="14">
        <v>77</v>
      </c>
      <c r="B142" s="6">
        <v>141</v>
      </c>
      <c r="C142" s="13">
        <v>23</v>
      </c>
      <c r="D142" s="6">
        <v>2</v>
      </c>
      <c r="G142" s="6">
        <v>2</v>
      </c>
      <c r="H142" s="6"/>
      <c r="I142" s="6"/>
      <c r="J142" s="6" t="s">
        <v>254</v>
      </c>
      <c r="K142" s="21">
        <v>43788</v>
      </c>
      <c r="L142" s="6" t="s">
        <v>260</v>
      </c>
      <c r="N142" s="6" t="s">
        <v>274</v>
      </c>
      <c r="O142" s="6"/>
      <c r="P142" s="16">
        <v>43762</v>
      </c>
      <c r="Q142" s="17">
        <v>0.97916666666666663</v>
      </c>
      <c r="R142" s="6" t="s">
        <v>98</v>
      </c>
      <c r="S142" s="6" t="s">
        <v>99</v>
      </c>
      <c r="T142" s="6" t="s">
        <v>61</v>
      </c>
      <c r="U142" s="6" t="s">
        <v>285</v>
      </c>
      <c r="V142" s="6" t="s">
        <v>286</v>
      </c>
      <c r="W142" s="6" t="s">
        <v>94</v>
      </c>
      <c r="X142" s="6">
        <v>9</v>
      </c>
      <c r="Y142" s="6" t="s">
        <v>79</v>
      </c>
      <c r="AA142" s="6" t="s">
        <v>52</v>
      </c>
      <c r="AB142" s="6" t="s">
        <v>285</v>
      </c>
      <c r="AC142" s="6" t="s">
        <v>94</v>
      </c>
      <c r="AD142" s="6">
        <v>9</v>
      </c>
      <c r="AE142" s="6" t="s">
        <v>73</v>
      </c>
      <c r="AF142" s="6" t="s">
        <v>74</v>
      </c>
      <c r="AU142" s="6" t="s">
        <v>143</v>
      </c>
      <c r="AV142" s="6" t="s">
        <v>106</v>
      </c>
      <c r="AX142" s="6" t="s">
        <v>99</v>
      </c>
      <c r="AY142" s="13">
        <f t="shared" si="92"/>
        <v>0</v>
      </c>
      <c r="AZ142" s="13">
        <f t="shared" si="93"/>
        <v>0</v>
      </c>
      <c r="BA142" s="13">
        <f t="shared" si="94"/>
        <v>0</v>
      </c>
      <c r="BB142" s="13">
        <f t="shared" si="95"/>
        <v>1</v>
      </c>
      <c r="BC142" s="13">
        <f t="shared" si="96"/>
        <v>0</v>
      </c>
      <c r="BD142" s="13">
        <f t="shared" si="97"/>
        <v>0</v>
      </c>
      <c r="BE142" s="13">
        <f>COUNTIF(T142:AT142,"Tocaciones")</f>
        <v>0</v>
      </c>
      <c r="BF142" s="13">
        <f t="shared" si="98"/>
        <v>0</v>
      </c>
      <c r="BG142" s="13">
        <f t="shared" si="99"/>
        <v>0</v>
      </c>
      <c r="BH142" s="13">
        <f t="shared" si="100"/>
        <v>0</v>
      </c>
      <c r="BI142" s="13">
        <f t="shared" si="101"/>
        <v>0</v>
      </c>
      <c r="BJ142" s="13">
        <f t="shared" si="102"/>
        <v>0</v>
      </c>
      <c r="BK142" s="13">
        <f t="shared" si="103"/>
        <v>1</v>
      </c>
      <c r="BL142" s="13">
        <f t="shared" si="104"/>
        <v>0</v>
      </c>
      <c r="BM142" s="13">
        <f t="shared" si="105"/>
        <v>0</v>
      </c>
      <c r="BN142" s="13">
        <f t="shared" si="106"/>
        <v>0</v>
      </c>
      <c r="BO142" s="13">
        <f t="shared" si="107"/>
        <v>0</v>
      </c>
      <c r="BP142" s="13">
        <f t="shared" si="108"/>
        <v>0</v>
      </c>
      <c r="BQ142" s="13">
        <f t="shared" si="109"/>
        <v>0</v>
      </c>
      <c r="BR142" s="13">
        <f t="shared" si="110"/>
        <v>0</v>
      </c>
      <c r="BS142" s="13">
        <f t="shared" si="111"/>
        <v>0</v>
      </c>
      <c r="BT142" s="13">
        <f t="shared" si="112"/>
        <v>0</v>
      </c>
      <c r="BU142" s="40">
        <f t="shared" si="136"/>
        <v>2</v>
      </c>
      <c r="BV142" s="13">
        <f t="shared" si="113"/>
        <v>0</v>
      </c>
      <c r="BW142" s="13">
        <f t="shared" si="114"/>
        <v>1</v>
      </c>
      <c r="BX142" s="13">
        <f t="shared" si="115"/>
        <v>1</v>
      </c>
      <c r="BY142" s="13">
        <f t="shared" si="116"/>
        <v>0</v>
      </c>
      <c r="BZ142" s="13">
        <f t="shared" si="117"/>
        <v>0</v>
      </c>
      <c r="CA142" s="13">
        <f t="shared" si="118"/>
        <v>0</v>
      </c>
      <c r="CB142" s="13">
        <f t="shared" si="119"/>
        <v>0</v>
      </c>
      <c r="CC142" s="13">
        <f t="shared" si="120"/>
        <v>1</v>
      </c>
      <c r="CD142" s="13">
        <f t="shared" si="121"/>
        <v>0</v>
      </c>
      <c r="CE142" s="13">
        <f t="shared" si="122"/>
        <v>0</v>
      </c>
      <c r="CF142" s="13">
        <f t="shared" si="123"/>
        <v>0</v>
      </c>
      <c r="CG142" s="13">
        <f t="shared" si="124"/>
        <v>0</v>
      </c>
      <c r="CH142" s="13">
        <f t="shared" si="125"/>
        <v>0</v>
      </c>
      <c r="CI142" s="13">
        <f t="shared" si="126"/>
        <v>0</v>
      </c>
      <c r="CJ142" s="13">
        <f t="shared" si="127"/>
        <v>0</v>
      </c>
      <c r="CK142" s="13">
        <f t="shared" si="128"/>
        <v>0</v>
      </c>
      <c r="CL142" s="13">
        <f t="shared" si="129"/>
        <v>0</v>
      </c>
      <c r="CM142" s="13">
        <f t="shared" si="130"/>
        <v>0</v>
      </c>
      <c r="CN142" s="13">
        <f t="shared" si="131"/>
        <v>0</v>
      </c>
      <c r="CO142" s="13">
        <f t="shared" si="132"/>
        <v>0</v>
      </c>
      <c r="CP142" s="13">
        <f t="shared" si="133"/>
        <v>0</v>
      </c>
      <c r="CQ142" s="13">
        <f t="shared" si="134"/>
        <v>0</v>
      </c>
      <c r="CR142" s="13">
        <f t="shared" si="135"/>
        <v>2</v>
      </c>
      <c r="CS142" s="13">
        <f t="shared" si="137"/>
        <v>0</v>
      </c>
      <c r="CT142" s="13" t="s">
        <v>107</v>
      </c>
    </row>
    <row r="143" spans="1:98" x14ac:dyDescent="0.35">
      <c r="A143" s="14">
        <v>77</v>
      </c>
      <c r="B143" s="6">
        <v>142</v>
      </c>
      <c r="C143" s="6">
        <v>10</v>
      </c>
      <c r="D143" s="6">
        <v>2</v>
      </c>
      <c r="G143" s="6">
        <v>2</v>
      </c>
      <c r="H143" s="6"/>
      <c r="I143" s="6"/>
      <c r="J143" s="6" t="s">
        <v>254</v>
      </c>
      <c r="K143" s="21">
        <v>43788</v>
      </c>
      <c r="L143" s="6" t="s">
        <v>260</v>
      </c>
      <c r="N143" s="6" t="s">
        <v>274</v>
      </c>
      <c r="O143" s="6"/>
      <c r="P143" s="16">
        <v>43762</v>
      </c>
      <c r="Q143" s="17">
        <v>0.97916666666666663</v>
      </c>
      <c r="R143" s="6" t="s">
        <v>98</v>
      </c>
      <c r="S143" s="6" t="s">
        <v>99</v>
      </c>
      <c r="T143" s="6" t="s">
        <v>61</v>
      </c>
      <c r="U143" s="6" t="s">
        <v>285</v>
      </c>
      <c r="V143" s="6" t="s">
        <v>286</v>
      </c>
      <c r="W143" s="6" t="s">
        <v>94</v>
      </c>
      <c r="X143" s="6">
        <v>9</v>
      </c>
      <c r="Y143" s="6" t="s">
        <v>79</v>
      </c>
      <c r="AA143" s="6" t="s">
        <v>52</v>
      </c>
      <c r="AB143" s="6" t="s">
        <v>285</v>
      </c>
      <c r="AC143" s="6" t="s">
        <v>94</v>
      </c>
      <c r="AD143" s="6">
        <v>9</v>
      </c>
      <c r="AE143" s="6" t="s">
        <v>73</v>
      </c>
      <c r="AF143" s="6" t="s">
        <v>74</v>
      </c>
      <c r="AU143" s="6" t="s">
        <v>143</v>
      </c>
      <c r="AV143" s="6" t="s">
        <v>106</v>
      </c>
      <c r="AX143" s="6" t="s">
        <v>99</v>
      </c>
      <c r="AY143" s="13">
        <f t="shared" si="92"/>
        <v>0</v>
      </c>
      <c r="AZ143" s="13">
        <f t="shared" si="93"/>
        <v>0</v>
      </c>
      <c r="BA143" s="13">
        <f t="shared" si="94"/>
        <v>0</v>
      </c>
      <c r="BB143" s="13">
        <f t="shared" si="95"/>
        <v>1</v>
      </c>
      <c r="BC143" s="13">
        <f t="shared" si="96"/>
        <v>0</v>
      </c>
      <c r="BD143" s="13">
        <f t="shared" si="97"/>
        <v>0</v>
      </c>
      <c r="BE143" s="13">
        <f>COUNTIF(T143:AW143,"Tocaciones")</f>
        <v>0</v>
      </c>
      <c r="BF143" s="13">
        <f t="shared" si="98"/>
        <v>0</v>
      </c>
      <c r="BG143" s="13">
        <f t="shared" si="99"/>
        <v>0</v>
      </c>
      <c r="BH143" s="13">
        <f t="shared" si="100"/>
        <v>0</v>
      </c>
      <c r="BI143" s="13">
        <f t="shared" si="101"/>
        <v>0</v>
      </c>
      <c r="BJ143" s="13">
        <f t="shared" si="102"/>
        <v>0</v>
      </c>
      <c r="BK143" s="13">
        <f t="shared" si="103"/>
        <v>1</v>
      </c>
      <c r="BL143" s="13">
        <f t="shared" si="104"/>
        <v>0</v>
      </c>
      <c r="BM143" s="13">
        <f t="shared" si="105"/>
        <v>0</v>
      </c>
      <c r="BN143" s="13">
        <f t="shared" si="106"/>
        <v>0</v>
      </c>
      <c r="BO143" s="13">
        <f t="shared" si="107"/>
        <v>0</v>
      </c>
      <c r="BP143" s="13">
        <f t="shared" si="108"/>
        <v>0</v>
      </c>
      <c r="BQ143" s="13">
        <f t="shared" si="109"/>
        <v>0</v>
      </c>
      <c r="BR143" s="13">
        <f t="shared" si="110"/>
        <v>0</v>
      </c>
      <c r="BS143" s="13">
        <f t="shared" si="111"/>
        <v>0</v>
      </c>
      <c r="BT143" s="13">
        <f t="shared" si="112"/>
        <v>0</v>
      </c>
      <c r="BU143" s="40">
        <f t="shared" si="136"/>
        <v>2</v>
      </c>
      <c r="BV143" s="13">
        <f t="shared" si="113"/>
        <v>0</v>
      </c>
      <c r="BW143" s="13">
        <f t="shared" si="114"/>
        <v>1</v>
      </c>
      <c r="BX143" s="13">
        <f t="shared" si="115"/>
        <v>1</v>
      </c>
      <c r="BY143" s="13">
        <f t="shared" si="116"/>
        <v>0</v>
      </c>
      <c r="BZ143" s="13">
        <f t="shared" si="117"/>
        <v>0</v>
      </c>
      <c r="CA143" s="13">
        <f t="shared" si="118"/>
        <v>0</v>
      </c>
      <c r="CB143" s="13">
        <f t="shared" si="119"/>
        <v>0</v>
      </c>
      <c r="CC143" s="13">
        <f t="shared" si="120"/>
        <v>1</v>
      </c>
      <c r="CD143" s="13">
        <f t="shared" si="121"/>
        <v>0</v>
      </c>
      <c r="CE143" s="13">
        <f t="shared" si="122"/>
        <v>0</v>
      </c>
      <c r="CF143" s="13">
        <f t="shared" si="123"/>
        <v>0</v>
      </c>
      <c r="CG143" s="13">
        <f t="shared" si="124"/>
        <v>0</v>
      </c>
      <c r="CH143" s="13">
        <f t="shared" si="125"/>
        <v>0</v>
      </c>
      <c r="CI143" s="13">
        <f t="shared" si="126"/>
        <v>0</v>
      </c>
      <c r="CJ143" s="13">
        <f t="shared" si="127"/>
        <v>0</v>
      </c>
      <c r="CK143" s="13">
        <f t="shared" si="128"/>
        <v>0</v>
      </c>
      <c r="CL143" s="13">
        <f t="shared" si="129"/>
        <v>0</v>
      </c>
      <c r="CM143" s="13">
        <f t="shared" si="130"/>
        <v>0</v>
      </c>
      <c r="CN143" s="13">
        <f t="shared" si="131"/>
        <v>0</v>
      </c>
      <c r="CO143" s="13">
        <f t="shared" si="132"/>
        <v>0</v>
      </c>
      <c r="CP143" s="13">
        <f t="shared" si="133"/>
        <v>0</v>
      </c>
      <c r="CQ143" s="13">
        <f t="shared" si="134"/>
        <v>0</v>
      </c>
      <c r="CR143" s="13">
        <f t="shared" si="135"/>
        <v>2</v>
      </c>
      <c r="CS143" s="13">
        <f t="shared" si="137"/>
        <v>0</v>
      </c>
      <c r="CT143" s="13" t="s">
        <v>107</v>
      </c>
    </row>
    <row r="144" spans="1:98" x14ac:dyDescent="0.35">
      <c r="A144" s="14">
        <v>77</v>
      </c>
      <c r="B144" s="6">
        <v>143</v>
      </c>
      <c r="C144" s="6">
        <v>22</v>
      </c>
      <c r="D144" s="6">
        <v>2</v>
      </c>
      <c r="G144" s="6">
        <v>2</v>
      </c>
      <c r="H144" s="6"/>
      <c r="I144" s="6"/>
      <c r="J144" s="6" t="s">
        <v>254</v>
      </c>
      <c r="K144" s="21">
        <v>43788</v>
      </c>
      <c r="L144" s="6" t="s">
        <v>260</v>
      </c>
      <c r="N144" s="6" t="s">
        <v>274</v>
      </c>
      <c r="O144" s="6"/>
      <c r="P144" s="16">
        <v>43762</v>
      </c>
      <c r="Q144" s="17">
        <v>0.97916666666666663</v>
      </c>
      <c r="R144" s="6" t="s">
        <v>98</v>
      </c>
      <c r="S144" s="6" t="s">
        <v>99</v>
      </c>
      <c r="T144" s="6" t="s">
        <v>61</v>
      </c>
      <c r="U144" s="6" t="s">
        <v>285</v>
      </c>
      <c r="V144" s="6" t="s">
        <v>286</v>
      </c>
      <c r="W144" s="6" t="s">
        <v>94</v>
      </c>
      <c r="X144" s="6">
        <v>9</v>
      </c>
      <c r="Y144" s="6" t="s">
        <v>79</v>
      </c>
      <c r="AA144" s="6" t="s">
        <v>52</v>
      </c>
      <c r="AB144" s="6" t="s">
        <v>285</v>
      </c>
      <c r="AC144" s="6" t="s">
        <v>94</v>
      </c>
      <c r="AD144" s="6">
        <v>9</v>
      </c>
      <c r="AE144" s="6" t="s">
        <v>73</v>
      </c>
      <c r="AF144" s="6" t="s">
        <v>74</v>
      </c>
      <c r="AU144" s="6" t="s">
        <v>143</v>
      </c>
      <c r="AV144" s="6" t="s">
        <v>106</v>
      </c>
      <c r="AX144" s="6" t="s">
        <v>99</v>
      </c>
      <c r="AY144" s="13">
        <f t="shared" si="92"/>
        <v>0</v>
      </c>
      <c r="AZ144" s="13">
        <f t="shared" si="93"/>
        <v>0</v>
      </c>
      <c r="BA144" s="13">
        <f t="shared" si="94"/>
        <v>0</v>
      </c>
      <c r="BB144" s="13">
        <f t="shared" si="95"/>
        <v>1</v>
      </c>
      <c r="BC144" s="13">
        <f t="shared" si="96"/>
        <v>0</v>
      </c>
      <c r="BD144" s="13">
        <f t="shared" si="97"/>
        <v>0</v>
      </c>
      <c r="BE144" s="13">
        <f>COUNTIF(T144:AT144,"Tocaciones")</f>
        <v>0</v>
      </c>
      <c r="BF144" s="13">
        <f t="shared" si="98"/>
        <v>0</v>
      </c>
      <c r="BG144" s="13">
        <f t="shared" si="99"/>
        <v>0</v>
      </c>
      <c r="BH144" s="13">
        <f t="shared" si="100"/>
        <v>0</v>
      </c>
      <c r="BI144" s="13">
        <f t="shared" si="101"/>
        <v>0</v>
      </c>
      <c r="BJ144" s="13">
        <f t="shared" si="102"/>
        <v>0</v>
      </c>
      <c r="BK144" s="13">
        <f t="shared" si="103"/>
        <v>1</v>
      </c>
      <c r="BL144" s="13">
        <f t="shared" si="104"/>
        <v>0</v>
      </c>
      <c r="BM144" s="13">
        <f t="shared" si="105"/>
        <v>0</v>
      </c>
      <c r="BN144" s="13">
        <f t="shared" si="106"/>
        <v>0</v>
      </c>
      <c r="BO144" s="13">
        <f t="shared" si="107"/>
        <v>0</v>
      </c>
      <c r="BP144" s="13">
        <f t="shared" si="108"/>
        <v>0</v>
      </c>
      <c r="BQ144" s="13">
        <f t="shared" si="109"/>
        <v>0</v>
      </c>
      <c r="BR144" s="13">
        <f t="shared" si="110"/>
        <v>0</v>
      </c>
      <c r="BS144" s="13">
        <f t="shared" si="111"/>
        <v>0</v>
      </c>
      <c r="BT144" s="13">
        <f t="shared" si="112"/>
        <v>0</v>
      </c>
      <c r="BU144" s="40">
        <f t="shared" si="136"/>
        <v>2</v>
      </c>
      <c r="BV144" s="13">
        <f t="shared" si="113"/>
        <v>0</v>
      </c>
      <c r="BW144" s="13">
        <f t="shared" si="114"/>
        <v>1</v>
      </c>
      <c r="BX144" s="13">
        <f t="shared" si="115"/>
        <v>1</v>
      </c>
      <c r="BY144" s="13">
        <f t="shared" si="116"/>
        <v>0</v>
      </c>
      <c r="BZ144" s="13">
        <f t="shared" si="117"/>
        <v>0</v>
      </c>
      <c r="CA144" s="13">
        <f t="shared" si="118"/>
        <v>0</v>
      </c>
      <c r="CB144" s="13">
        <f t="shared" si="119"/>
        <v>0</v>
      </c>
      <c r="CC144" s="13">
        <f t="shared" si="120"/>
        <v>1</v>
      </c>
      <c r="CD144" s="13">
        <f t="shared" si="121"/>
        <v>0</v>
      </c>
      <c r="CE144" s="13">
        <f t="shared" si="122"/>
        <v>0</v>
      </c>
      <c r="CF144" s="13">
        <f t="shared" si="123"/>
        <v>0</v>
      </c>
      <c r="CG144" s="13">
        <f t="shared" si="124"/>
        <v>0</v>
      </c>
      <c r="CH144" s="13">
        <f t="shared" si="125"/>
        <v>0</v>
      </c>
      <c r="CI144" s="13">
        <f t="shared" si="126"/>
        <v>0</v>
      </c>
      <c r="CJ144" s="13">
        <f t="shared" si="127"/>
        <v>0</v>
      </c>
      <c r="CK144" s="13">
        <f t="shared" si="128"/>
        <v>0</v>
      </c>
      <c r="CL144" s="13">
        <f t="shared" si="129"/>
        <v>0</v>
      </c>
      <c r="CM144" s="13">
        <f t="shared" si="130"/>
        <v>0</v>
      </c>
      <c r="CN144" s="13">
        <f t="shared" si="131"/>
        <v>0</v>
      </c>
      <c r="CO144" s="13">
        <f t="shared" si="132"/>
        <v>0</v>
      </c>
      <c r="CP144" s="13">
        <f t="shared" si="133"/>
        <v>0</v>
      </c>
      <c r="CQ144" s="13">
        <f t="shared" si="134"/>
        <v>0</v>
      </c>
      <c r="CR144" s="13">
        <f t="shared" si="135"/>
        <v>2</v>
      </c>
      <c r="CS144" s="13">
        <f t="shared" si="137"/>
        <v>0</v>
      </c>
      <c r="CT144" s="13" t="s">
        <v>107</v>
      </c>
    </row>
    <row r="145" spans="1:98" x14ac:dyDescent="0.35">
      <c r="A145" s="14">
        <v>78</v>
      </c>
      <c r="B145" s="6">
        <v>144</v>
      </c>
      <c r="C145" s="6">
        <v>51</v>
      </c>
      <c r="D145" s="6">
        <v>1</v>
      </c>
      <c r="G145" s="6">
        <v>1</v>
      </c>
      <c r="H145" s="6"/>
      <c r="I145" s="6"/>
      <c r="J145" s="6" t="s">
        <v>96</v>
      </c>
      <c r="K145" s="21">
        <v>43781</v>
      </c>
      <c r="L145" s="6" t="s">
        <v>172</v>
      </c>
      <c r="M145" s="6" t="s">
        <v>108</v>
      </c>
      <c r="N145" s="6"/>
      <c r="O145" s="6"/>
      <c r="P145" s="21">
        <v>43777</v>
      </c>
      <c r="Q145" s="17">
        <v>0.625</v>
      </c>
      <c r="R145" s="6" t="s">
        <v>99</v>
      </c>
      <c r="S145" s="6" t="s">
        <v>98</v>
      </c>
      <c r="T145" s="6" t="s">
        <v>52</v>
      </c>
      <c r="U145" s="6" t="s">
        <v>227</v>
      </c>
      <c r="V145" s="6" t="s">
        <v>110</v>
      </c>
      <c r="W145" s="6" t="s">
        <v>94</v>
      </c>
      <c r="Y145" s="6" t="s">
        <v>73</v>
      </c>
      <c r="Z145" s="6" t="s">
        <v>74</v>
      </c>
      <c r="AU145" s="18" t="s">
        <v>105</v>
      </c>
      <c r="AV145" s="6" t="s">
        <v>106</v>
      </c>
      <c r="AX145" s="6" t="s">
        <v>99</v>
      </c>
      <c r="AY145" s="13">
        <f t="shared" si="92"/>
        <v>0</v>
      </c>
      <c r="AZ145" s="13">
        <f t="shared" si="93"/>
        <v>0</v>
      </c>
      <c r="BA145" s="13">
        <f t="shared" si="94"/>
        <v>0</v>
      </c>
      <c r="BB145" s="13">
        <f t="shared" si="95"/>
        <v>1</v>
      </c>
      <c r="BC145" s="13">
        <f t="shared" si="96"/>
        <v>0</v>
      </c>
      <c r="BD145" s="13">
        <f t="shared" si="97"/>
        <v>0</v>
      </c>
      <c r="BE145" s="13">
        <f>COUNTIF(T145:AW145,"Tocaciones")</f>
        <v>0</v>
      </c>
      <c r="BF145" s="13">
        <f t="shared" si="98"/>
        <v>0</v>
      </c>
      <c r="BG145" s="13">
        <f t="shared" si="99"/>
        <v>0</v>
      </c>
      <c r="BH145" s="13">
        <f t="shared" si="100"/>
        <v>0</v>
      </c>
      <c r="BI145" s="13">
        <f t="shared" si="101"/>
        <v>0</v>
      </c>
      <c r="BJ145" s="13">
        <f t="shared" si="102"/>
        <v>0</v>
      </c>
      <c r="BK145" s="13">
        <f t="shared" si="103"/>
        <v>0</v>
      </c>
      <c r="BL145" s="13">
        <f t="shared" si="104"/>
        <v>0</v>
      </c>
      <c r="BM145" s="13">
        <f t="shared" si="105"/>
        <v>0</v>
      </c>
      <c r="BN145" s="13">
        <f t="shared" si="106"/>
        <v>0</v>
      </c>
      <c r="BO145" s="13">
        <f t="shared" si="107"/>
        <v>0</v>
      </c>
      <c r="BP145" s="13">
        <f t="shared" si="108"/>
        <v>0</v>
      </c>
      <c r="BQ145" s="13">
        <f t="shared" si="109"/>
        <v>0</v>
      </c>
      <c r="BR145" s="13">
        <f t="shared" si="110"/>
        <v>0</v>
      </c>
      <c r="BS145" s="13">
        <f t="shared" si="111"/>
        <v>0</v>
      </c>
      <c r="BT145" s="13">
        <f t="shared" si="112"/>
        <v>0</v>
      </c>
      <c r="BU145" s="40">
        <f t="shared" si="136"/>
        <v>1</v>
      </c>
      <c r="BV145" s="13">
        <f t="shared" si="113"/>
        <v>0</v>
      </c>
      <c r="BW145" s="13">
        <f t="shared" si="114"/>
        <v>1</v>
      </c>
      <c r="BX145" s="13">
        <f t="shared" si="115"/>
        <v>1</v>
      </c>
      <c r="BY145" s="13">
        <f t="shared" si="116"/>
        <v>0</v>
      </c>
      <c r="BZ145" s="13">
        <f t="shared" si="117"/>
        <v>0</v>
      </c>
      <c r="CA145" s="13">
        <f t="shared" si="118"/>
        <v>0</v>
      </c>
      <c r="CB145" s="13">
        <f t="shared" si="119"/>
        <v>0</v>
      </c>
      <c r="CC145" s="13">
        <f t="shared" si="120"/>
        <v>0</v>
      </c>
      <c r="CD145" s="13">
        <f t="shared" si="121"/>
        <v>0</v>
      </c>
      <c r="CE145" s="13">
        <f t="shared" si="122"/>
        <v>0</v>
      </c>
      <c r="CF145" s="13">
        <f t="shared" si="123"/>
        <v>0</v>
      </c>
      <c r="CG145" s="13">
        <f t="shared" si="124"/>
        <v>0</v>
      </c>
      <c r="CH145" s="13">
        <f t="shared" si="125"/>
        <v>0</v>
      </c>
      <c r="CI145" s="13">
        <f t="shared" si="126"/>
        <v>0</v>
      </c>
      <c r="CJ145" s="13">
        <f t="shared" si="127"/>
        <v>0</v>
      </c>
      <c r="CK145" s="13">
        <f t="shared" si="128"/>
        <v>0</v>
      </c>
      <c r="CL145" s="13">
        <f t="shared" si="129"/>
        <v>0</v>
      </c>
      <c r="CM145" s="13">
        <f t="shared" si="130"/>
        <v>0</v>
      </c>
      <c r="CN145" s="13">
        <f t="shared" si="131"/>
        <v>0</v>
      </c>
      <c r="CO145" s="13">
        <f t="shared" si="132"/>
        <v>0</v>
      </c>
      <c r="CP145" s="13">
        <f t="shared" si="133"/>
        <v>0</v>
      </c>
      <c r="CQ145" s="13">
        <f t="shared" si="134"/>
        <v>0</v>
      </c>
      <c r="CR145" s="13">
        <f t="shared" si="135"/>
        <v>1</v>
      </c>
      <c r="CS145" s="13">
        <f t="shared" si="137"/>
        <v>0</v>
      </c>
      <c r="CT145" s="13" t="s">
        <v>107</v>
      </c>
    </row>
    <row r="146" spans="1:98" x14ac:dyDescent="0.35">
      <c r="A146" s="14">
        <v>79</v>
      </c>
      <c r="B146" s="6">
        <v>145</v>
      </c>
      <c r="C146" s="6">
        <v>35</v>
      </c>
      <c r="D146" s="6">
        <v>1</v>
      </c>
      <c r="G146" s="6">
        <v>1</v>
      </c>
      <c r="H146" s="6"/>
      <c r="I146" s="6"/>
      <c r="J146" s="6" t="s">
        <v>96</v>
      </c>
      <c r="K146" s="21">
        <v>43788</v>
      </c>
      <c r="L146" s="6" t="s">
        <v>172</v>
      </c>
      <c r="M146" s="6" t="s">
        <v>108</v>
      </c>
      <c r="N146" s="6"/>
      <c r="O146" s="6"/>
      <c r="P146" s="16">
        <v>43766</v>
      </c>
      <c r="Q146" s="17">
        <v>0.58333333333333337</v>
      </c>
      <c r="R146" s="6" t="s">
        <v>99</v>
      </c>
      <c r="S146" s="6" t="s">
        <v>99</v>
      </c>
      <c r="T146" s="6" t="s">
        <v>53</v>
      </c>
      <c r="U146" s="6" t="s">
        <v>287</v>
      </c>
      <c r="V146" s="6" t="s">
        <v>110</v>
      </c>
      <c r="W146" s="6" t="s">
        <v>94</v>
      </c>
      <c r="X146" s="6">
        <v>8</v>
      </c>
      <c r="Y146" s="6" t="s">
        <v>79</v>
      </c>
      <c r="AA146" s="6" t="s">
        <v>49</v>
      </c>
      <c r="AB146" s="6" t="s">
        <v>288</v>
      </c>
      <c r="AC146" s="6" t="s">
        <v>94</v>
      </c>
      <c r="AD146" s="6">
        <v>6</v>
      </c>
      <c r="AE146" s="6" t="s">
        <v>87</v>
      </c>
      <c r="AU146" s="18" t="s">
        <v>105</v>
      </c>
      <c r="AV146" s="6" t="s">
        <v>106</v>
      </c>
      <c r="AX146" s="6" t="s">
        <v>99</v>
      </c>
      <c r="AY146" s="13">
        <f t="shared" si="92"/>
        <v>1</v>
      </c>
      <c r="AZ146" s="13">
        <f t="shared" si="93"/>
        <v>0</v>
      </c>
      <c r="BA146" s="13">
        <f t="shared" si="94"/>
        <v>0</v>
      </c>
      <c r="BB146" s="13">
        <f t="shared" si="95"/>
        <v>0</v>
      </c>
      <c r="BC146" s="13">
        <f t="shared" si="96"/>
        <v>1</v>
      </c>
      <c r="BD146" s="13">
        <f t="shared" si="97"/>
        <v>0</v>
      </c>
      <c r="BE146" s="13">
        <f>COUNTIF(T146:AT146,"Tocaciones")</f>
        <v>0</v>
      </c>
      <c r="BF146" s="13">
        <f t="shared" si="98"/>
        <v>0</v>
      </c>
      <c r="BG146" s="13">
        <f t="shared" si="99"/>
        <v>0</v>
      </c>
      <c r="BH146" s="13">
        <f t="shared" si="100"/>
        <v>0</v>
      </c>
      <c r="BI146" s="13">
        <f t="shared" si="101"/>
        <v>0</v>
      </c>
      <c r="BJ146" s="13">
        <f t="shared" si="102"/>
        <v>0</v>
      </c>
      <c r="BK146" s="13">
        <f t="shared" si="103"/>
        <v>0</v>
      </c>
      <c r="BL146" s="13">
        <f t="shared" si="104"/>
        <v>0</v>
      </c>
      <c r="BM146" s="13">
        <f t="shared" si="105"/>
        <v>0</v>
      </c>
      <c r="BN146" s="13">
        <f t="shared" si="106"/>
        <v>0</v>
      </c>
      <c r="BO146" s="13">
        <f t="shared" si="107"/>
        <v>0</v>
      </c>
      <c r="BP146" s="13">
        <f t="shared" si="108"/>
        <v>0</v>
      </c>
      <c r="BQ146" s="13">
        <f t="shared" si="109"/>
        <v>0</v>
      </c>
      <c r="BR146" s="13">
        <f t="shared" si="110"/>
        <v>0</v>
      </c>
      <c r="BS146" s="13">
        <f t="shared" si="111"/>
        <v>0</v>
      </c>
      <c r="BT146" s="13">
        <f t="shared" si="112"/>
        <v>0</v>
      </c>
      <c r="BU146" s="40">
        <f t="shared" si="136"/>
        <v>2</v>
      </c>
      <c r="BV146" s="13">
        <f t="shared" si="113"/>
        <v>0</v>
      </c>
      <c r="BW146" s="13">
        <f t="shared" si="114"/>
        <v>0</v>
      </c>
      <c r="BX146" s="13">
        <f t="shared" si="115"/>
        <v>0</v>
      </c>
      <c r="BY146" s="13">
        <f t="shared" si="116"/>
        <v>0</v>
      </c>
      <c r="BZ146" s="13">
        <f t="shared" si="117"/>
        <v>0</v>
      </c>
      <c r="CA146" s="13">
        <f t="shared" si="118"/>
        <v>0</v>
      </c>
      <c r="CB146" s="13">
        <f t="shared" si="119"/>
        <v>0</v>
      </c>
      <c r="CC146" s="13">
        <f t="shared" si="120"/>
        <v>1</v>
      </c>
      <c r="CD146" s="13">
        <f t="shared" si="121"/>
        <v>0</v>
      </c>
      <c r="CE146" s="13">
        <f t="shared" si="122"/>
        <v>0</v>
      </c>
      <c r="CF146" s="13">
        <f t="shared" si="123"/>
        <v>0</v>
      </c>
      <c r="CG146" s="13">
        <f t="shared" si="124"/>
        <v>0</v>
      </c>
      <c r="CH146" s="13">
        <f t="shared" si="125"/>
        <v>0</v>
      </c>
      <c r="CI146" s="13">
        <f t="shared" si="126"/>
        <v>0</v>
      </c>
      <c r="CJ146" s="13">
        <f t="shared" si="127"/>
        <v>0</v>
      </c>
      <c r="CK146" s="13">
        <f t="shared" si="128"/>
        <v>1</v>
      </c>
      <c r="CL146" s="13">
        <f t="shared" si="129"/>
        <v>0</v>
      </c>
      <c r="CM146" s="13">
        <f t="shared" si="130"/>
        <v>0</v>
      </c>
      <c r="CN146" s="13">
        <f t="shared" si="131"/>
        <v>0</v>
      </c>
      <c r="CO146" s="13">
        <f t="shared" si="132"/>
        <v>0</v>
      </c>
      <c r="CP146" s="13">
        <f t="shared" si="133"/>
        <v>0</v>
      </c>
      <c r="CQ146" s="13">
        <f t="shared" si="134"/>
        <v>0</v>
      </c>
      <c r="CR146" s="13">
        <f t="shared" si="135"/>
        <v>2</v>
      </c>
      <c r="CS146" s="13">
        <f t="shared" si="137"/>
        <v>0</v>
      </c>
      <c r="CT146" s="13" t="s">
        <v>107</v>
      </c>
    </row>
    <row r="147" spans="1:98" x14ac:dyDescent="0.35">
      <c r="A147" s="14">
        <v>80</v>
      </c>
      <c r="B147" s="6">
        <v>146</v>
      </c>
      <c r="C147" s="6">
        <v>14</v>
      </c>
      <c r="D147" s="6">
        <v>1</v>
      </c>
      <c r="G147" s="6">
        <v>3</v>
      </c>
      <c r="H147" s="6"/>
      <c r="I147" s="6"/>
      <c r="J147" s="6" t="s">
        <v>96</v>
      </c>
      <c r="K147" s="21">
        <v>43760</v>
      </c>
      <c r="L147" s="6" t="s">
        <v>172</v>
      </c>
      <c r="N147" s="23"/>
      <c r="O147" s="23" t="s">
        <v>188</v>
      </c>
      <c r="P147" s="16">
        <v>43758</v>
      </c>
      <c r="Q147" s="17">
        <v>2.0833333333333332E-2</v>
      </c>
      <c r="R147" s="6" t="s">
        <v>98</v>
      </c>
      <c r="S147" s="6" t="s">
        <v>99</v>
      </c>
      <c r="T147" s="6" t="s">
        <v>53</v>
      </c>
      <c r="U147" s="6" t="s">
        <v>289</v>
      </c>
      <c r="V147" s="24" t="s">
        <v>290</v>
      </c>
      <c r="W147" s="6" t="s">
        <v>94</v>
      </c>
      <c r="Y147" s="6" t="s">
        <v>79</v>
      </c>
      <c r="AU147" s="13">
        <v>999</v>
      </c>
      <c r="AV147" s="6" t="s">
        <v>291</v>
      </c>
      <c r="AX147" s="6" t="s">
        <v>99</v>
      </c>
      <c r="AY147" s="13">
        <f t="shared" si="92"/>
        <v>0</v>
      </c>
      <c r="AZ147" s="13">
        <f t="shared" si="93"/>
        <v>0</v>
      </c>
      <c r="BA147" s="13">
        <f t="shared" si="94"/>
        <v>0</v>
      </c>
      <c r="BB147" s="13">
        <f t="shared" si="95"/>
        <v>0</v>
      </c>
      <c r="BC147" s="13">
        <f t="shared" si="96"/>
        <v>1</v>
      </c>
      <c r="BD147" s="13">
        <f t="shared" si="97"/>
        <v>0</v>
      </c>
      <c r="BE147" s="13">
        <f>COUNTIF(T147:AW147,"Tocaciones")</f>
        <v>0</v>
      </c>
      <c r="BF147" s="13">
        <f t="shared" si="98"/>
        <v>0</v>
      </c>
      <c r="BG147" s="13">
        <f t="shared" si="99"/>
        <v>0</v>
      </c>
      <c r="BH147" s="13">
        <f t="shared" si="100"/>
        <v>0</v>
      </c>
      <c r="BI147" s="13">
        <f t="shared" si="101"/>
        <v>0</v>
      </c>
      <c r="BJ147" s="13">
        <f t="shared" si="102"/>
        <v>0</v>
      </c>
      <c r="BK147" s="13">
        <f t="shared" si="103"/>
        <v>0</v>
      </c>
      <c r="BL147" s="13">
        <f t="shared" si="104"/>
        <v>0</v>
      </c>
      <c r="BM147" s="13">
        <f t="shared" si="105"/>
        <v>0</v>
      </c>
      <c r="BN147" s="13">
        <f t="shared" si="106"/>
        <v>0</v>
      </c>
      <c r="BO147" s="13">
        <f t="shared" si="107"/>
        <v>0</v>
      </c>
      <c r="BP147" s="13">
        <f t="shared" si="108"/>
        <v>0</v>
      </c>
      <c r="BQ147" s="13">
        <f t="shared" si="109"/>
        <v>0</v>
      </c>
      <c r="BR147" s="13">
        <f t="shared" si="110"/>
        <v>0</v>
      </c>
      <c r="BS147" s="13">
        <f t="shared" si="111"/>
        <v>0</v>
      </c>
      <c r="BT147" s="13">
        <f t="shared" si="112"/>
        <v>0</v>
      </c>
      <c r="BU147" s="40">
        <f t="shared" si="136"/>
        <v>1</v>
      </c>
      <c r="BV147" s="13">
        <f t="shared" si="113"/>
        <v>0</v>
      </c>
      <c r="BW147" s="13">
        <f t="shared" si="114"/>
        <v>0</v>
      </c>
      <c r="BX147" s="13">
        <f t="shared" si="115"/>
        <v>0</v>
      </c>
      <c r="BY147" s="13">
        <f t="shared" si="116"/>
        <v>0</v>
      </c>
      <c r="BZ147" s="13">
        <f t="shared" si="117"/>
        <v>0</v>
      </c>
      <c r="CA147" s="13">
        <f t="shared" si="118"/>
        <v>0</v>
      </c>
      <c r="CB147" s="13">
        <f t="shared" si="119"/>
        <v>0</v>
      </c>
      <c r="CC147" s="13">
        <f t="shared" si="120"/>
        <v>1</v>
      </c>
      <c r="CD147" s="13">
        <f t="shared" si="121"/>
        <v>0</v>
      </c>
      <c r="CE147" s="13">
        <f t="shared" si="122"/>
        <v>0</v>
      </c>
      <c r="CF147" s="13">
        <f t="shared" si="123"/>
        <v>0</v>
      </c>
      <c r="CG147" s="13">
        <f t="shared" si="124"/>
        <v>0</v>
      </c>
      <c r="CH147" s="13">
        <f t="shared" si="125"/>
        <v>0</v>
      </c>
      <c r="CI147" s="13">
        <f t="shared" si="126"/>
        <v>0</v>
      </c>
      <c r="CJ147" s="13">
        <f t="shared" si="127"/>
        <v>0</v>
      </c>
      <c r="CK147" s="13">
        <f t="shared" si="128"/>
        <v>0</v>
      </c>
      <c r="CL147" s="13">
        <f t="shared" si="129"/>
        <v>0</v>
      </c>
      <c r="CM147" s="13">
        <f t="shared" si="130"/>
        <v>0</v>
      </c>
      <c r="CN147" s="13">
        <f t="shared" si="131"/>
        <v>0</v>
      </c>
      <c r="CO147" s="13">
        <f t="shared" si="132"/>
        <v>0</v>
      </c>
      <c r="CP147" s="13">
        <f t="shared" si="133"/>
        <v>0</v>
      </c>
      <c r="CQ147" s="13">
        <f t="shared" si="134"/>
        <v>0</v>
      </c>
      <c r="CR147" s="13">
        <f t="shared" si="135"/>
        <v>1</v>
      </c>
      <c r="CS147" s="13">
        <f t="shared" si="137"/>
        <v>0</v>
      </c>
      <c r="CT147" s="13" t="s">
        <v>107</v>
      </c>
    </row>
    <row r="148" spans="1:98" x14ac:dyDescent="0.35">
      <c r="A148" s="14">
        <v>80</v>
      </c>
      <c r="B148" s="6">
        <v>147</v>
      </c>
      <c r="D148" s="6">
        <v>2</v>
      </c>
      <c r="G148" s="6">
        <v>3</v>
      </c>
      <c r="H148" s="6"/>
      <c r="I148" s="6"/>
      <c r="J148" s="6" t="s">
        <v>96</v>
      </c>
      <c r="K148" s="42">
        <v>43760</v>
      </c>
      <c r="L148" s="6" t="s">
        <v>172</v>
      </c>
      <c r="N148" s="26"/>
      <c r="O148" s="26" t="s">
        <v>188</v>
      </c>
      <c r="P148" s="25">
        <v>43758</v>
      </c>
      <c r="Q148" s="17">
        <v>2.0833333333333332E-2</v>
      </c>
      <c r="R148" s="6" t="s">
        <v>98</v>
      </c>
      <c r="S148" s="6" t="s">
        <v>99</v>
      </c>
      <c r="T148" s="6" t="s">
        <v>53</v>
      </c>
      <c r="U148" s="6" t="s">
        <v>289</v>
      </c>
      <c r="V148" s="24" t="s">
        <v>290</v>
      </c>
      <c r="W148" s="6" t="s">
        <v>94</v>
      </c>
      <c r="Y148" s="6" t="s">
        <v>79</v>
      </c>
      <c r="AU148" s="13">
        <v>999</v>
      </c>
      <c r="AV148" s="6" t="s">
        <v>291</v>
      </c>
      <c r="AX148" s="6" t="s">
        <v>99</v>
      </c>
      <c r="AY148" s="13">
        <f t="shared" si="92"/>
        <v>0</v>
      </c>
      <c r="AZ148" s="13">
        <f t="shared" si="93"/>
        <v>0</v>
      </c>
      <c r="BA148" s="13">
        <f t="shared" si="94"/>
        <v>0</v>
      </c>
      <c r="BB148" s="13">
        <f t="shared" si="95"/>
        <v>0</v>
      </c>
      <c r="BC148" s="13">
        <f t="shared" si="96"/>
        <v>1</v>
      </c>
      <c r="BD148" s="13">
        <f t="shared" si="97"/>
        <v>0</v>
      </c>
      <c r="BE148" s="13">
        <f>COUNTIF(T148:AT148,"Tocaciones")</f>
        <v>0</v>
      </c>
      <c r="BF148" s="13">
        <f t="shared" si="98"/>
        <v>0</v>
      </c>
      <c r="BG148" s="13">
        <f t="shared" si="99"/>
        <v>0</v>
      </c>
      <c r="BH148" s="13">
        <f t="shared" si="100"/>
        <v>0</v>
      </c>
      <c r="BI148" s="13">
        <f t="shared" si="101"/>
        <v>0</v>
      </c>
      <c r="BJ148" s="13">
        <f t="shared" si="102"/>
        <v>0</v>
      </c>
      <c r="BK148" s="13">
        <f t="shared" si="103"/>
        <v>0</v>
      </c>
      <c r="BL148" s="13">
        <f t="shared" si="104"/>
        <v>0</v>
      </c>
      <c r="BM148" s="13">
        <f t="shared" si="105"/>
        <v>0</v>
      </c>
      <c r="BN148" s="13">
        <f t="shared" si="106"/>
        <v>0</v>
      </c>
      <c r="BO148" s="13">
        <f t="shared" si="107"/>
        <v>0</v>
      </c>
      <c r="BP148" s="13">
        <f t="shared" si="108"/>
        <v>0</v>
      </c>
      <c r="BQ148" s="13">
        <f t="shared" si="109"/>
        <v>0</v>
      </c>
      <c r="BR148" s="13">
        <f t="shared" si="110"/>
        <v>0</v>
      </c>
      <c r="BS148" s="13">
        <f t="shared" si="111"/>
        <v>0</v>
      </c>
      <c r="BT148" s="13">
        <f t="shared" si="112"/>
        <v>0</v>
      </c>
      <c r="BU148" s="40">
        <f t="shared" si="136"/>
        <v>1</v>
      </c>
      <c r="BV148" s="13">
        <f t="shared" si="113"/>
        <v>0</v>
      </c>
      <c r="BW148" s="13">
        <f t="shared" si="114"/>
        <v>0</v>
      </c>
      <c r="BX148" s="13">
        <f t="shared" si="115"/>
        <v>0</v>
      </c>
      <c r="BY148" s="13">
        <f t="shared" si="116"/>
        <v>0</v>
      </c>
      <c r="BZ148" s="13">
        <f t="shared" si="117"/>
        <v>0</v>
      </c>
      <c r="CA148" s="13">
        <f t="shared" si="118"/>
        <v>0</v>
      </c>
      <c r="CB148" s="13">
        <f t="shared" si="119"/>
        <v>0</v>
      </c>
      <c r="CC148" s="13">
        <f t="shared" si="120"/>
        <v>1</v>
      </c>
      <c r="CD148" s="13">
        <f t="shared" si="121"/>
        <v>0</v>
      </c>
      <c r="CE148" s="13">
        <f t="shared" si="122"/>
        <v>0</v>
      </c>
      <c r="CF148" s="13">
        <f t="shared" si="123"/>
        <v>0</v>
      </c>
      <c r="CG148" s="13">
        <f t="shared" si="124"/>
        <v>0</v>
      </c>
      <c r="CH148" s="13">
        <f t="shared" si="125"/>
        <v>0</v>
      </c>
      <c r="CI148" s="13">
        <f t="shared" si="126"/>
        <v>0</v>
      </c>
      <c r="CJ148" s="13">
        <f t="shared" si="127"/>
        <v>0</v>
      </c>
      <c r="CK148" s="13">
        <f t="shared" si="128"/>
        <v>0</v>
      </c>
      <c r="CL148" s="13">
        <f t="shared" si="129"/>
        <v>0</v>
      </c>
      <c r="CM148" s="13">
        <f t="shared" si="130"/>
        <v>0</v>
      </c>
      <c r="CN148" s="13">
        <f t="shared" si="131"/>
        <v>0</v>
      </c>
      <c r="CO148" s="13">
        <f t="shared" si="132"/>
        <v>0</v>
      </c>
      <c r="CP148" s="13">
        <f t="shared" si="133"/>
        <v>0</v>
      </c>
      <c r="CQ148" s="13">
        <f t="shared" si="134"/>
        <v>0</v>
      </c>
      <c r="CR148" s="13">
        <f t="shared" si="135"/>
        <v>1</v>
      </c>
      <c r="CS148" s="13">
        <f t="shared" si="137"/>
        <v>0</v>
      </c>
      <c r="CT148" s="13" t="s">
        <v>107</v>
      </c>
    </row>
    <row r="149" spans="1:98" x14ac:dyDescent="0.35">
      <c r="A149" s="14">
        <v>80</v>
      </c>
      <c r="B149" s="6">
        <v>148</v>
      </c>
      <c r="C149" s="6">
        <v>22</v>
      </c>
      <c r="D149" s="6">
        <v>1</v>
      </c>
      <c r="G149" s="6">
        <v>3</v>
      </c>
      <c r="H149" s="6"/>
      <c r="I149" s="6"/>
      <c r="J149" s="6" t="s">
        <v>96</v>
      </c>
      <c r="K149" s="42">
        <v>43760</v>
      </c>
      <c r="L149" s="6" t="s">
        <v>172</v>
      </c>
      <c r="N149" s="26"/>
      <c r="O149" s="26" t="s">
        <v>188</v>
      </c>
      <c r="P149" s="25">
        <v>43758</v>
      </c>
      <c r="Q149" s="17">
        <v>2.0833333333333332E-2</v>
      </c>
      <c r="R149" s="6" t="s">
        <v>98</v>
      </c>
      <c r="S149" s="6" t="s">
        <v>99</v>
      </c>
      <c r="T149" s="6" t="s">
        <v>53</v>
      </c>
      <c r="U149" s="6" t="s">
        <v>289</v>
      </c>
      <c r="V149" s="24" t="s">
        <v>290</v>
      </c>
      <c r="W149" s="6" t="s">
        <v>94</v>
      </c>
      <c r="Y149" s="6" t="s">
        <v>79</v>
      </c>
      <c r="AU149" s="13">
        <v>999</v>
      </c>
      <c r="AV149" s="6" t="s">
        <v>291</v>
      </c>
      <c r="AX149" s="6" t="s">
        <v>99</v>
      </c>
      <c r="AY149" s="13">
        <f t="shared" si="92"/>
        <v>0</v>
      </c>
      <c r="AZ149" s="13">
        <f t="shared" si="93"/>
        <v>0</v>
      </c>
      <c r="BA149" s="13">
        <f t="shared" si="94"/>
        <v>0</v>
      </c>
      <c r="BB149" s="13">
        <f t="shared" si="95"/>
        <v>0</v>
      </c>
      <c r="BC149" s="13">
        <f t="shared" si="96"/>
        <v>1</v>
      </c>
      <c r="BD149" s="13">
        <f t="shared" si="97"/>
        <v>0</v>
      </c>
      <c r="BE149" s="13">
        <f>COUNTIF(T149:AW149,"Tocaciones")</f>
        <v>0</v>
      </c>
      <c r="BF149" s="13">
        <f t="shared" si="98"/>
        <v>0</v>
      </c>
      <c r="BG149" s="13">
        <f t="shared" si="99"/>
        <v>0</v>
      </c>
      <c r="BH149" s="13">
        <f t="shared" si="100"/>
        <v>0</v>
      </c>
      <c r="BI149" s="13">
        <f t="shared" si="101"/>
        <v>0</v>
      </c>
      <c r="BJ149" s="13">
        <f t="shared" si="102"/>
        <v>0</v>
      </c>
      <c r="BK149" s="13">
        <f t="shared" si="103"/>
        <v>0</v>
      </c>
      <c r="BL149" s="13">
        <f t="shared" si="104"/>
        <v>0</v>
      </c>
      <c r="BM149" s="13">
        <f t="shared" si="105"/>
        <v>0</v>
      </c>
      <c r="BN149" s="13">
        <f t="shared" si="106"/>
        <v>0</v>
      </c>
      <c r="BO149" s="13">
        <f t="shared" si="107"/>
        <v>0</v>
      </c>
      <c r="BP149" s="13">
        <f t="shared" si="108"/>
        <v>0</v>
      </c>
      <c r="BQ149" s="13">
        <f t="shared" si="109"/>
        <v>0</v>
      </c>
      <c r="BR149" s="13">
        <f t="shared" si="110"/>
        <v>0</v>
      </c>
      <c r="BS149" s="13">
        <f t="shared" si="111"/>
        <v>0</v>
      </c>
      <c r="BT149" s="13">
        <f t="shared" si="112"/>
        <v>0</v>
      </c>
      <c r="BU149" s="40">
        <f t="shared" si="136"/>
        <v>1</v>
      </c>
      <c r="BV149" s="13">
        <f t="shared" si="113"/>
        <v>0</v>
      </c>
      <c r="BW149" s="13">
        <f t="shared" si="114"/>
        <v>0</v>
      </c>
      <c r="BX149" s="13">
        <f t="shared" si="115"/>
        <v>0</v>
      </c>
      <c r="BY149" s="13">
        <f t="shared" si="116"/>
        <v>0</v>
      </c>
      <c r="BZ149" s="13">
        <f t="shared" si="117"/>
        <v>0</v>
      </c>
      <c r="CA149" s="13">
        <f t="shared" si="118"/>
        <v>0</v>
      </c>
      <c r="CB149" s="13">
        <f t="shared" si="119"/>
        <v>0</v>
      </c>
      <c r="CC149" s="13">
        <f t="shared" si="120"/>
        <v>1</v>
      </c>
      <c r="CD149" s="13">
        <f t="shared" si="121"/>
        <v>0</v>
      </c>
      <c r="CE149" s="13">
        <f t="shared" si="122"/>
        <v>0</v>
      </c>
      <c r="CF149" s="13">
        <f t="shared" si="123"/>
        <v>0</v>
      </c>
      <c r="CG149" s="13">
        <f t="shared" si="124"/>
        <v>0</v>
      </c>
      <c r="CH149" s="13">
        <f t="shared" si="125"/>
        <v>0</v>
      </c>
      <c r="CI149" s="13">
        <f t="shared" si="126"/>
        <v>0</v>
      </c>
      <c r="CJ149" s="13">
        <f t="shared" si="127"/>
        <v>0</v>
      </c>
      <c r="CK149" s="13">
        <f t="shared" si="128"/>
        <v>0</v>
      </c>
      <c r="CL149" s="13">
        <f t="shared" si="129"/>
        <v>0</v>
      </c>
      <c r="CM149" s="13">
        <f t="shared" si="130"/>
        <v>0</v>
      </c>
      <c r="CN149" s="13">
        <f t="shared" si="131"/>
        <v>0</v>
      </c>
      <c r="CO149" s="13">
        <f t="shared" si="132"/>
        <v>0</v>
      </c>
      <c r="CP149" s="13">
        <f t="shared" si="133"/>
        <v>0</v>
      </c>
      <c r="CQ149" s="13">
        <f t="shared" si="134"/>
        <v>0</v>
      </c>
      <c r="CR149" s="13">
        <f t="shared" si="135"/>
        <v>1</v>
      </c>
      <c r="CS149" s="13">
        <f t="shared" si="137"/>
        <v>0</v>
      </c>
      <c r="CT149" s="13" t="s">
        <v>107</v>
      </c>
    </row>
    <row r="150" spans="1:98" x14ac:dyDescent="0.35">
      <c r="A150" s="14">
        <v>80</v>
      </c>
      <c r="B150" s="6">
        <v>149</v>
      </c>
      <c r="C150" s="6">
        <v>15</v>
      </c>
      <c r="D150" s="6">
        <v>1</v>
      </c>
      <c r="G150" s="6">
        <v>3</v>
      </c>
      <c r="H150" s="6"/>
      <c r="I150" s="6"/>
      <c r="J150" s="6" t="s">
        <v>96</v>
      </c>
      <c r="K150" s="42">
        <v>43760</v>
      </c>
      <c r="L150" s="6" t="s">
        <v>172</v>
      </c>
      <c r="N150" s="26"/>
      <c r="O150" s="26" t="s">
        <v>188</v>
      </c>
      <c r="P150" s="25">
        <v>43758</v>
      </c>
      <c r="Q150" s="17">
        <v>2.0833333333333332E-2</v>
      </c>
      <c r="R150" s="6" t="s">
        <v>98</v>
      </c>
      <c r="S150" s="6" t="s">
        <v>99</v>
      </c>
      <c r="T150" s="6" t="s">
        <v>53</v>
      </c>
      <c r="U150" s="6" t="s">
        <v>289</v>
      </c>
      <c r="V150" s="24" t="s">
        <v>290</v>
      </c>
      <c r="W150" s="6" t="s">
        <v>94</v>
      </c>
      <c r="Y150" s="6" t="s">
        <v>79</v>
      </c>
      <c r="AU150" s="13">
        <v>999</v>
      </c>
      <c r="AV150" s="6" t="s">
        <v>291</v>
      </c>
      <c r="AX150" s="6" t="s">
        <v>99</v>
      </c>
      <c r="AY150" s="13">
        <f t="shared" si="92"/>
        <v>0</v>
      </c>
      <c r="AZ150" s="13">
        <f t="shared" si="93"/>
        <v>0</v>
      </c>
      <c r="BA150" s="13">
        <f t="shared" si="94"/>
        <v>0</v>
      </c>
      <c r="BB150" s="13">
        <f t="shared" si="95"/>
        <v>0</v>
      </c>
      <c r="BC150" s="13">
        <f t="shared" si="96"/>
        <v>1</v>
      </c>
      <c r="BD150" s="13">
        <f t="shared" si="97"/>
        <v>0</v>
      </c>
      <c r="BE150" s="13">
        <f>COUNTIF(T150:AT150,"Tocaciones")</f>
        <v>0</v>
      </c>
      <c r="BF150" s="13">
        <f t="shared" si="98"/>
        <v>0</v>
      </c>
      <c r="BG150" s="13">
        <f t="shared" si="99"/>
        <v>0</v>
      </c>
      <c r="BH150" s="13">
        <f t="shared" si="100"/>
        <v>0</v>
      </c>
      <c r="BI150" s="13">
        <f t="shared" si="101"/>
        <v>0</v>
      </c>
      <c r="BJ150" s="13">
        <f t="shared" si="102"/>
        <v>0</v>
      </c>
      <c r="BK150" s="13">
        <f t="shared" si="103"/>
        <v>0</v>
      </c>
      <c r="BL150" s="13">
        <f t="shared" si="104"/>
        <v>0</v>
      </c>
      <c r="BM150" s="13">
        <f t="shared" si="105"/>
        <v>0</v>
      </c>
      <c r="BN150" s="13">
        <f t="shared" si="106"/>
        <v>0</v>
      </c>
      <c r="BO150" s="13">
        <f t="shared" si="107"/>
        <v>0</v>
      </c>
      <c r="BP150" s="13">
        <f t="shared" si="108"/>
        <v>0</v>
      </c>
      <c r="BQ150" s="13">
        <f t="shared" si="109"/>
        <v>0</v>
      </c>
      <c r="BR150" s="13">
        <f t="shared" si="110"/>
        <v>0</v>
      </c>
      <c r="BS150" s="13">
        <f t="shared" si="111"/>
        <v>0</v>
      </c>
      <c r="BT150" s="13">
        <f t="shared" si="112"/>
        <v>0</v>
      </c>
      <c r="BU150" s="40">
        <f t="shared" si="136"/>
        <v>1</v>
      </c>
      <c r="BV150" s="13">
        <f t="shared" si="113"/>
        <v>0</v>
      </c>
      <c r="BW150" s="13">
        <f t="shared" si="114"/>
        <v>0</v>
      </c>
      <c r="BX150" s="13">
        <f t="shared" si="115"/>
        <v>0</v>
      </c>
      <c r="BY150" s="13">
        <f t="shared" si="116"/>
        <v>0</v>
      </c>
      <c r="BZ150" s="13">
        <f t="shared" si="117"/>
        <v>0</v>
      </c>
      <c r="CA150" s="13">
        <f t="shared" si="118"/>
        <v>0</v>
      </c>
      <c r="CB150" s="13">
        <f t="shared" si="119"/>
        <v>0</v>
      </c>
      <c r="CC150" s="13">
        <f t="shared" si="120"/>
        <v>1</v>
      </c>
      <c r="CD150" s="13">
        <f t="shared" si="121"/>
        <v>0</v>
      </c>
      <c r="CE150" s="13">
        <f t="shared" si="122"/>
        <v>0</v>
      </c>
      <c r="CF150" s="13">
        <f t="shared" si="123"/>
        <v>0</v>
      </c>
      <c r="CG150" s="13">
        <f t="shared" si="124"/>
        <v>0</v>
      </c>
      <c r="CH150" s="13">
        <f t="shared" si="125"/>
        <v>0</v>
      </c>
      <c r="CI150" s="13">
        <f t="shared" si="126"/>
        <v>0</v>
      </c>
      <c r="CJ150" s="13">
        <f t="shared" si="127"/>
        <v>0</v>
      </c>
      <c r="CK150" s="13">
        <f t="shared" si="128"/>
        <v>0</v>
      </c>
      <c r="CL150" s="13">
        <f t="shared" si="129"/>
        <v>0</v>
      </c>
      <c r="CM150" s="13">
        <f t="shared" si="130"/>
        <v>0</v>
      </c>
      <c r="CN150" s="13">
        <f t="shared" si="131"/>
        <v>0</v>
      </c>
      <c r="CO150" s="13">
        <f t="shared" si="132"/>
        <v>0</v>
      </c>
      <c r="CP150" s="13">
        <f t="shared" si="133"/>
        <v>0</v>
      </c>
      <c r="CQ150" s="13">
        <f t="shared" si="134"/>
        <v>0</v>
      </c>
      <c r="CR150" s="13">
        <f t="shared" si="135"/>
        <v>1</v>
      </c>
      <c r="CS150" s="13">
        <f t="shared" si="137"/>
        <v>0</v>
      </c>
      <c r="CT150" s="13" t="s">
        <v>107</v>
      </c>
    </row>
    <row r="151" spans="1:98" x14ac:dyDescent="0.35">
      <c r="A151" s="14">
        <v>80</v>
      </c>
      <c r="B151" s="6">
        <v>150</v>
      </c>
      <c r="C151" s="6">
        <v>15</v>
      </c>
      <c r="D151" s="6">
        <v>2</v>
      </c>
      <c r="G151" s="6">
        <v>3</v>
      </c>
      <c r="H151" s="6"/>
      <c r="I151" s="6"/>
      <c r="J151" s="6" t="s">
        <v>96</v>
      </c>
      <c r="K151" s="42">
        <v>43760</v>
      </c>
      <c r="L151" s="6" t="s">
        <v>172</v>
      </c>
      <c r="N151" s="26"/>
      <c r="O151" s="26" t="s">
        <v>188</v>
      </c>
      <c r="P151" s="25">
        <v>43758</v>
      </c>
      <c r="Q151" s="17">
        <v>2.0833333333333332E-2</v>
      </c>
      <c r="R151" s="6" t="s">
        <v>98</v>
      </c>
      <c r="S151" s="6" t="s">
        <v>99</v>
      </c>
      <c r="T151" s="6" t="s">
        <v>53</v>
      </c>
      <c r="U151" s="6" t="s">
        <v>289</v>
      </c>
      <c r="V151" s="24" t="s">
        <v>290</v>
      </c>
      <c r="W151" s="6" t="s">
        <v>94</v>
      </c>
      <c r="Y151" s="6" t="s">
        <v>79</v>
      </c>
      <c r="AU151" s="13">
        <v>999</v>
      </c>
      <c r="AV151" s="6" t="s">
        <v>291</v>
      </c>
      <c r="AX151" s="6" t="s">
        <v>99</v>
      </c>
      <c r="AY151" s="13">
        <f t="shared" si="92"/>
        <v>0</v>
      </c>
      <c r="AZ151" s="13">
        <f t="shared" si="93"/>
        <v>0</v>
      </c>
      <c r="BA151" s="13">
        <f t="shared" si="94"/>
        <v>0</v>
      </c>
      <c r="BB151" s="13">
        <f t="shared" si="95"/>
        <v>0</v>
      </c>
      <c r="BC151" s="13">
        <f t="shared" si="96"/>
        <v>1</v>
      </c>
      <c r="BD151" s="13">
        <f t="shared" si="97"/>
        <v>0</v>
      </c>
      <c r="BE151" s="13">
        <f>COUNTIF(T151:AW151,"Tocaciones")</f>
        <v>0</v>
      </c>
      <c r="BF151" s="13">
        <f t="shared" si="98"/>
        <v>0</v>
      </c>
      <c r="BG151" s="13">
        <f t="shared" si="99"/>
        <v>0</v>
      </c>
      <c r="BH151" s="13">
        <f t="shared" si="100"/>
        <v>0</v>
      </c>
      <c r="BI151" s="13">
        <f t="shared" si="101"/>
        <v>0</v>
      </c>
      <c r="BJ151" s="13">
        <f t="shared" si="102"/>
        <v>0</v>
      </c>
      <c r="BK151" s="13">
        <f t="shared" si="103"/>
        <v>0</v>
      </c>
      <c r="BL151" s="13">
        <f t="shared" si="104"/>
        <v>0</v>
      </c>
      <c r="BM151" s="13">
        <f t="shared" si="105"/>
        <v>0</v>
      </c>
      <c r="BN151" s="13">
        <f t="shared" si="106"/>
        <v>0</v>
      </c>
      <c r="BO151" s="13">
        <f t="shared" si="107"/>
        <v>0</v>
      </c>
      <c r="BP151" s="13">
        <f t="shared" si="108"/>
        <v>0</v>
      </c>
      <c r="BQ151" s="13">
        <f t="shared" si="109"/>
        <v>0</v>
      </c>
      <c r="BR151" s="13">
        <f t="shared" si="110"/>
        <v>0</v>
      </c>
      <c r="BS151" s="13">
        <f t="shared" si="111"/>
        <v>0</v>
      </c>
      <c r="BT151" s="13">
        <f t="shared" si="112"/>
        <v>0</v>
      </c>
      <c r="BU151" s="40">
        <f t="shared" si="136"/>
        <v>1</v>
      </c>
      <c r="BV151" s="13">
        <f t="shared" si="113"/>
        <v>0</v>
      </c>
      <c r="BW151" s="13">
        <f t="shared" si="114"/>
        <v>0</v>
      </c>
      <c r="BX151" s="13">
        <f t="shared" si="115"/>
        <v>0</v>
      </c>
      <c r="BY151" s="13">
        <f t="shared" si="116"/>
        <v>0</v>
      </c>
      <c r="BZ151" s="13">
        <f t="shared" si="117"/>
        <v>0</v>
      </c>
      <c r="CA151" s="13">
        <f t="shared" si="118"/>
        <v>0</v>
      </c>
      <c r="CB151" s="13">
        <f t="shared" si="119"/>
        <v>0</v>
      </c>
      <c r="CC151" s="13">
        <f t="shared" si="120"/>
        <v>1</v>
      </c>
      <c r="CD151" s="13">
        <f t="shared" si="121"/>
        <v>0</v>
      </c>
      <c r="CE151" s="13">
        <f t="shared" si="122"/>
        <v>0</v>
      </c>
      <c r="CF151" s="13">
        <f t="shared" si="123"/>
        <v>0</v>
      </c>
      <c r="CG151" s="13">
        <f t="shared" si="124"/>
        <v>0</v>
      </c>
      <c r="CH151" s="13">
        <f t="shared" si="125"/>
        <v>0</v>
      </c>
      <c r="CI151" s="13">
        <f t="shared" si="126"/>
        <v>0</v>
      </c>
      <c r="CJ151" s="13">
        <f t="shared" si="127"/>
        <v>0</v>
      </c>
      <c r="CK151" s="13">
        <f t="shared" si="128"/>
        <v>0</v>
      </c>
      <c r="CL151" s="13">
        <f t="shared" si="129"/>
        <v>0</v>
      </c>
      <c r="CM151" s="13">
        <f t="shared" si="130"/>
        <v>0</v>
      </c>
      <c r="CN151" s="13">
        <f t="shared" si="131"/>
        <v>0</v>
      </c>
      <c r="CO151" s="13">
        <f t="shared" si="132"/>
        <v>0</v>
      </c>
      <c r="CP151" s="13">
        <f t="shared" si="133"/>
        <v>0</v>
      </c>
      <c r="CQ151" s="13">
        <f t="shared" si="134"/>
        <v>0</v>
      </c>
      <c r="CR151" s="13">
        <f t="shared" si="135"/>
        <v>1</v>
      </c>
      <c r="CS151" s="13">
        <f t="shared" si="137"/>
        <v>0</v>
      </c>
      <c r="CT151" s="13" t="s">
        <v>107</v>
      </c>
    </row>
    <row r="152" spans="1:98" x14ac:dyDescent="0.35">
      <c r="A152" s="14">
        <v>80</v>
      </c>
      <c r="B152" s="6">
        <v>151</v>
      </c>
      <c r="C152" s="6">
        <v>14</v>
      </c>
      <c r="D152" s="6">
        <v>2</v>
      </c>
      <c r="G152" s="6">
        <v>3</v>
      </c>
      <c r="H152" s="6"/>
      <c r="I152" s="6"/>
      <c r="J152" s="6" t="s">
        <v>96</v>
      </c>
      <c r="K152" s="42">
        <v>43760</v>
      </c>
      <c r="L152" s="6" t="s">
        <v>172</v>
      </c>
      <c r="N152" s="26"/>
      <c r="O152" s="26" t="s">
        <v>188</v>
      </c>
      <c r="P152" s="25">
        <v>43758</v>
      </c>
      <c r="Q152" s="17">
        <v>2.0833333333333332E-2</v>
      </c>
      <c r="R152" s="6" t="s">
        <v>98</v>
      </c>
      <c r="S152" s="6" t="s">
        <v>99</v>
      </c>
      <c r="T152" s="6" t="s">
        <v>53</v>
      </c>
      <c r="U152" s="6" t="s">
        <v>289</v>
      </c>
      <c r="V152" s="24" t="s">
        <v>290</v>
      </c>
      <c r="W152" s="6" t="s">
        <v>94</v>
      </c>
      <c r="Y152" s="6" t="s">
        <v>79</v>
      </c>
      <c r="AU152" s="13">
        <v>999</v>
      </c>
      <c r="AV152" s="6" t="s">
        <v>291</v>
      </c>
      <c r="AX152" s="6" t="s">
        <v>99</v>
      </c>
      <c r="AY152" s="13">
        <f t="shared" si="92"/>
        <v>0</v>
      </c>
      <c r="AZ152" s="13">
        <f t="shared" si="93"/>
        <v>0</v>
      </c>
      <c r="BA152" s="13">
        <f t="shared" si="94"/>
        <v>0</v>
      </c>
      <c r="BB152" s="13">
        <f t="shared" si="95"/>
        <v>0</v>
      </c>
      <c r="BC152" s="13">
        <f t="shared" si="96"/>
        <v>1</v>
      </c>
      <c r="BD152" s="13">
        <f t="shared" si="97"/>
        <v>0</v>
      </c>
      <c r="BE152" s="13">
        <f>COUNTIF(T152:AT152,"Tocaciones")</f>
        <v>0</v>
      </c>
      <c r="BF152" s="13">
        <f t="shared" si="98"/>
        <v>0</v>
      </c>
      <c r="BG152" s="13">
        <f t="shared" si="99"/>
        <v>0</v>
      </c>
      <c r="BH152" s="13">
        <f t="shared" si="100"/>
        <v>0</v>
      </c>
      <c r="BI152" s="13">
        <f t="shared" si="101"/>
        <v>0</v>
      </c>
      <c r="BJ152" s="13">
        <f t="shared" si="102"/>
        <v>0</v>
      </c>
      <c r="BK152" s="13">
        <f t="shared" si="103"/>
        <v>0</v>
      </c>
      <c r="BL152" s="13">
        <f t="shared" si="104"/>
        <v>0</v>
      </c>
      <c r="BM152" s="13">
        <f t="shared" si="105"/>
        <v>0</v>
      </c>
      <c r="BN152" s="13">
        <f t="shared" si="106"/>
        <v>0</v>
      </c>
      <c r="BO152" s="13">
        <f t="shared" si="107"/>
        <v>0</v>
      </c>
      <c r="BP152" s="13">
        <f t="shared" si="108"/>
        <v>0</v>
      </c>
      <c r="BQ152" s="13">
        <f t="shared" si="109"/>
        <v>0</v>
      </c>
      <c r="BR152" s="13">
        <f t="shared" si="110"/>
        <v>0</v>
      </c>
      <c r="BS152" s="13">
        <f t="shared" si="111"/>
        <v>0</v>
      </c>
      <c r="BT152" s="13">
        <f t="shared" si="112"/>
        <v>0</v>
      </c>
      <c r="BU152" s="40">
        <f t="shared" si="136"/>
        <v>1</v>
      </c>
      <c r="BV152" s="13">
        <f t="shared" si="113"/>
        <v>0</v>
      </c>
      <c r="BW152" s="13">
        <f t="shared" si="114"/>
        <v>0</v>
      </c>
      <c r="BX152" s="13">
        <f t="shared" si="115"/>
        <v>0</v>
      </c>
      <c r="BY152" s="13">
        <f t="shared" si="116"/>
        <v>0</v>
      </c>
      <c r="BZ152" s="13">
        <f t="shared" si="117"/>
        <v>0</v>
      </c>
      <c r="CA152" s="13">
        <f t="shared" si="118"/>
        <v>0</v>
      </c>
      <c r="CB152" s="13">
        <f t="shared" si="119"/>
        <v>0</v>
      </c>
      <c r="CC152" s="13">
        <f t="shared" si="120"/>
        <v>1</v>
      </c>
      <c r="CD152" s="13">
        <f t="shared" si="121"/>
        <v>0</v>
      </c>
      <c r="CE152" s="13">
        <f t="shared" si="122"/>
        <v>0</v>
      </c>
      <c r="CF152" s="13">
        <f t="shared" si="123"/>
        <v>0</v>
      </c>
      <c r="CG152" s="13">
        <f t="shared" si="124"/>
        <v>0</v>
      </c>
      <c r="CH152" s="13">
        <f t="shared" si="125"/>
        <v>0</v>
      </c>
      <c r="CI152" s="13">
        <f t="shared" si="126"/>
        <v>0</v>
      </c>
      <c r="CJ152" s="13">
        <f t="shared" si="127"/>
        <v>0</v>
      </c>
      <c r="CK152" s="13">
        <f t="shared" si="128"/>
        <v>0</v>
      </c>
      <c r="CL152" s="13">
        <f t="shared" si="129"/>
        <v>0</v>
      </c>
      <c r="CM152" s="13">
        <f t="shared" si="130"/>
        <v>0</v>
      </c>
      <c r="CN152" s="13">
        <f t="shared" si="131"/>
        <v>0</v>
      </c>
      <c r="CO152" s="13">
        <f t="shared" si="132"/>
        <v>0</v>
      </c>
      <c r="CP152" s="13">
        <f t="shared" si="133"/>
        <v>0</v>
      </c>
      <c r="CQ152" s="13">
        <f t="shared" si="134"/>
        <v>0</v>
      </c>
      <c r="CR152" s="13">
        <f t="shared" si="135"/>
        <v>1</v>
      </c>
      <c r="CS152" s="13">
        <f t="shared" si="137"/>
        <v>0</v>
      </c>
      <c r="CT152" s="13" t="s">
        <v>107</v>
      </c>
    </row>
    <row r="153" spans="1:98" x14ac:dyDescent="0.35">
      <c r="A153" s="14">
        <v>80</v>
      </c>
      <c r="B153" s="6">
        <v>152</v>
      </c>
      <c r="C153" s="6">
        <v>16</v>
      </c>
      <c r="D153" s="6">
        <v>2</v>
      </c>
      <c r="G153" s="6">
        <v>3</v>
      </c>
      <c r="H153" s="6"/>
      <c r="I153" s="6"/>
      <c r="J153" s="6" t="s">
        <v>96</v>
      </c>
      <c r="K153" s="42">
        <v>43760</v>
      </c>
      <c r="L153" s="6" t="s">
        <v>172</v>
      </c>
      <c r="N153" s="26"/>
      <c r="O153" s="26" t="s">
        <v>188</v>
      </c>
      <c r="P153" s="25">
        <v>43758</v>
      </c>
      <c r="Q153" s="17">
        <v>2.0833333333333332E-2</v>
      </c>
      <c r="R153" s="6" t="s">
        <v>98</v>
      </c>
      <c r="S153" s="6" t="s">
        <v>99</v>
      </c>
      <c r="T153" s="6" t="s">
        <v>53</v>
      </c>
      <c r="U153" s="6" t="s">
        <v>289</v>
      </c>
      <c r="V153" s="24" t="s">
        <v>290</v>
      </c>
      <c r="W153" s="6" t="s">
        <v>94</v>
      </c>
      <c r="Y153" s="6" t="s">
        <v>79</v>
      </c>
      <c r="AU153" s="13">
        <v>999</v>
      </c>
      <c r="AV153" s="6" t="s">
        <v>291</v>
      </c>
      <c r="AX153" s="6" t="s">
        <v>99</v>
      </c>
      <c r="AY153" s="13">
        <f t="shared" si="92"/>
        <v>0</v>
      </c>
      <c r="AZ153" s="13">
        <f t="shared" si="93"/>
        <v>0</v>
      </c>
      <c r="BA153" s="13">
        <f t="shared" si="94"/>
        <v>0</v>
      </c>
      <c r="BB153" s="13">
        <f t="shared" si="95"/>
        <v>0</v>
      </c>
      <c r="BC153" s="13">
        <f t="shared" si="96"/>
        <v>1</v>
      </c>
      <c r="BD153" s="13">
        <f t="shared" si="97"/>
        <v>0</v>
      </c>
      <c r="BE153" s="13">
        <f>COUNTIF(T153:AW153,"Tocaciones")</f>
        <v>0</v>
      </c>
      <c r="BF153" s="13">
        <f t="shared" si="98"/>
        <v>0</v>
      </c>
      <c r="BG153" s="13">
        <f t="shared" si="99"/>
        <v>0</v>
      </c>
      <c r="BH153" s="13">
        <f t="shared" si="100"/>
        <v>0</v>
      </c>
      <c r="BI153" s="13">
        <f t="shared" si="101"/>
        <v>0</v>
      </c>
      <c r="BJ153" s="13">
        <f t="shared" si="102"/>
        <v>0</v>
      </c>
      <c r="BK153" s="13">
        <f t="shared" si="103"/>
        <v>0</v>
      </c>
      <c r="BL153" s="13">
        <f t="shared" si="104"/>
        <v>0</v>
      </c>
      <c r="BM153" s="13">
        <f t="shared" si="105"/>
        <v>0</v>
      </c>
      <c r="BN153" s="13">
        <f t="shared" si="106"/>
        <v>0</v>
      </c>
      <c r="BO153" s="13">
        <f t="shared" si="107"/>
        <v>0</v>
      </c>
      <c r="BP153" s="13">
        <f t="shared" si="108"/>
        <v>0</v>
      </c>
      <c r="BQ153" s="13">
        <f t="shared" si="109"/>
        <v>0</v>
      </c>
      <c r="BR153" s="13">
        <f t="shared" si="110"/>
        <v>0</v>
      </c>
      <c r="BS153" s="13">
        <f t="shared" si="111"/>
        <v>0</v>
      </c>
      <c r="BT153" s="13">
        <f t="shared" si="112"/>
        <v>0</v>
      </c>
      <c r="BU153" s="40">
        <f t="shared" si="136"/>
        <v>1</v>
      </c>
      <c r="BV153" s="13">
        <f t="shared" si="113"/>
        <v>0</v>
      </c>
      <c r="BW153" s="13">
        <f t="shared" si="114"/>
        <v>0</v>
      </c>
      <c r="BX153" s="13">
        <f t="shared" si="115"/>
        <v>0</v>
      </c>
      <c r="BY153" s="13">
        <f t="shared" si="116"/>
        <v>0</v>
      </c>
      <c r="BZ153" s="13">
        <f t="shared" si="117"/>
        <v>0</v>
      </c>
      <c r="CA153" s="13">
        <f t="shared" si="118"/>
        <v>0</v>
      </c>
      <c r="CB153" s="13">
        <f t="shared" si="119"/>
        <v>0</v>
      </c>
      <c r="CC153" s="13">
        <f t="shared" si="120"/>
        <v>1</v>
      </c>
      <c r="CD153" s="13">
        <f t="shared" si="121"/>
        <v>0</v>
      </c>
      <c r="CE153" s="13">
        <f t="shared" si="122"/>
        <v>0</v>
      </c>
      <c r="CF153" s="13">
        <f t="shared" si="123"/>
        <v>0</v>
      </c>
      <c r="CG153" s="13">
        <f t="shared" si="124"/>
        <v>0</v>
      </c>
      <c r="CH153" s="13">
        <f t="shared" si="125"/>
        <v>0</v>
      </c>
      <c r="CI153" s="13">
        <f t="shared" si="126"/>
        <v>0</v>
      </c>
      <c r="CJ153" s="13">
        <f t="shared" si="127"/>
        <v>0</v>
      </c>
      <c r="CK153" s="13">
        <f t="shared" si="128"/>
        <v>0</v>
      </c>
      <c r="CL153" s="13">
        <f t="shared" si="129"/>
        <v>0</v>
      </c>
      <c r="CM153" s="13">
        <f t="shared" si="130"/>
        <v>0</v>
      </c>
      <c r="CN153" s="13">
        <f t="shared" si="131"/>
        <v>0</v>
      </c>
      <c r="CO153" s="13">
        <f t="shared" si="132"/>
        <v>0</v>
      </c>
      <c r="CP153" s="13">
        <f t="shared" si="133"/>
        <v>0</v>
      </c>
      <c r="CQ153" s="13">
        <f t="shared" si="134"/>
        <v>0</v>
      </c>
      <c r="CR153" s="13">
        <f t="shared" si="135"/>
        <v>1</v>
      </c>
      <c r="CS153" s="13">
        <f t="shared" si="137"/>
        <v>0</v>
      </c>
      <c r="CT153" s="13" t="s">
        <v>107</v>
      </c>
    </row>
    <row r="154" spans="1:98" x14ac:dyDescent="0.35">
      <c r="A154" s="14">
        <v>80</v>
      </c>
      <c r="B154" s="6">
        <v>153</v>
      </c>
      <c r="C154" s="6">
        <v>21</v>
      </c>
      <c r="D154" s="6">
        <v>1</v>
      </c>
      <c r="G154" s="6">
        <v>3</v>
      </c>
      <c r="H154" s="6"/>
      <c r="I154" s="6"/>
      <c r="J154" s="6" t="s">
        <v>96</v>
      </c>
      <c r="K154" s="42">
        <v>43760</v>
      </c>
      <c r="L154" s="6" t="s">
        <v>172</v>
      </c>
      <c r="N154" s="26"/>
      <c r="O154" s="26" t="s">
        <v>188</v>
      </c>
      <c r="P154" s="25">
        <v>43758</v>
      </c>
      <c r="Q154" s="17">
        <v>2.0833333333333332E-2</v>
      </c>
      <c r="R154" s="6" t="s">
        <v>98</v>
      </c>
      <c r="S154" s="6" t="s">
        <v>99</v>
      </c>
      <c r="T154" s="6" t="s">
        <v>53</v>
      </c>
      <c r="U154" s="6" t="s">
        <v>289</v>
      </c>
      <c r="V154" s="24" t="s">
        <v>290</v>
      </c>
      <c r="W154" s="6" t="s">
        <v>94</v>
      </c>
      <c r="Y154" s="6" t="s">
        <v>79</v>
      </c>
      <c r="AU154" s="13">
        <v>999</v>
      </c>
      <c r="AV154" s="6" t="s">
        <v>291</v>
      </c>
      <c r="AX154" s="6" t="s">
        <v>99</v>
      </c>
      <c r="AY154" s="13">
        <f t="shared" si="92"/>
        <v>0</v>
      </c>
      <c r="AZ154" s="13">
        <f t="shared" si="93"/>
        <v>0</v>
      </c>
      <c r="BA154" s="13">
        <f t="shared" si="94"/>
        <v>0</v>
      </c>
      <c r="BB154" s="13">
        <f t="shared" si="95"/>
        <v>0</v>
      </c>
      <c r="BC154" s="13">
        <f t="shared" si="96"/>
        <v>1</v>
      </c>
      <c r="BD154" s="13">
        <f t="shared" si="97"/>
        <v>0</v>
      </c>
      <c r="BE154" s="13">
        <f>COUNTIF(T154:AT154,"Tocaciones")</f>
        <v>0</v>
      </c>
      <c r="BF154" s="13">
        <f t="shared" si="98"/>
        <v>0</v>
      </c>
      <c r="BG154" s="13">
        <f t="shared" si="99"/>
        <v>0</v>
      </c>
      <c r="BH154" s="13">
        <f t="shared" si="100"/>
        <v>0</v>
      </c>
      <c r="BI154" s="13">
        <f t="shared" si="101"/>
        <v>0</v>
      </c>
      <c r="BJ154" s="13">
        <f t="shared" si="102"/>
        <v>0</v>
      </c>
      <c r="BK154" s="13">
        <f t="shared" si="103"/>
        <v>0</v>
      </c>
      <c r="BL154" s="13">
        <f t="shared" si="104"/>
        <v>0</v>
      </c>
      <c r="BM154" s="13">
        <f t="shared" si="105"/>
        <v>0</v>
      </c>
      <c r="BN154" s="13">
        <f t="shared" si="106"/>
        <v>0</v>
      </c>
      <c r="BO154" s="13">
        <f t="shared" si="107"/>
        <v>0</v>
      </c>
      <c r="BP154" s="13">
        <f t="shared" si="108"/>
        <v>0</v>
      </c>
      <c r="BQ154" s="13">
        <f t="shared" si="109"/>
        <v>0</v>
      </c>
      <c r="BR154" s="13">
        <f t="shared" si="110"/>
        <v>0</v>
      </c>
      <c r="BS154" s="13">
        <f t="shared" si="111"/>
        <v>0</v>
      </c>
      <c r="BT154" s="13">
        <f t="shared" si="112"/>
        <v>0</v>
      </c>
      <c r="BU154" s="40">
        <f t="shared" si="136"/>
        <v>1</v>
      </c>
      <c r="BV154" s="13">
        <f t="shared" si="113"/>
        <v>0</v>
      </c>
      <c r="BW154" s="13">
        <f t="shared" si="114"/>
        <v>0</v>
      </c>
      <c r="BX154" s="13">
        <f t="shared" si="115"/>
        <v>0</v>
      </c>
      <c r="BY154" s="13">
        <f t="shared" si="116"/>
        <v>0</v>
      </c>
      <c r="BZ154" s="13">
        <f t="shared" si="117"/>
        <v>0</v>
      </c>
      <c r="CA154" s="13">
        <f t="shared" si="118"/>
        <v>0</v>
      </c>
      <c r="CB154" s="13">
        <f t="shared" si="119"/>
        <v>0</v>
      </c>
      <c r="CC154" s="13">
        <f t="shared" si="120"/>
        <v>1</v>
      </c>
      <c r="CD154" s="13">
        <f t="shared" si="121"/>
        <v>0</v>
      </c>
      <c r="CE154" s="13">
        <f t="shared" si="122"/>
        <v>0</v>
      </c>
      <c r="CF154" s="13">
        <f t="shared" si="123"/>
        <v>0</v>
      </c>
      <c r="CG154" s="13">
        <f t="shared" si="124"/>
        <v>0</v>
      </c>
      <c r="CH154" s="13">
        <f t="shared" si="125"/>
        <v>0</v>
      </c>
      <c r="CI154" s="13">
        <f t="shared" si="126"/>
        <v>0</v>
      </c>
      <c r="CJ154" s="13">
        <f t="shared" si="127"/>
        <v>0</v>
      </c>
      <c r="CK154" s="13">
        <f t="shared" si="128"/>
        <v>0</v>
      </c>
      <c r="CL154" s="13">
        <f t="shared" si="129"/>
        <v>0</v>
      </c>
      <c r="CM154" s="13">
        <f t="shared" si="130"/>
        <v>0</v>
      </c>
      <c r="CN154" s="13">
        <f t="shared" si="131"/>
        <v>0</v>
      </c>
      <c r="CO154" s="13">
        <f t="shared" si="132"/>
        <v>0</v>
      </c>
      <c r="CP154" s="13">
        <f t="shared" si="133"/>
        <v>0</v>
      </c>
      <c r="CQ154" s="13">
        <f t="shared" si="134"/>
        <v>0</v>
      </c>
      <c r="CR154" s="13">
        <f t="shared" si="135"/>
        <v>1</v>
      </c>
      <c r="CS154" s="13">
        <f t="shared" si="137"/>
        <v>0</v>
      </c>
      <c r="CT154" s="13" t="s">
        <v>107</v>
      </c>
    </row>
    <row r="155" spans="1:98" x14ac:dyDescent="0.35">
      <c r="A155" s="14">
        <v>81</v>
      </c>
      <c r="B155" s="6">
        <v>154</v>
      </c>
      <c r="C155" s="6">
        <v>17</v>
      </c>
      <c r="D155" s="6">
        <v>1</v>
      </c>
      <c r="G155" s="6">
        <v>3</v>
      </c>
      <c r="H155" s="6"/>
      <c r="I155" s="6"/>
      <c r="J155" s="6" t="s">
        <v>96</v>
      </c>
      <c r="K155" s="21">
        <v>43759</v>
      </c>
      <c r="L155" s="6" t="s">
        <v>292</v>
      </c>
      <c r="N155" s="23"/>
      <c r="O155" s="23" t="s">
        <v>108</v>
      </c>
      <c r="R155" s="13">
        <v>999</v>
      </c>
      <c r="S155" s="6">
        <v>999</v>
      </c>
      <c r="T155" s="6" t="s">
        <v>52</v>
      </c>
      <c r="W155" s="6" t="s">
        <v>94</v>
      </c>
      <c r="Y155" s="6" t="s">
        <v>73</v>
      </c>
      <c r="Z155" s="6" t="s">
        <v>74</v>
      </c>
      <c r="AU155" s="18" t="s">
        <v>105</v>
      </c>
      <c r="AV155" s="6" t="s">
        <v>291</v>
      </c>
      <c r="AX155" s="13">
        <v>999</v>
      </c>
      <c r="AY155" s="13">
        <f t="shared" si="92"/>
        <v>0</v>
      </c>
      <c r="AZ155" s="13">
        <f t="shared" si="93"/>
        <v>0</v>
      </c>
      <c r="BA155" s="13">
        <f t="shared" si="94"/>
        <v>0</v>
      </c>
      <c r="BB155" s="13">
        <f t="shared" si="95"/>
        <v>1</v>
      </c>
      <c r="BC155" s="13">
        <f t="shared" si="96"/>
        <v>0</v>
      </c>
      <c r="BD155" s="13">
        <f t="shared" si="97"/>
        <v>0</v>
      </c>
      <c r="BE155" s="13">
        <f>COUNTIF(T155:AW155,"Tocaciones")</f>
        <v>0</v>
      </c>
      <c r="BF155" s="13">
        <f t="shared" si="98"/>
        <v>0</v>
      </c>
      <c r="BG155" s="13">
        <f t="shared" si="99"/>
        <v>0</v>
      </c>
      <c r="BH155" s="13">
        <f t="shared" si="100"/>
        <v>0</v>
      </c>
      <c r="BI155" s="13">
        <f t="shared" si="101"/>
        <v>0</v>
      </c>
      <c r="BJ155" s="13">
        <f t="shared" si="102"/>
        <v>0</v>
      </c>
      <c r="BK155" s="13">
        <f t="shared" si="103"/>
        <v>0</v>
      </c>
      <c r="BL155" s="13">
        <f t="shared" si="104"/>
        <v>0</v>
      </c>
      <c r="BM155" s="13">
        <f t="shared" si="105"/>
        <v>0</v>
      </c>
      <c r="BN155" s="13">
        <f t="shared" si="106"/>
        <v>0</v>
      </c>
      <c r="BO155" s="13">
        <f t="shared" si="107"/>
        <v>0</v>
      </c>
      <c r="BP155" s="13">
        <f t="shared" si="108"/>
        <v>0</v>
      </c>
      <c r="BQ155" s="13">
        <f t="shared" si="109"/>
        <v>0</v>
      </c>
      <c r="BR155" s="13">
        <f t="shared" si="110"/>
        <v>0</v>
      </c>
      <c r="BS155" s="13">
        <f t="shared" si="111"/>
        <v>0</v>
      </c>
      <c r="BT155" s="13">
        <f t="shared" si="112"/>
        <v>0</v>
      </c>
      <c r="BU155" s="40">
        <f t="shared" si="136"/>
        <v>1</v>
      </c>
      <c r="BV155" s="13">
        <f t="shared" si="113"/>
        <v>0</v>
      </c>
      <c r="BW155" s="13">
        <f t="shared" si="114"/>
        <v>1</v>
      </c>
      <c r="BX155" s="13">
        <f t="shared" si="115"/>
        <v>1</v>
      </c>
      <c r="BY155" s="13">
        <f t="shared" si="116"/>
        <v>0</v>
      </c>
      <c r="BZ155" s="13">
        <f t="shared" si="117"/>
        <v>0</v>
      </c>
      <c r="CA155" s="13">
        <f t="shared" si="118"/>
        <v>0</v>
      </c>
      <c r="CB155" s="13">
        <f t="shared" si="119"/>
        <v>0</v>
      </c>
      <c r="CC155" s="13">
        <f t="shared" si="120"/>
        <v>0</v>
      </c>
      <c r="CD155" s="13">
        <f t="shared" si="121"/>
        <v>0</v>
      </c>
      <c r="CE155" s="13">
        <f t="shared" si="122"/>
        <v>0</v>
      </c>
      <c r="CF155" s="13">
        <f t="shared" si="123"/>
        <v>0</v>
      </c>
      <c r="CG155" s="13">
        <f t="shared" si="124"/>
        <v>0</v>
      </c>
      <c r="CH155" s="13">
        <f t="shared" si="125"/>
        <v>0</v>
      </c>
      <c r="CI155" s="13">
        <f t="shared" si="126"/>
        <v>0</v>
      </c>
      <c r="CJ155" s="13">
        <f t="shared" si="127"/>
        <v>0</v>
      </c>
      <c r="CK155" s="13">
        <f t="shared" si="128"/>
        <v>0</v>
      </c>
      <c r="CL155" s="13">
        <f t="shared" si="129"/>
        <v>0</v>
      </c>
      <c r="CM155" s="13">
        <f t="shared" si="130"/>
        <v>0</v>
      </c>
      <c r="CN155" s="13">
        <f t="shared" si="131"/>
        <v>0</v>
      </c>
      <c r="CO155" s="13">
        <f t="shared" si="132"/>
        <v>0</v>
      </c>
      <c r="CP155" s="13">
        <f t="shared" si="133"/>
        <v>0</v>
      </c>
      <c r="CQ155" s="13">
        <f t="shared" si="134"/>
        <v>0</v>
      </c>
      <c r="CR155" s="13">
        <f t="shared" si="135"/>
        <v>1</v>
      </c>
      <c r="CS155" s="13">
        <f t="shared" si="137"/>
        <v>0</v>
      </c>
      <c r="CT155" s="13" t="s">
        <v>107</v>
      </c>
    </row>
    <row r="156" spans="1:98" x14ac:dyDescent="0.35">
      <c r="A156" s="14">
        <v>81</v>
      </c>
      <c r="B156" s="6">
        <v>155</v>
      </c>
      <c r="C156" s="13">
        <v>38</v>
      </c>
      <c r="D156" s="6">
        <v>1</v>
      </c>
      <c r="G156" s="6">
        <v>3</v>
      </c>
      <c r="H156" s="6"/>
      <c r="I156" s="6"/>
      <c r="J156" s="6" t="s">
        <v>96</v>
      </c>
      <c r="K156" s="21">
        <v>43759</v>
      </c>
      <c r="L156" s="6" t="s">
        <v>292</v>
      </c>
      <c r="N156" s="6"/>
      <c r="O156" s="6" t="s">
        <v>108</v>
      </c>
      <c r="R156" s="13">
        <v>999</v>
      </c>
      <c r="S156" s="6">
        <v>999</v>
      </c>
      <c r="T156" s="6" t="s">
        <v>52</v>
      </c>
      <c r="W156" s="6" t="s">
        <v>94</v>
      </c>
      <c r="Y156" s="6" t="s">
        <v>73</v>
      </c>
      <c r="Z156" s="6" t="s">
        <v>74</v>
      </c>
      <c r="AU156" s="18" t="s">
        <v>105</v>
      </c>
      <c r="AV156" s="6" t="s">
        <v>291</v>
      </c>
      <c r="AX156" s="13">
        <v>999</v>
      </c>
      <c r="AY156" s="13">
        <f t="shared" si="92"/>
        <v>0</v>
      </c>
      <c r="AZ156" s="13">
        <f t="shared" si="93"/>
        <v>0</v>
      </c>
      <c r="BA156" s="13">
        <f t="shared" si="94"/>
        <v>0</v>
      </c>
      <c r="BB156" s="13">
        <f t="shared" si="95"/>
        <v>1</v>
      </c>
      <c r="BC156" s="13">
        <f t="shared" si="96"/>
        <v>0</v>
      </c>
      <c r="BD156" s="13">
        <f t="shared" si="97"/>
        <v>0</v>
      </c>
      <c r="BE156" s="13">
        <f>COUNTIF(T156:AT156,"Tocaciones")</f>
        <v>0</v>
      </c>
      <c r="BF156" s="13">
        <f t="shared" si="98"/>
        <v>0</v>
      </c>
      <c r="BG156" s="13">
        <f t="shared" si="99"/>
        <v>0</v>
      </c>
      <c r="BH156" s="13">
        <f t="shared" si="100"/>
        <v>0</v>
      </c>
      <c r="BI156" s="13">
        <f t="shared" si="101"/>
        <v>0</v>
      </c>
      <c r="BJ156" s="13">
        <f t="shared" si="102"/>
        <v>0</v>
      </c>
      <c r="BK156" s="13">
        <f t="shared" si="103"/>
        <v>0</v>
      </c>
      <c r="BL156" s="13">
        <f t="shared" si="104"/>
        <v>0</v>
      </c>
      <c r="BM156" s="13">
        <f t="shared" si="105"/>
        <v>0</v>
      </c>
      <c r="BN156" s="13">
        <f t="shared" si="106"/>
        <v>0</v>
      </c>
      <c r="BO156" s="13">
        <f t="shared" si="107"/>
        <v>0</v>
      </c>
      <c r="BP156" s="13">
        <f t="shared" si="108"/>
        <v>0</v>
      </c>
      <c r="BQ156" s="13">
        <f t="shared" si="109"/>
        <v>0</v>
      </c>
      <c r="BR156" s="13">
        <f t="shared" si="110"/>
        <v>0</v>
      </c>
      <c r="BS156" s="13">
        <f t="shared" si="111"/>
        <v>0</v>
      </c>
      <c r="BT156" s="13">
        <f t="shared" si="112"/>
        <v>0</v>
      </c>
      <c r="BU156" s="40">
        <f t="shared" si="136"/>
        <v>1</v>
      </c>
      <c r="BV156" s="13">
        <f t="shared" si="113"/>
        <v>0</v>
      </c>
      <c r="BW156" s="13">
        <f t="shared" si="114"/>
        <v>1</v>
      </c>
      <c r="BX156" s="13">
        <f t="shared" si="115"/>
        <v>1</v>
      </c>
      <c r="BY156" s="13">
        <f t="shared" si="116"/>
        <v>0</v>
      </c>
      <c r="BZ156" s="13">
        <f t="shared" si="117"/>
        <v>0</v>
      </c>
      <c r="CA156" s="13">
        <f t="shared" si="118"/>
        <v>0</v>
      </c>
      <c r="CB156" s="13">
        <f t="shared" si="119"/>
        <v>0</v>
      </c>
      <c r="CC156" s="13">
        <f t="shared" si="120"/>
        <v>0</v>
      </c>
      <c r="CD156" s="13">
        <f t="shared" si="121"/>
        <v>0</v>
      </c>
      <c r="CE156" s="13">
        <f t="shared" si="122"/>
        <v>0</v>
      </c>
      <c r="CF156" s="13">
        <f t="shared" si="123"/>
        <v>0</v>
      </c>
      <c r="CG156" s="13">
        <f t="shared" si="124"/>
        <v>0</v>
      </c>
      <c r="CH156" s="13">
        <f t="shared" si="125"/>
        <v>0</v>
      </c>
      <c r="CI156" s="13">
        <f t="shared" si="126"/>
        <v>0</v>
      </c>
      <c r="CJ156" s="13">
        <f t="shared" si="127"/>
        <v>0</v>
      </c>
      <c r="CK156" s="13">
        <f t="shared" si="128"/>
        <v>0</v>
      </c>
      <c r="CL156" s="13">
        <f t="shared" si="129"/>
        <v>0</v>
      </c>
      <c r="CM156" s="13">
        <f t="shared" si="130"/>
        <v>0</v>
      </c>
      <c r="CN156" s="13">
        <f t="shared" si="131"/>
        <v>0</v>
      </c>
      <c r="CO156" s="13">
        <f t="shared" si="132"/>
        <v>0</v>
      </c>
      <c r="CP156" s="13">
        <f t="shared" si="133"/>
        <v>0</v>
      </c>
      <c r="CQ156" s="13">
        <f t="shared" si="134"/>
        <v>0</v>
      </c>
      <c r="CR156" s="13">
        <f t="shared" si="135"/>
        <v>1</v>
      </c>
      <c r="CS156" s="13">
        <f t="shared" si="137"/>
        <v>0</v>
      </c>
      <c r="CT156" s="13" t="s">
        <v>107</v>
      </c>
    </row>
    <row r="157" spans="1:98" x14ac:dyDescent="0.35">
      <c r="A157" s="14">
        <v>81</v>
      </c>
      <c r="B157" s="6">
        <v>156</v>
      </c>
      <c r="D157" s="6">
        <v>1</v>
      </c>
      <c r="G157" s="6">
        <v>3</v>
      </c>
      <c r="H157" s="6"/>
      <c r="I157" s="6"/>
      <c r="J157" s="6" t="s">
        <v>96</v>
      </c>
      <c r="K157" s="21">
        <v>43759</v>
      </c>
      <c r="L157" s="6" t="s">
        <v>292</v>
      </c>
      <c r="N157" s="6"/>
      <c r="O157" s="6" t="s">
        <v>108</v>
      </c>
      <c r="R157" s="13">
        <v>999</v>
      </c>
      <c r="S157" s="6">
        <v>999</v>
      </c>
      <c r="T157" s="6" t="s">
        <v>52</v>
      </c>
      <c r="W157" s="6" t="s">
        <v>94</v>
      </c>
      <c r="Y157" s="6" t="s">
        <v>73</v>
      </c>
      <c r="Z157" s="6" t="s">
        <v>76</v>
      </c>
      <c r="AU157" s="18" t="s">
        <v>105</v>
      </c>
      <c r="AV157" s="6" t="s">
        <v>291</v>
      </c>
      <c r="AX157" s="13">
        <v>999</v>
      </c>
      <c r="AY157" s="13">
        <f t="shared" si="92"/>
        <v>0</v>
      </c>
      <c r="AZ157" s="13">
        <f t="shared" si="93"/>
        <v>0</v>
      </c>
      <c r="BA157" s="13">
        <f t="shared" si="94"/>
        <v>0</v>
      </c>
      <c r="BB157" s="13">
        <f t="shared" si="95"/>
        <v>1</v>
      </c>
      <c r="BC157" s="13">
        <f t="shared" si="96"/>
        <v>0</v>
      </c>
      <c r="BD157" s="13">
        <f t="shared" si="97"/>
        <v>0</v>
      </c>
      <c r="BE157" s="13">
        <f>COUNTIF(T157:AT157,"Tocaciones")</f>
        <v>0</v>
      </c>
      <c r="BF157" s="13">
        <f t="shared" si="98"/>
        <v>0</v>
      </c>
      <c r="BG157" s="13">
        <f t="shared" si="99"/>
        <v>0</v>
      </c>
      <c r="BH157" s="13">
        <f t="shared" si="100"/>
        <v>0</v>
      </c>
      <c r="BI157" s="13">
        <f t="shared" si="101"/>
        <v>0</v>
      </c>
      <c r="BJ157" s="13">
        <f t="shared" si="102"/>
        <v>0</v>
      </c>
      <c r="BK157" s="13">
        <f t="shared" si="103"/>
        <v>0</v>
      </c>
      <c r="BL157" s="13">
        <f t="shared" si="104"/>
        <v>0</v>
      </c>
      <c r="BM157" s="13">
        <f t="shared" si="105"/>
        <v>0</v>
      </c>
      <c r="BN157" s="13">
        <f t="shared" si="106"/>
        <v>0</v>
      </c>
      <c r="BO157" s="13">
        <f t="shared" si="107"/>
        <v>0</v>
      </c>
      <c r="BP157" s="13">
        <f t="shared" si="108"/>
        <v>0</v>
      </c>
      <c r="BQ157" s="13">
        <f t="shared" si="109"/>
        <v>0</v>
      </c>
      <c r="BR157" s="13">
        <f t="shared" si="110"/>
        <v>0</v>
      </c>
      <c r="BS157" s="13">
        <f t="shared" si="111"/>
        <v>0</v>
      </c>
      <c r="BT157" s="13">
        <f t="shared" si="112"/>
        <v>0</v>
      </c>
      <c r="BU157" s="40">
        <f t="shared" si="136"/>
        <v>1</v>
      </c>
      <c r="BV157" s="13">
        <f t="shared" si="113"/>
        <v>0</v>
      </c>
      <c r="BW157" s="13">
        <f t="shared" si="114"/>
        <v>1</v>
      </c>
      <c r="BX157" s="13">
        <f t="shared" si="115"/>
        <v>0</v>
      </c>
      <c r="BY157" s="13">
        <f t="shared" si="116"/>
        <v>0</v>
      </c>
      <c r="BZ157" s="13">
        <f t="shared" si="117"/>
        <v>1</v>
      </c>
      <c r="CA157" s="13">
        <f t="shared" si="118"/>
        <v>0</v>
      </c>
      <c r="CB157" s="13">
        <f t="shared" si="119"/>
        <v>0</v>
      </c>
      <c r="CC157" s="13">
        <f t="shared" si="120"/>
        <v>0</v>
      </c>
      <c r="CD157" s="13">
        <f t="shared" si="121"/>
        <v>0</v>
      </c>
      <c r="CE157" s="13">
        <f t="shared" si="122"/>
        <v>0</v>
      </c>
      <c r="CF157" s="13">
        <f t="shared" si="123"/>
        <v>0</v>
      </c>
      <c r="CG157" s="13">
        <f t="shared" si="124"/>
        <v>0</v>
      </c>
      <c r="CH157" s="13">
        <f t="shared" si="125"/>
        <v>0</v>
      </c>
      <c r="CI157" s="13">
        <f t="shared" si="126"/>
        <v>0</v>
      </c>
      <c r="CJ157" s="13">
        <f t="shared" si="127"/>
        <v>0</v>
      </c>
      <c r="CK157" s="13">
        <f t="shared" si="128"/>
        <v>0</v>
      </c>
      <c r="CL157" s="13">
        <f t="shared" si="129"/>
        <v>0</v>
      </c>
      <c r="CM157" s="13">
        <f t="shared" si="130"/>
        <v>0</v>
      </c>
      <c r="CN157" s="13">
        <f t="shared" si="131"/>
        <v>0</v>
      </c>
      <c r="CO157" s="13">
        <f t="shared" si="132"/>
        <v>0</v>
      </c>
      <c r="CP157" s="13">
        <f t="shared" si="133"/>
        <v>0</v>
      </c>
      <c r="CQ157" s="13">
        <f t="shared" si="134"/>
        <v>0</v>
      </c>
      <c r="CR157" s="13">
        <f t="shared" si="135"/>
        <v>1</v>
      </c>
      <c r="CS157" s="13">
        <f t="shared" si="137"/>
        <v>0</v>
      </c>
      <c r="CT157" s="13" t="s">
        <v>107</v>
      </c>
    </row>
    <row r="158" spans="1:98" x14ac:dyDescent="0.35">
      <c r="A158" s="14">
        <v>81</v>
      </c>
      <c r="B158" s="6">
        <v>157</v>
      </c>
      <c r="C158" s="13">
        <v>31</v>
      </c>
      <c r="D158" s="6">
        <v>2</v>
      </c>
      <c r="G158" s="6">
        <v>3</v>
      </c>
      <c r="H158" s="6"/>
      <c r="I158" s="6"/>
      <c r="J158" s="6" t="s">
        <v>96</v>
      </c>
      <c r="K158" s="21">
        <v>43759</v>
      </c>
      <c r="L158" s="6" t="s">
        <v>292</v>
      </c>
      <c r="N158" s="6"/>
      <c r="O158" s="6" t="s">
        <v>108</v>
      </c>
      <c r="R158" s="13">
        <v>999</v>
      </c>
      <c r="S158" s="6">
        <v>999</v>
      </c>
      <c r="T158" s="6" t="s">
        <v>52</v>
      </c>
      <c r="W158" s="6" t="s">
        <v>94</v>
      </c>
      <c r="Y158" s="6" t="s">
        <v>73</v>
      </c>
      <c r="Z158" s="6">
        <v>999</v>
      </c>
      <c r="AU158" s="18" t="s">
        <v>105</v>
      </c>
      <c r="AV158" s="6" t="s">
        <v>291</v>
      </c>
      <c r="AX158" s="13">
        <v>999</v>
      </c>
      <c r="AY158" s="13">
        <f t="shared" si="92"/>
        <v>0</v>
      </c>
      <c r="AZ158" s="13">
        <f t="shared" si="93"/>
        <v>0</v>
      </c>
      <c r="BA158" s="13">
        <f t="shared" si="94"/>
        <v>0</v>
      </c>
      <c r="BB158" s="13">
        <f t="shared" si="95"/>
        <v>1</v>
      </c>
      <c r="BC158" s="13">
        <f t="shared" si="96"/>
        <v>0</v>
      </c>
      <c r="BD158" s="13">
        <f t="shared" si="97"/>
        <v>0</v>
      </c>
      <c r="BE158" s="13">
        <f>COUNTIF(T158:AW158,"Tocaciones")</f>
        <v>0</v>
      </c>
      <c r="BF158" s="13">
        <f t="shared" si="98"/>
        <v>0</v>
      </c>
      <c r="BG158" s="13">
        <f t="shared" si="99"/>
        <v>0</v>
      </c>
      <c r="BH158" s="13">
        <f t="shared" si="100"/>
        <v>0</v>
      </c>
      <c r="BI158" s="13">
        <f t="shared" si="101"/>
        <v>0</v>
      </c>
      <c r="BJ158" s="13">
        <f t="shared" si="102"/>
        <v>0</v>
      </c>
      <c r="BK158" s="13">
        <f t="shared" si="103"/>
        <v>0</v>
      </c>
      <c r="BL158" s="13">
        <f t="shared" si="104"/>
        <v>0</v>
      </c>
      <c r="BM158" s="13">
        <f t="shared" si="105"/>
        <v>0</v>
      </c>
      <c r="BN158" s="13">
        <f t="shared" si="106"/>
        <v>0</v>
      </c>
      <c r="BO158" s="13">
        <f t="shared" si="107"/>
        <v>0</v>
      </c>
      <c r="BP158" s="13">
        <f t="shared" si="108"/>
        <v>0</v>
      </c>
      <c r="BQ158" s="13">
        <f t="shared" si="109"/>
        <v>0</v>
      </c>
      <c r="BR158" s="13">
        <f t="shared" si="110"/>
        <v>0</v>
      </c>
      <c r="BS158" s="13">
        <f t="shared" si="111"/>
        <v>0</v>
      </c>
      <c r="BT158" s="13">
        <f t="shared" si="112"/>
        <v>0</v>
      </c>
      <c r="BU158" s="40">
        <f t="shared" si="136"/>
        <v>1</v>
      </c>
      <c r="BV158" s="13">
        <f t="shared" si="113"/>
        <v>0</v>
      </c>
      <c r="BW158" s="13">
        <f t="shared" si="114"/>
        <v>1</v>
      </c>
      <c r="BX158" s="13">
        <f t="shared" si="115"/>
        <v>0</v>
      </c>
      <c r="BY158" s="13">
        <f t="shared" si="116"/>
        <v>0</v>
      </c>
      <c r="BZ158" s="13">
        <f t="shared" si="117"/>
        <v>0</v>
      </c>
      <c r="CA158" s="13">
        <f t="shared" si="118"/>
        <v>0</v>
      </c>
      <c r="CB158" s="13">
        <f t="shared" si="119"/>
        <v>0</v>
      </c>
      <c r="CC158" s="13">
        <f t="shared" si="120"/>
        <v>0</v>
      </c>
      <c r="CD158" s="13">
        <f t="shared" si="121"/>
        <v>0</v>
      </c>
      <c r="CE158" s="13">
        <f t="shared" si="122"/>
        <v>0</v>
      </c>
      <c r="CF158" s="13">
        <f t="shared" si="123"/>
        <v>0</v>
      </c>
      <c r="CG158" s="13">
        <f t="shared" si="124"/>
        <v>0</v>
      </c>
      <c r="CH158" s="13">
        <f t="shared" si="125"/>
        <v>0</v>
      </c>
      <c r="CI158" s="13">
        <f t="shared" si="126"/>
        <v>0</v>
      </c>
      <c r="CJ158" s="13">
        <f t="shared" si="127"/>
        <v>0</v>
      </c>
      <c r="CK158" s="13">
        <f t="shared" si="128"/>
        <v>0</v>
      </c>
      <c r="CL158" s="13">
        <f t="shared" si="129"/>
        <v>0</v>
      </c>
      <c r="CM158" s="13">
        <f t="shared" si="130"/>
        <v>0</v>
      </c>
      <c r="CN158" s="13">
        <f t="shared" si="131"/>
        <v>0</v>
      </c>
      <c r="CO158" s="13">
        <f t="shared" si="132"/>
        <v>0</v>
      </c>
      <c r="CP158" s="13">
        <f t="shared" si="133"/>
        <v>0</v>
      </c>
      <c r="CQ158" s="13">
        <f t="shared" si="134"/>
        <v>0</v>
      </c>
      <c r="CR158" s="13">
        <f t="shared" si="135"/>
        <v>1</v>
      </c>
      <c r="CS158" s="13">
        <f t="shared" si="137"/>
        <v>0</v>
      </c>
      <c r="CT158" s="13" t="s">
        <v>107</v>
      </c>
    </row>
    <row r="159" spans="1:98" x14ac:dyDescent="0.35">
      <c r="A159" s="14">
        <v>81</v>
      </c>
      <c r="B159" s="6">
        <v>158</v>
      </c>
      <c r="C159" s="13">
        <v>19</v>
      </c>
      <c r="D159" s="6">
        <v>1</v>
      </c>
      <c r="G159" s="6">
        <v>3</v>
      </c>
      <c r="H159" s="6"/>
      <c r="I159" s="6"/>
      <c r="J159" s="6" t="s">
        <v>96</v>
      </c>
      <c r="K159" s="21">
        <v>43759</v>
      </c>
      <c r="L159" s="6" t="s">
        <v>292</v>
      </c>
      <c r="N159" s="6"/>
      <c r="O159" s="6" t="s">
        <v>108</v>
      </c>
      <c r="R159" s="13">
        <v>999</v>
      </c>
      <c r="S159" s="6">
        <v>999</v>
      </c>
      <c r="T159" s="6" t="s">
        <v>52</v>
      </c>
      <c r="W159" s="6" t="s">
        <v>94</v>
      </c>
      <c r="Y159" s="6" t="s">
        <v>73</v>
      </c>
      <c r="Z159" s="6">
        <v>999</v>
      </c>
      <c r="AU159" s="18" t="s">
        <v>105</v>
      </c>
      <c r="AV159" s="6" t="s">
        <v>291</v>
      </c>
      <c r="AX159" s="13">
        <v>999</v>
      </c>
      <c r="AY159" s="13">
        <f t="shared" si="92"/>
        <v>0</v>
      </c>
      <c r="AZ159" s="13">
        <f t="shared" si="93"/>
        <v>0</v>
      </c>
      <c r="BA159" s="13">
        <f t="shared" si="94"/>
        <v>0</v>
      </c>
      <c r="BB159" s="13">
        <f t="shared" si="95"/>
        <v>1</v>
      </c>
      <c r="BC159" s="13">
        <f t="shared" si="96"/>
        <v>0</v>
      </c>
      <c r="BD159" s="13">
        <f t="shared" si="97"/>
        <v>0</v>
      </c>
      <c r="BE159" s="13">
        <f>COUNTIF(T159:AT159,"Tocaciones")</f>
        <v>0</v>
      </c>
      <c r="BF159" s="13">
        <f t="shared" si="98"/>
        <v>0</v>
      </c>
      <c r="BG159" s="13">
        <f t="shared" si="99"/>
        <v>0</v>
      </c>
      <c r="BH159" s="13">
        <f t="shared" si="100"/>
        <v>0</v>
      </c>
      <c r="BI159" s="13">
        <f t="shared" si="101"/>
        <v>0</v>
      </c>
      <c r="BJ159" s="13">
        <f t="shared" si="102"/>
        <v>0</v>
      </c>
      <c r="BK159" s="13">
        <f t="shared" si="103"/>
        <v>0</v>
      </c>
      <c r="BL159" s="13">
        <f t="shared" si="104"/>
        <v>0</v>
      </c>
      <c r="BM159" s="13">
        <f t="shared" si="105"/>
        <v>0</v>
      </c>
      <c r="BN159" s="13">
        <f t="shared" si="106"/>
        <v>0</v>
      </c>
      <c r="BO159" s="13">
        <f t="shared" si="107"/>
        <v>0</v>
      </c>
      <c r="BP159" s="13">
        <f t="shared" si="108"/>
        <v>0</v>
      </c>
      <c r="BQ159" s="13">
        <f t="shared" si="109"/>
        <v>0</v>
      </c>
      <c r="BR159" s="13">
        <f t="shared" si="110"/>
        <v>0</v>
      </c>
      <c r="BS159" s="13">
        <f t="shared" si="111"/>
        <v>0</v>
      </c>
      <c r="BT159" s="13">
        <f t="shared" si="112"/>
        <v>0</v>
      </c>
      <c r="BU159" s="40">
        <f t="shared" si="136"/>
        <v>1</v>
      </c>
      <c r="BV159" s="13">
        <f t="shared" si="113"/>
        <v>0</v>
      </c>
      <c r="BW159" s="13">
        <f t="shared" si="114"/>
        <v>1</v>
      </c>
      <c r="BX159" s="13">
        <f t="shared" si="115"/>
        <v>0</v>
      </c>
      <c r="BY159" s="13">
        <f t="shared" si="116"/>
        <v>0</v>
      </c>
      <c r="BZ159" s="13">
        <f t="shared" si="117"/>
        <v>0</v>
      </c>
      <c r="CA159" s="13">
        <f t="shared" si="118"/>
        <v>0</v>
      </c>
      <c r="CB159" s="13">
        <f t="shared" si="119"/>
        <v>0</v>
      </c>
      <c r="CC159" s="13">
        <f t="shared" si="120"/>
        <v>0</v>
      </c>
      <c r="CD159" s="13">
        <f t="shared" si="121"/>
        <v>0</v>
      </c>
      <c r="CE159" s="13">
        <f t="shared" si="122"/>
        <v>0</v>
      </c>
      <c r="CF159" s="13">
        <f t="shared" si="123"/>
        <v>0</v>
      </c>
      <c r="CG159" s="13">
        <f t="shared" si="124"/>
        <v>0</v>
      </c>
      <c r="CH159" s="13">
        <f t="shared" si="125"/>
        <v>0</v>
      </c>
      <c r="CI159" s="13">
        <f t="shared" si="126"/>
        <v>0</v>
      </c>
      <c r="CJ159" s="13">
        <f t="shared" si="127"/>
        <v>0</v>
      </c>
      <c r="CK159" s="13">
        <f t="shared" si="128"/>
        <v>0</v>
      </c>
      <c r="CL159" s="13">
        <f t="shared" si="129"/>
        <v>0</v>
      </c>
      <c r="CM159" s="13">
        <f t="shared" si="130"/>
        <v>0</v>
      </c>
      <c r="CN159" s="13">
        <f t="shared" si="131"/>
        <v>0</v>
      </c>
      <c r="CO159" s="13">
        <f t="shared" si="132"/>
        <v>0</v>
      </c>
      <c r="CP159" s="13">
        <f t="shared" si="133"/>
        <v>0</v>
      </c>
      <c r="CQ159" s="13">
        <f t="shared" si="134"/>
        <v>0</v>
      </c>
      <c r="CR159" s="13">
        <f t="shared" si="135"/>
        <v>1</v>
      </c>
      <c r="CS159" s="13">
        <f t="shared" si="137"/>
        <v>0</v>
      </c>
      <c r="CT159" s="13" t="s">
        <v>107</v>
      </c>
    </row>
    <row r="160" spans="1:98" x14ac:dyDescent="0.35">
      <c r="A160" s="14">
        <v>81</v>
      </c>
      <c r="B160" s="6">
        <v>159</v>
      </c>
      <c r="D160" s="6">
        <v>1</v>
      </c>
      <c r="G160" s="6">
        <v>3</v>
      </c>
      <c r="H160" s="6"/>
      <c r="I160" s="6"/>
      <c r="J160" s="6" t="s">
        <v>96</v>
      </c>
      <c r="K160" s="21">
        <v>43759</v>
      </c>
      <c r="L160" s="6" t="s">
        <v>292</v>
      </c>
      <c r="N160" s="6"/>
      <c r="O160" s="6" t="s">
        <v>108</v>
      </c>
      <c r="R160" s="13">
        <v>999</v>
      </c>
      <c r="S160" s="6">
        <v>999</v>
      </c>
      <c r="T160" s="6" t="s">
        <v>52</v>
      </c>
      <c r="W160" s="6" t="s">
        <v>94</v>
      </c>
      <c r="Y160" s="6" t="s">
        <v>73</v>
      </c>
      <c r="Z160" s="6">
        <v>999</v>
      </c>
      <c r="AU160" s="18" t="s">
        <v>105</v>
      </c>
      <c r="AV160" s="6" t="s">
        <v>291</v>
      </c>
      <c r="AX160" s="13">
        <v>999</v>
      </c>
      <c r="AY160" s="13">
        <f t="shared" si="92"/>
        <v>0</v>
      </c>
      <c r="AZ160" s="13">
        <f t="shared" si="93"/>
        <v>0</v>
      </c>
      <c r="BA160" s="13">
        <f t="shared" si="94"/>
        <v>0</v>
      </c>
      <c r="BB160" s="13">
        <f t="shared" si="95"/>
        <v>1</v>
      </c>
      <c r="BC160" s="13">
        <f t="shared" si="96"/>
        <v>0</v>
      </c>
      <c r="BD160" s="13">
        <f t="shared" si="97"/>
        <v>0</v>
      </c>
      <c r="BE160" s="13">
        <f>COUNTIF(T160:AW160,"Tocaciones")</f>
        <v>0</v>
      </c>
      <c r="BF160" s="13">
        <f t="shared" si="98"/>
        <v>0</v>
      </c>
      <c r="BG160" s="13">
        <f t="shared" si="99"/>
        <v>0</v>
      </c>
      <c r="BH160" s="13">
        <f t="shared" si="100"/>
        <v>0</v>
      </c>
      <c r="BI160" s="13">
        <f t="shared" si="101"/>
        <v>0</v>
      </c>
      <c r="BJ160" s="13">
        <f t="shared" si="102"/>
        <v>0</v>
      </c>
      <c r="BK160" s="13">
        <f t="shared" si="103"/>
        <v>0</v>
      </c>
      <c r="BL160" s="13">
        <f t="shared" si="104"/>
        <v>0</v>
      </c>
      <c r="BM160" s="13">
        <f t="shared" si="105"/>
        <v>0</v>
      </c>
      <c r="BN160" s="13">
        <f t="shared" si="106"/>
        <v>0</v>
      </c>
      <c r="BO160" s="13">
        <f t="shared" si="107"/>
        <v>0</v>
      </c>
      <c r="BP160" s="13">
        <f t="shared" si="108"/>
        <v>0</v>
      </c>
      <c r="BQ160" s="13">
        <f t="shared" si="109"/>
        <v>0</v>
      </c>
      <c r="BR160" s="13">
        <f t="shared" si="110"/>
        <v>0</v>
      </c>
      <c r="BS160" s="13">
        <f t="shared" si="111"/>
        <v>0</v>
      </c>
      <c r="BT160" s="13">
        <f t="shared" si="112"/>
        <v>0</v>
      </c>
      <c r="BU160" s="40">
        <f t="shared" si="136"/>
        <v>1</v>
      </c>
      <c r="BV160" s="13">
        <f t="shared" si="113"/>
        <v>0</v>
      </c>
      <c r="BW160" s="13">
        <f t="shared" si="114"/>
        <v>1</v>
      </c>
      <c r="BX160" s="13">
        <f t="shared" si="115"/>
        <v>0</v>
      </c>
      <c r="BY160" s="13">
        <f t="shared" si="116"/>
        <v>0</v>
      </c>
      <c r="BZ160" s="13">
        <f t="shared" si="117"/>
        <v>0</v>
      </c>
      <c r="CA160" s="13">
        <f t="shared" si="118"/>
        <v>0</v>
      </c>
      <c r="CB160" s="13">
        <f t="shared" si="119"/>
        <v>0</v>
      </c>
      <c r="CC160" s="13">
        <f t="shared" si="120"/>
        <v>0</v>
      </c>
      <c r="CD160" s="13">
        <f t="shared" si="121"/>
        <v>0</v>
      </c>
      <c r="CE160" s="13">
        <f t="shared" si="122"/>
        <v>0</v>
      </c>
      <c r="CF160" s="13">
        <f t="shared" si="123"/>
        <v>0</v>
      </c>
      <c r="CG160" s="13">
        <f t="shared" si="124"/>
        <v>0</v>
      </c>
      <c r="CH160" s="13">
        <f t="shared" si="125"/>
        <v>0</v>
      </c>
      <c r="CI160" s="13">
        <f t="shared" si="126"/>
        <v>0</v>
      </c>
      <c r="CJ160" s="13">
        <f t="shared" si="127"/>
        <v>0</v>
      </c>
      <c r="CK160" s="13">
        <f t="shared" si="128"/>
        <v>0</v>
      </c>
      <c r="CL160" s="13">
        <f t="shared" si="129"/>
        <v>0</v>
      </c>
      <c r="CM160" s="13">
        <f t="shared" si="130"/>
        <v>0</v>
      </c>
      <c r="CN160" s="13">
        <f t="shared" si="131"/>
        <v>0</v>
      </c>
      <c r="CO160" s="13">
        <f t="shared" si="132"/>
        <v>0</v>
      </c>
      <c r="CP160" s="13">
        <f t="shared" si="133"/>
        <v>0</v>
      </c>
      <c r="CQ160" s="13">
        <f t="shared" si="134"/>
        <v>0</v>
      </c>
      <c r="CR160" s="13">
        <f t="shared" si="135"/>
        <v>1</v>
      </c>
      <c r="CS160" s="13">
        <f t="shared" si="137"/>
        <v>0</v>
      </c>
      <c r="CT160" s="13" t="s">
        <v>107</v>
      </c>
    </row>
    <row r="161" spans="1:98" x14ac:dyDescent="0.35">
      <c r="A161" s="14">
        <v>82</v>
      </c>
      <c r="B161" s="6">
        <v>160</v>
      </c>
      <c r="C161" s="13">
        <v>18</v>
      </c>
      <c r="D161" s="6">
        <v>1</v>
      </c>
      <c r="G161" s="6">
        <v>1</v>
      </c>
      <c r="H161" s="6"/>
      <c r="I161" s="6"/>
      <c r="J161" s="6" t="s">
        <v>147</v>
      </c>
      <c r="K161" s="21">
        <v>43774</v>
      </c>
      <c r="L161" s="6" t="s">
        <v>157</v>
      </c>
      <c r="M161" s="6" t="s">
        <v>293</v>
      </c>
      <c r="N161" s="6"/>
      <c r="O161" s="6"/>
      <c r="P161" s="16">
        <v>43758</v>
      </c>
      <c r="Q161" s="17">
        <v>0.75</v>
      </c>
      <c r="R161" s="6" t="s">
        <v>98</v>
      </c>
      <c r="S161" s="6" t="s">
        <v>99</v>
      </c>
      <c r="T161" s="6" t="s">
        <v>52</v>
      </c>
      <c r="U161" s="6" t="s">
        <v>294</v>
      </c>
      <c r="V161" s="6" t="s">
        <v>295</v>
      </c>
      <c r="W161" s="6" t="s">
        <v>94</v>
      </c>
      <c r="Y161" s="6" t="s">
        <v>73</v>
      </c>
      <c r="Z161" s="6" t="s">
        <v>74</v>
      </c>
      <c r="AU161" s="18" t="s">
        <v>105</v>
      </c>
      <c r="AV161" s="6" t="s">
        <v>106</v>
      </c>
      <c r="AX161" s="6" t="s">
        <v>99</v>
      </c>
      <c r="AY161" s="13">
        <f t="shared" si="92"/>
        <v>0</v>
      </c>
      <c r="AZ161" s="13">
        <f t="shared" si="93"/>
        <v>0</v>
      </c>
      <c r="BA161" s="13">
        <f t="shared" si="94"/>
        <v>0</v>
      </c>
      <c r="BB161" s="13">
        <f t="shared" si="95"/>
        <v>1</v>
      </c>
      <c r="BC161" s="13">
        <f t="shared" si="96"/>
        <v>0</v>
      </c>
      <c r="BD161" s="13">
        <f t="shared" si="97"/>
        <v>0</v>
      </c>
      <c r="BE161" s="13">
        <f>COUNTIF(T161:AT161,"Tocaciones")</f>
        <v>0</v>
      </c>
      <c r="BF161" s="13">
        <f t="shared" si="98"/>
        <v>0</v>
      </c>
      <c r="BG161" s="13">
        <f t="shared" si="99"/>
        <v>0</v>
      </c>
      <c r="BH161" s="13">
        <f t="shared" si="100"/>
        <v>0</v>
      </c>
      <c r="BI161" s="13">
        <f t="shared" si="101"/>
        <v>0</v>
      </c>
      <c r="BJ161" s="13">
        <f t="shared" si="102"/>
        <v>0</v>
      </c>
      <c r="BK161" s="13">
        <f t="shared" si="103"/>
        <v>0</v>
      </c>
      <c r="BL161" s="13">
        <f t="shared" si="104"/>
        <v>0</v>
      </c>
      <c r="BM161" s="13">
        <f t="shared" si="105"/>
        <v>0</v>
      </c>
      <c r="BN161" s="13">
        <f t="shared" si="106"/>
        <v>0</v>
      </c>
      <c r="BO161" s="13">
        <f t="shared" si="107"/>
        <v>0</v>
      </c>
      <c r="BP161" s="13">
        <f t="shared" si="108"/>
        <v>0</v>
      </c>
      <c r="BQ161" s="13">
        <f t="shared" si="109"/>
        <v>0</v>
      </c>
      <c r="BR161" s="13">
        <f t="shared" si="110"/>
        <v>0</v>
      </c>
      <c r="BS161" s="13">
        <f t="shared" si="111"/>
        <v>0</v>
      </c>
      <c r="BT161" s="13">
        <f t="shared" si="112"/>
        <v>0</v>
      </c>
      <c r="BU161" s="40">
        <f t="shared" si="136"/>
        <v>1</v>
      </c>
      <c r="BV161" s="13">
        <f t="shared" si="113"/>
        <v>0</v>
      </c>
      <c r="BW161" s="13">
        <f t="shared" si="114"/>
        <v>1</v>
      </c>
      <c r="BX161" s="13">
        <f t="shared" si="115"/>
        <v>1</v>
      </c>
      <c r="BY161" s="13">
        <f t="shared" si="116"/>
        <v>0</v>
      </c>
      <c r="BZ161" s="13">
        <f t="shared" si="117"/>
        <v>0</v>
      </c>
      <c r="CA161" s="13">
        <f t="shared" si="118"/>
        <v>0</v>
      </c>
      <c r="CB161" s="13">
        <f t="shared" si="119"/>
        <v>0</v>
      </c>
      <c r="CC161" s="13">
        <f t="shared" si="120"/>
        <v>0</v>
      </c>
      <c r="CD161" s="13">
        <f t="shared" si="121"/>
        <v>0</v>
      </c>
      <c r="CE161" s="13">
        <f t="shared" si="122"/>
        <v>0</v>
      </c>
      <c r="CF161" s="13">
        <f t="shared" si="123"/>
        <v>0</v>
      </c>
      <c r="CG161" s="13">
        <f t="shared" si="124"/>
        <v>0</v>
      </c>
      <c r="CH161" s="13">
        <f t="shared" si="125"/>
        <v>0</v>
      </c>
      <c r="CI161" s="13">
        <f t="shared" si="126"/>
        <v>0</v>
      </c>
      <c r="CJ161" s="13">
        <f t="shared" si="127"/>
        <v>0</v>
      </c>
      <c r="CK161" s="13">
        <f t="shared" si="128"/>
        <v>0</v>
      </c>
      <c r="CL161" s="13">
        <f t="shared" si="129"/>
        <v>0</v>
      </c>
      <c r="CM161" s="13">
        <f t="shared" si="130"/>
        <v>0</v>
      </c>
      <c r="CN161" s="13">
        <f t="shared" si="131"/>
        <v>0</v>
      </c>
      <c r="CO161" s="13">
        <f t="shared" si="132"/>
        <v>0</v>
      </c>
      <c r="CP161" s="13">
        <f t="shared" si="133"/>
        <v>0</v>
      </c>
      <c r="CQ161" s="13">
        <f t="shared" si="134"/>
        <v>0</v>
      </c>
      <c r="CR161" s="13">
        <f t="shared" si="135"/>
        <v>1</v>
      </c>
      <c r="CS161" s="13">
        <f t="shared" si="137"/>
        <v>0</v>
      </c>
      <c r="CT161" s="13" t="s">
        <v>107</v>
      </c>
    </row>
    <row r="162" spans="1:98" x14ac:dyDescent="0.35">
      <c r="A162" s="14">
        <v>83</v>
      </c>
      <c r="B162" s="6">
        <v>161</v>
      </c>
      <c r="D162" s="6">
        <v>1</v>
      </c>
      <c r="G162" s="6">
        <v>1</v>
      </c>
      <c r="H162" s="6"/>
      <c r="I162" s="6"/>
      <c r="J162" s="6" t="s">
        <v>96</v>
      </c>
      <c r="K162" s="21">
        <v>43779</v>
      </c>
      <c r="L162" s="6" t="s">
        <v>296</v>
      </c>
      <c r="M162" s="6" t="s">
        <v>297</v>
      </c>
      <c r="N162" s="6"/>
      <c r="O162" s="6"/>
      <c r="P162" s="21">
        <v>43777</v>
      </c>
      <c r="Q162" s="17">
        <v>0.8125</v>
      </c>
      <c r="R162" s="6" t="s">
        <v>99</v>
      </c>
      <c r="S162" s="6" t="s">
        <v>98</v>
      </c>
      <c r="T162" s="6" t="s">
        <v>52</v>
      </c>
      <c r="U162" s="6" t="s">
        <v>298</v>
      </c>
      <c r="V162" s="6" t="s">
        <v>299</v>
      </c>
      <c r="W162" s="6" t="s">
        <v>94</v>
      </c>
      <c r="Y162" s="6" t="s">
        <v>73</v>
      </c>
      <c r="Z162" s="6" t="s">
        <v>74</v>
      </c>
      <c r="AU162" s="6" t="s">
        <v>300</v>
      </c>
      <c r="AV162" s="6" t="s">
        <v>106</v>
      </c>
      <c r="AX162" s="6" t="s">
        <v>99</v>
      </c>
      <c r="AY162" s="13">
        <f t="shared" si="92"/>
        <v>0</v>
      </c>
      <c r="AZ162" s="13">
        <f t="shared" si="93"/>
        <v>0</v>
      </c>
      <c r="BA162" s="13">
        <f t="shared" si="94"/>
        <v>0</v>
      </c>
      <c r="BB162" s="13">
        <f t="shared" si="95"/>
        <v>1</v>
      </c>
      <c r="BC162" s="13">
        <f t="shared" si="96"/>
        <v>0</v>
      </c>
      <c r="BD162" s="13">
        <f t="shared" si="97"/>
        <v>0</v>
      </c>
      <c r="BE162" s="13">
        <f>COUNTIF(T162:AW162,"Tocaciones")</f>
        <v>0</v>
      </c>
      <c r="BF162" s="13">
        <f t="shared" si="98"/>
        <v>0</v>
      </c>
      <c r="BG162" s="13">
        <f t="shared" si="99"/>
        <v>0</v>
      </c>
      <c r="BH162" s="13">
        <f t="shared" si="100"/>
        <v>0</v>
      </c>
      <c r="BI162" s="13">
        <f t="shared" si="101"/>
        <v>0</v>
      </c>
      <c r="BJ162" s="13">
        <f t="shared" si="102"/>
        <v>0</v>
      </c>
      <c r="BK162" s="13">
        <f t="shared" si="103"/>
        <v>0</v>
      </c>
      <c r="BL162" s="13">
        <f t="shared" si="104"/>
        <v>0</v>
      </c>
      <c r="BM162" s="13">
        <f t="shared" si="105"/>
        <v>0</v>
      </c>
      <c r="BN162" s="13">
        <f t="shared" si="106"/>
        <v>0</v>
      </c>
      <c r="BO162" s="13">
        <f t="shared" si="107"/>
        <v>0</v>
      </c>
      <c r="BP162" s="13">
        <f t="shared" si="108"/>
        <v>0</v>
      </c>
      <c r="BQ162" s="13">
        <f t="shared" si="109"/>
        <v>0</v>
      </c>
      <c r="BR162" s="13">
        <f t="shared" si="110"/>
        <v>0</v>
      </c>
      <c r="BS162" s="13">
        <f t="shared" si="111"/>
        <v>0</v>
      </c>
      <c r="BT162" s="13">
        <f t="shared" si="112"/>
        <v>0</v>
      </c>
      <c r="BU162" s="40">
        <f t="shared" si="136"/>
        <v>1</v>
      </c>
      <c r="BV162" s="13">
        <f t="shared" si="113"/>
        <v>0</v>
      </c>
      <c r="BW162" s="13">
        <f t="shared" si="114"/>
        <v>1</v>
      </c>
      <c r="BX162" s="13">
        <f t="shared" si="115"/>
        <v>1</v>
      </c>
      <c r="BY162" s="13">
        <f t="shared" si="116"/>
        <v>0</v>
      </c>
      <c r="BZ162" s="13">
        <f t="shared" si="117"/>
        <v>0</v>
      </c>
      <c r="CA162" s="13">
        <f t="shared" si="118"/>
        <v>0</v>
      </c>
      <c r="CB162" s="13">
        <f t="shared" si="119"/>
        <v>0</v>
      </c>
      <c r="CC162" s="13">
        <f t="shared" si="120"/>
        <v>0</v>
      </c>
      <c r="CD162" s="13">
        <f t="shared" si="121"/>
        <v>0</v>
      </c>
      <c r="CE162" s="13">
        <f t="shared" si="122"/>
        <v>0</v>
      </c>
      <c r="CF162" s="13">
        <f t="shared" si="123"/>
        <v>0</v>
      </c>
      <c r="CG162" s="13">
        <f t="shared" si="124"/>
        <v>0</v>
      </c>
      <c r="CH162" s="13">
        <f t="shared" si="125"/>
        <v>0</v>
      </c>
      <c r="CI162" s="13">
        <f t="shared" si="126"/>
        <v>0</v>
      </c>
      <c r="CJ162" s="13">
        <f t="shared" si="127"/>
        <v>0</v>
      </c>
      <c r="CK162" s="13">
        <f t="shared" si="128"/>
        <v>0</v>
      </c>
      <c r="CL162" s="13">
        <f t="shared" si="129"/>
        <v>0</v>
      </c>
      <c r="CM162" s="13">
        <f t="shared" si="130"/>
        <v>0</v>
      </c>
      <c r="CN162" s="13">
        <f t="shared" si="131"/>
        <v>0</v>
      </c>
      <c r="CO162" s="13">
        <f t="shared" si="132"/>
        <v>0</v>
      </c>
      <c r="CP162" s="13">
        <f t="shared" si="133"/>
        <v>0</v>
      </c>
      <c r="CQ162" s="13">
        <f t="shared" si="134"/>
        <v>0</v>
      </c>
      <c r="CR162" s="13">
        <f t="shared" si="135"/>
        <v>1</v>
      </c>
      <c r="CS162" s="13">
        <f t="shared" si="137"/>
        <v>0</v>
      </c>
      <c r="CT162" s="13" t="s">
        <v>107</v>
      </c>
    </row>
    <row r="163" spans="1:98" x14ac:dyDescent="0.35">
      <c r="A163" s="14">
        <v>84</v>
      </c>
      <c r="B163" s="6">
        <v>162</v>
      </c>
      <c r="C163" s="13">
        <v>43</v>
      </c>
      <c r="D163" s="6">
        <v>1</v>
      </c>
      <c r="G163" s="6">
        <v>1</v>
      </c>
      <c r="H163" s="6"/>
      <c r="I163" s="6"/>
      <c r="J163" s="6" t="s">
        <v>96</v>
      </c>
      <c r="K163" s="21">
        <v>43765</v>
      </c>
      <c r="L163" s="6" t="s">
        <v>157</v>
      </c>
      <c r="M163" s="6" t="s">
        <v>180</v>
      </c>
      <c r="N163" s="6"/>
      <c r="O163" s="6"/>
      <c r="P163" s="16">
        <v>43761</v>
      </c>
      <c r="Q163" s="17">
        <v>0.98958333333333337</v>
      </c>
      <c r="R163" s="6" t="s">
        <v>98</v>
      </c>
      <c r="S163" s="6" t="s">
        <v>98</v>
      </c>
      <c r="T163" s="6" t="s">
        <v>49</v>
      </c>
      <c r="U163" s="6" t="s">
        <v>301</v>
      </c>
      <c r="V163" s="6" t="s">
        <v>302</v>
      </c>
      <c r="W163" s="6" t="s">
        <v>94</v>
      </c>
      <c r="Y163" s="6" t="s">
        <v>87</v>
      </c>
      <c r="AU163" s="6" t="s">
        <v>303</v>
      </c>
      <c r="AV163" s="6" t="s">
        <v>106</v>
      </c>
      <c r="AX163" s="6" t="s">
        <v>99</v>
      </c>
      <c r="AY163" s="13">
        <f t="shared" si="92"/>
        <v>1</v>
      </c>
      <c r="AZ163" s="13">
        <f t="shared" si="93"/>
        <v>0</v>
      </c>
      <c r="BA163" s="13">
        <f t="shared" si="94"/>
        <v>0</v>
      </c>
      <c r="BB163" s="13">
        <f t="shared" si="95"/>
        <v>0</v>
      </c>
      <c r="BC163" s="13">
        <f t="shared" si="96"/>
        <v>0</v>
      </c>
      <c r="BD163" s="13">
        <f t="shared" si="97"/>
        <v>0</v>
      </c>
      <c r="BE163" s="13">
        <f>COUNTIF(T163:AT163,"Tocaciones")</f>
        <v>0</v>
      </c>
      <c r="BF163" s="13">
        <f t="shared" si="98"/>
        <v>0</v>
      </c>
      <c r="BG163" s="13">
        <f t="shared" si="99"/>
        <v>0</v>
      </c>
      <c r="BH163" s="13">
        <f t="shared" si="100"/>
        <v>0</v>
      </c>
      <c r="BI163" s="13">
        <f t="shared" si="101"/>
        <v>0</v>
      </c>
      <c r="BJ163" s="13">
        <f t="shared" si="102"/>
        <v>0</v>
      </c>
      <c r="BK163" s="13">
        <f t="shared" si="103"/>
        <v>0</v>
      </c>
      <c r="BL163" s="13">
        <f t="shared" si="104"/>
        <v>0</v>
      </c>
      <c r="BM163" s="13">
        <f t="shared" si="105"/>
        <v>0</v>
      </c>
      <c r="BN163" s="13">
        <f t="shared" si="106"/>
        <v>0</v>
      </c>
      <c r="BO163" s="13">
        <f t="shared" si="107"/>
        <v>0</v>
      </c>
      <c r="BP163" s="13">
        <f t="shared" si="108"/>
        <v>0</v>
      </c>
      <c r="BQ163" s="13">
        <f t="shared" si="109"/>
        <v>0</v>
      </c>
      <c r="BR163" s="13">
        <f t="shared" si="110"/>
        <v>0</v>
      </c>
      <c r="BS163" s="13">
        <f t="shared" si="111"/>
        <v>0</v>
      </c>
      <c r="BT163" s="13">
        <f t="shared" si="112"/>
        <v>0</v>
      </c>
      <c r="BU163" s="40">
        <f t="shared" si="136"/>
        <v>1</v>
      </c>
      <c r="BV163" s="13">
        <f t="shared" si="113"/>
        <v>0</v>
      </c>
      <c r="BW163" s="13">
        <f t="shared" si="114"/>
        <v>0</v>
      </c>
      <c r="BX163" s="13">
        <f t="shared" si="115"/>
        <v>0</v>
      </c>
      <c r="BY163" s="13">
        <f t="shared" si="116"/>
        <v>0</v>
      </c>
      <c r="BZ163" s="13">
        <f t="shared" si="117"/>
        <v>0</v>
      </c>
      <c r="CA163" s="13">
        <f t="shared" si="118"/>
        <v>0</v>
      </c>
      <c r="CB163" s="13">
        <f t="shared" si="119"/>
        <v>0</v>
      </c>
      <c r="CC163" s="13">
        <f t="shared" si="120"/>
        <v>0</v>
      </c>
      <c r="CD163" s="13">
        <f t="shared" si="121"/>
        <v>0</v>
      </c>
      <c r="CE163" s="13">
        <f t="shared" si="122"/>
        <v>0</v>
      </c>
      <c r="CF163" s="13">
        <f t="shared" si="123"/>
        <v>0</v>
      </c>
      <c r="CG163" s="13">
        <f t="shared" si="124"/>
        <v>0</v>
      </c>
      <c r="CH163" s="13">
        <f t="shared" si="125"/>
        <v>0</v>
      </c>
      <c r="CI163" s="13">
        <f t="shared" si="126"/>
        <v>0</v>
      </c>
      <c r="CJ163" s="13">
        <f t="shared" si="127"/>
        <v>0</v>
      </c>
      <c r="CK163" s="13">
        <f t="shared" si="128"/>
        <v>1</v>
      </c>
      <c r="CL163" s="13">
        <f t="shared" si="129"/>
        <v>0</v>
      </c>
      <c r="CM163" s="13">
        <f t="shared" si="130"/>
        <v>0</v>
      </c>
      <c r="CN163" s="13">
        <f t="shared" si="131"/>
        <v>0</v>
      </c>
      <c r="CO163" s="13">
        <f t="shared" si="132"/>
        <v>0</v>
      </c>
      <c r="CP163" s="13">
        <f t="shared" si="133"/>
        <v>0</v>
      </c>
      <c r="CQ163" s="13">
        <f t="shared" si="134"/>
        <v>0</v>
      </c>
      <c r="CR163" s="13">
        <f t="shared" si="135"/>
        <v>1</v>
      </c>
      <c r="CS163" s="13">
        <f t="shared" si="137"/>
        <v>0</v>
      </c>
      <c r="CT163" s="13" t="s">
        <v>107</v>
      </c>
    </row>
    <row r="164" spans="1:98" x14ac:dyDescent="0.35">
      <c r="A164" s="14">
        <v>85</v>
      </c>
      <c r="B164" s="6">
        <v>163</v>
      </c>
      <c r="C164" s="13">
        <v>22</v>
      </c>
      <c r="D164" s="6">
        <v>2</v>
      </c>
      <c r="F164" s="6" t="s">
        <v>304</v>
      </c>
      <c r="G164" s="6">
        <v>1</v>
      </c>
      <c r="H164" s="6"/>
      <c r="I164" s="6"/>
      <c r="J164" s="6" t="s">
        <v>96</v>
      </c>
      <c r="K164" s="27">
        <v>43766</v>
      </c>
      <c r="L164" s="6" t="s">
        <v>296</v>
      </c>
      <c r="M164" s="6" t="s">
        <v>173</v>
      </c>
      <c r="N164" s="6"/>
      <c r="O164" s="6"/>
      <c r="P164" s="16">
        <v>43759</v>
      </c>
      <c r="Q164" s="17">
        <v>0.58333333333333337</v>
      </c>
      <c r="R164" s="6" t="s">
        <v>98</v>
      </c>
      <c r="S164" s="6" t="s">
        <v>98</v>
      </c>
      <c r="T164" s="6" t="s">
        <v>52</v>
      </c>
      <c r="U164" s="6" t="s">
        <v>305</v>
      </c>
      <c r="V164" s="6" t="s">
        <v>306</v>
      </c>
      <c r="W164" s="6" t="s">
        <v>94</v>
      </c>
      <c r="Y164" s="6" t="s">
        <v>73</v>
      </c>
      <c r="Z164" s="6" t="s">
        <v>75</v>
      </c>
      <c r="AU164" s="6" t="s">
        <v>280</v>
      </c>
      <c r="AV164" s="6" t="s">
        <v>106</v>
      </c>
      <c r="AX164" s="6" t="s">
        <v>307</v>
      </c>
      <c r="AY164" s="13">
        <f t="shared" si="92"/>
        <v>0</v>
      </c>
      <c r="AZ164" s="13">
        <f t="shared" si="93"/>
        <v>0</v>
      </c>
      <c r="BA164" s="13">
        <f t="shared" si="94"/>
        <v>0</v>
      </c>
      <c r="BB164" s="13">
        <f t="shared" si="95"/>
        <v>1</v>
      </c>
      <c r="BC164" s="13">
        <f t="shared" si="96"/>
        <v>0</v>
      </c>
      <c r="BD164" s="13">
        <f t="shared" si="97"/>
        <v>0</v>
      </c>
      <c r="BE164" s="13">
        <f>COUNTIF(T164:AW164,"Tocaciones")</f>
        <v>0</v>
      </c>
      <c r="BF164" s="13">
        <f t="shared" si="98"/>
        <v>0</v>
      </c>
      <c r="BG164" s="13">
        <f t="shared" si="99"/>
        <v>0</v>
      </c>
      <c r="BH164" s="13">
        <f t="shared" si="100"/>
        <v>0</v>
      </c>
      <c r="BI164" s="13">
        <f t="shared" si="101"/>
        <v>0</v>
      </c>
      <c r="BJ164" s="13">
        <f t="shared" si="102"/>
        <v>0</v>
      </c>
      <c r="BK164" s="13">
        <f t="shared" si="103"/>
        <v>0</v>
      </c>
      <c r="BL164" s="13">
        <f t="shared" si="104"/>
        <v>0</v>
      </c>
      <c r="BM164" s="13">
        <f t="shared" si="105"/>
        <v>0</v>
      </c>
      <c r="BN164" s="13">
        <f t="shared" si="106"/>
        <v>0</v>
      </c>
      <c r="BO164" s="13">
        <f t="shared" si="107"/>
        <v>0</v>
      </c>
      <c r="BP164" s="13">
        <f t="shared" si="108"/>
        <v>0</v>
      </c>
      <c r="BQ164" s="13">
        <f t="shared" si="109"/>
        <v>0</v>
      </c>
      <c r="BR164" s="13">
        <f t="shared" si="110"/>
        <v>0</v>
      </c>
      <c r="BS164" s="13">
        <f t="shared" si="111"/>
        <v>0</v>
      </c>
      <c r="BT164" s="13">
        <f t="shared" si="112"/>
        <v>0</v>
      </c>
      <c r="BU164" s="40">
        <f t="shared" si="136"/>
        <v>1</v>
      </c>
      <c r="BV164" s="13">
        <f t="shared" si="113"/>
        <v>0</v>
      </c>
      <c r="BW164" s="13">
        <f t="shared" si="114"/>
        <v>1</v>
      </c>
      <c r="BX164" s="13">
        <f t="shared" si="115"/>
        <v>0</v>
      </c>
      <c r="BY164" s="13">
        <f t="shared" si="116"/>
        <v>1</v>
      </c>
      <c r="BZ164" s="13">
        <f t="shared" si="117"/>
        <v>0</v>
      </c>
      <c r="CA164" s="13">
        <f t="shared" si="118"/>
        <v>0</v>
      </c>
      <c r="CB164" s="13">
        <f t="shared" si="119"/>
        <v>0</v>
      </c>
      <c r="CC164" s="13">
        <f t="shared" si="120"/>
        <v>0</v>
      </c>
      <c r="CD164" s="13">
        <f t="shared" si="121"/>
        <v>0</v>
      </c>
      <c r="CE164" s="13">
        <f t="shared" si="122"/>
        <v>0</v>
      </c>
      <c r="CF164" s="13">
        <f t="shared" si="123"/>
        <v>0</v>
      </c>
      <c r="CG164" s="13">
        <f t="shared" si="124"/>
        <v>0</v>
      </c>
      <c r="CH164" s="13">
        <f t="shared" si="125"/>
        <v>0</v>
      </c>
      <c r="CI164" s="13">
        <f t="shared" si="126"/>
        <v>0</v>
      </c>
      <c r="CJ164" s="13">
        <f t="shared" si="127"/>
        <v>0</v>
      </c>
      <c r="CK164" s="13">
        <f t="shared" si="128"/>
        <v>0</v>
      </c>
      <c r="CL164" s="13">
        <f t="shared" si="129"/>
        <v>0</v>
      </c>
      <c r="CM164" s="13">
        <f t="shared" si="130"/>
        <v>0</v>
      </c>
      <c r="CN164" s="13">
        <f t="shared" si="131"/>
        <v>0</v>
      </c>
      <c r="CO164" s="13">
        <f t="shared" si="132"/>
        <v>0</v>
      </c>
      <c r="CP164" s="13">
        <f t="shared" si="133"/>
        <v>0</v>
      </c>
      <c r="CQ164" s="13">
        <f t="shared" si="134"/>
        <v>0</v>
      </c>
      <c r="CR164" s="13">
        <f t="shared" si="135"/>
        <v>1</v>
      </c>
      <c r="CS164" s="13">
        <f t="shared" si="137"/>
        <v>0</v>
      </c>
      <c r="CT164" s="13" t="s">
        <v>107</v>
      </c>
    </row>
    <row r="165" spans="1:98" x14ac:dyDescent="0.35">
      <c r="A165" s="14">
        <v>86</v>
      </c>
      <c r="B165" s="6">
        <v>164</v>
      </c>
      <c r="C165" s="13">
        <v>18</v>
      </c>
      <c r="D165" s="6">
        <v>1</v>
      </c>
      <c r="G165" s="6">
        <v>1</v>
      </c>
      <c r="H165" s="6"/>
      <c r="I165" s="6"/>
      <c r="J165" s="6" t="s">
        <v>308</v>
      </c>
      <c r="K165" s="21">
        <v>43760</v>
      </c>
      <c r="L165" s="6" t="s">
        <v>172</v>
      </c>
      <c r="M165" s="6" t="s">
        <v>309</v>
      </c>
      <c r="N165" s="6"/>
      <c r="O165" s="6"/>
      <c r="P165" s="16">
        <v>43758</v>
      </c>
      <c r="Q165" s="17">
        <v>0.58333333333333337</v>
      </c>
      <c r="R165" s="6" t="s">
        <v>307</v>
      </c>
      <c r="S165" s="6" t="s">
        <v>310</v>
      </c>
      <c r="T165" s="6" t="s">
        <v>52</v>
      </c>
      <c r="U165" s="6" t="s">
        <v>311</v>
      </c>
      <c r="V165" s="6" t="s">
        <v>312</v>
      </c>
      <c r="W165" s="6" t="s">
        <v>94</v>
      </c>
      <c r="Y165" s="6" t="s">
        <v>73</v>
      </c>
      <c r="Z165" s="6" t="s">
        <v>74</v>
      </c>
      <c r="AA165" s="6" t="s">
        <v>49</v>
      </c>
      <c r="AB165" s="6" t="s">
        <v>313</v>
      </c>
      <c r="AC165" s="6" t="s">
        <v>94</v>
      </c>
      <c r="AE165" s="6" t="s">
        <v>87</v>
      </c>
      <c r="AG165" s="6" t="s">
        <v>53</v>
      </c>
      <c r="AH165" s="6" t="s">
        <v>313</v>
      </c>
      <c r="AI165" s="6" t="s">
        <v>94</v>
      </c>
      <c r="AK165" s="6" t="s">
        <v>79</v>
      </c>
      <c r="AM165" s="6" t="s">
        <v>56</v>
      </c>
      <c r="AN165" s="6" t="s">
        <v>314</v>
      </c>
      <c r="AO165" s="6" t="s">
        <v>94</v>
      </c>
      <c r="AQ165" s="6" t="s">
        <v>79</v>
      </c>
      <c r="AU165" s="18" t="s">
        <v>105</v>
      </c>
      <c r="AV165" s="6" t="s">
        <v>315</v>
      </c>
      <c r="AW165" s="6" t="s">
        <v>316</v>
      </c>
      <c r="AX165" s="6" t="s">
        <v>310</v>
      </c>
      <c r="AY165" s="13">
        <f t="shared" si="92"/>
        <v>1</v>
      </c>
      <c r="AZ165" s="13">
        <f t="shared" si="93"/>
        <v>0</v>
      </c>
      <c r="BA165" s="13">
        <f t="shared" si="94"/>
        <v>0</v>
      </c>
      <c r="BB165" s="13">
        <f t="shared" si="95"/>
        <v>1</v>
      </c>
      <c r="BC165" s="13">
        <f t="shared" si="96"/>
        <v>1</v>
      </c>
      <c r="BD165" s="13">
        <f t="shared" si="97"/>
        <v>0</v>
      </c>
      <c r="BE165" s="13">
        <f>COUNTIF(T165:AT165,"Tocaciones")</f>
        <v>0</v>
      </c>
      <c r="BF165" s="13">
        <f t="shared" si="98"/>
        <v>1</v>
      </c>
      <c r="BG165" s="13">
        <f t="shared" si="99"/>
        <v>0</v>
      </c>
      <c r="BH165" s="13">
        <f t="shared" si="100"/>
        <v>0</v>
      </c>
      <c r="BI165" s="13">
        <f t="shared" si="101"/>
        <v>0</v>
      </c>
      <c r="BJ165" s="13">
        <f t="shared" si="102"/>
        <v>0</v>
      </c>
      <c r="BK165" s="13">
        <f t="shared" si="103"/>
        <v>0</v>
      </c>
      <c r="BL165" s="13">
        <f t="shared" si="104"/>
        <v>0</v>
      </c>
      <c r="BM165" s="13">
        <f t="shared" si="105"/>
        <v>0</v>
      </c>
      <c r="BN165" s="13">
        <f t="shared" si="106"/>
        <v>0</v>
      </c>
      <c r="BO165" s="13">
        <f t="shared" si="107"/>
        <v>0</v>
      </c>
      <c r="BP165" s="13">
        <f t="shared" si="108"/>
        <v>0</v>
      </c>
      <c r="BQ165" s="13">
        <f t="shared" si="109"/>
        <v>0</v>
      </c>
      <c r="BR165" s="13">
        <f t="shared" si="110"/>
        <v>0</v>
      </c>
      <c r="BS165" s="13">
        <f t="shared" si="111"/>
        <v>0</v>
      </c>
      <c r="BT165" s="13">
        <f t="shared" si="112"/>
        <v>0</v>
      </c>
      <c r="BU165" s="40">
        <f t="shared" si="136"/>
        <v>4</v>
      </c>
      <c r="BV165" s="13">
        <f t="shared" si="113"/>
        <v>0</v>
      </c>
      <c r="BW165" s="13">
        <f t="shared" si="114"/>
        <v>1</v>
      </c>
      <c r="BX165" s="13">
        <f t="shared" si="115"/>
        <v>1</v>
      </c>
      <c r="BY165" s="13">
        <f t="shared" si="116"/>
        <v>0</v>
      </c>
      <c r="BZ165" s="13">
        <f t="shared" si="117"/>
        <v>0</v>
      </c>
      <c r="CA165" s="13">
        <f t="shared" si="118"/>
        <v>0</v>
      </c>
      <c r="CB165" s="13">
        <f t="shared" si="119"/>
        <v>0</v>
      </c>
      <c r="CC165" s="13">
        <f t="shared" si="120"/>
        <v>2</v>
      </c>
      <c r="CD165" s="13">
        <f t="shared" si="121"/>
        <v>0</v>
      </c>
      <c r="CE165" s="13">
        <f t="shared" si="122"/>
        <v>0</v>
      </c>
      <c r="CF165" s="13">
        <f t="shared" si="123"/>
        <v>0</v>
      </c>
      <c r="CG165" s="13">
        <f t="shared" si="124"/>
        <v>0</v>
      </c>
      <c r="CH165" s="13">
        <f t="shared" si="125"/>
        <v>0</v>
      </c>
      <c r="CI165" s="13">
        <f t="shared" si="126"/>
        <v>0</v>
      </c>
      <c r="CJ165" s="13">
        <f t="shared" si="127"/>
        <v>0</v>
      </c>
      <c r="CK165" s="13">
        <f t="shared" si="128"/>
        <v>1</v>
      </c>
      <c r="CL165" s="13">
        <f t="shared" si="129"/>
        <v>0</v>
      </c>
      <c r="CM165" s="13">
        <f t="shared" si="130"/>
        <v>0</v>
      </c>
      <c r="CN165" s="13">
        <f t="shared" si="131"/>
        <v>0</v>
      </c>
      <c r="CO165" s="13">
        <f t="shared" si="132"/>
        <v>0</v>
      </c>
      <c r="CP165" s="13">
        <f t="shared" si="133"/>
        <v>0</v>
      </c>
      <c r="CQ165" s="13">
        <f t="shared" si="134"/>
        <v>0</v>
      </c>
      <c r="CR165" s="13">
        <f t="shared" si="135"/>
        <v>4</v>
      </c>
      <c r="CS165" s="13">
        <f t="shared" si="137"/>
        <v>0</v>
      </c>
      <c r="CT165" s="13" t="s">
        <v>107</v>
      </c>
    </row>
    <row r="166" spans="1:98" x14ac:dyDescent="0.35">
      <c r="A166" s="14">
        <v>87</v>
      </c>
      <c r="B166" s="6">
        <v>165</v>
      </c>
      <c r="D166" s="6">
        <v>1</v>
      </c>
      <c r="G166" s="6">
        <v>1</v>
      </c>
      <c r="H166" s="6"/>
      <c r="I166" s="6"/>
      <c r="J166" s="6" t="s">
        <v>147</v>
      </c>
      <c r="K166" s="21">
        <v>43773</v>
      </c>
      <c r="L166" s="6" t="s">
        <v>157</v>
      </c>
      <c r="M166" s="6" t="s">
        <v>317</v>
      </c>
      <c r="N166" s="6"/>
      <c r="O166" s="6"/>
      <c r="P166" s="16">
        <v>43758</v>
      </c>
      <c r="Q166" s="17">
        <v>0.79166666666666663</v>
      </c>
      <c r="R166" s="6" t="s">
        <v>98</v>
      </c>
      <c r="S166" s="6" t="s">
        <v>98</v>
      </c>
      <c r="T166" s="6" t="s">
        <v>52</v>
      </c>
      <c r="U166" s="6" t="s">
        <v>318</v>
      </c>
      <c r="V166" s="6" t="s">
        <v>319</v>
      </c>
      <c r="W166" s="6" t="s">
        <v>91</v>
      </c>
      <c r="Y166" s="6"/>
      <c r="AU166" s="18" t="s">
        <v>105</v>
      </c>
      <c r="AV166" s="6" t="s">
        <v>106</v>
      </c>
      <c r="AX166" s="6" t="s">
        <v>99</v>
      </c>
      <c r="AY166" s="13">
        <f t="shared" si="92"/>
        <v>0</v>
      </c>
      <c r="AZ166" s="13">
        <f t="shared" si="93"/>
        <v>0</v>
      </c>
      <c r="BA166" s="13">
        <f t="shared" si="94"/>
        <v>0</v>
      </c>
      <c r="BB166" s="13">
        <f t="shared" si="95"/>
        <v>1</v>
      </c>
      <c r="BC166" s="13">
        <f t="shared" si="96"/>
        <v>0</v>
      </c>
      <c r="BD166" s="13">
        <f t="shared" si="97"/>
        <v>0</v>
      </c>
      <c r="BE166" s="13">
        <f>COUNTIF(T166:AW166,"Tocaciones")</f>
        <v>0</v>
      </c>
      <c r="BF166" s="13">
        <f t="shared" si="98"/>
        <v>0</v>
      </c>
      <c r="BG166" s="13">
        <f t="shared" si="99"/>
        <v>0</v>
      </c>
      <c r="BH166" s="13">
        <f t="shared" si="100"/>
        <v>0</v>
      </c>
      <c r="BI166" s="13">
        <f t="shared" si="101"/>
        <v>0</v>
      </c>
      <c r="BJ166" s="13">
        <f t="shared" si="102"/>
        <v>0</v>
      </c>
      <c r="BK166" s="13">
        <f t="shared" si="103"/>
        <v>0</v>
      </c>
      <c r="BL166" s="13">
        <f t="shared" si="104"/>
        <v>0</v>
      </c>
      <c r="BM166" s="13">
        <f t="shared" si="105"/>
        <v>0</v>
      </c>
      <c r="BN166" s="13">
        <f t="shared" si="106"/>
        <v>0</v>
      </c>
      <c r="BO166" s="13">
        <f t="shared" si="107"/>
        <v>0</v>
      </c>
      <c r="BP166" s="13">
        <f t="shared" si="108"/>
        <v>0</v>
      </c>
      <c r="BQ166" s="13">
        <f t="shared" si="109"/>
        <v>0</v>
      </c>
      <c r="BR166" s="13">
        <f t="shared" si="110"/>
        <v>0</v>
      </c>
      <c r="BS166" s="13">
        <f t="shared" si="111"/>
        <v>0</v>
      </c>
      <c r="BT166" s="13">
        <f t="shared" si="112"/>
        <v>0</v>
      </c>
      <c r="BU166" s="40">
        <f t="shared" si="136"/>
        <v>1</v>
      </c>
      <c r="BV166" s="13">
        <f t="shared" si="113"/>
        <v>0</v>
      </c>
      <c r="BW166" s="13">
        <f t="shared" si="114"/>
        <v>0</v>
      </c>
      <c r="BX166" s="13">
        <f t="shared" si="115"/>
        <v>0</v>
      </c>
      <c r="BY166" s="13">
        <f t="shared" si="116"/>
        <v>0</v>
      </c>
      <c r="BZ166" s="13">
        <f t="shared" si="117"/>
        <v>0</v>
      </c>
      <c r="CA166" s="13">
        <f t="shared" si="118"/>
        <v>0</v>
      </c>
      <c r="CB166" s="13">
        <f t="shared" si="119"/>
        <v>0</v>
      </c>
      <c r="CC166" s="13">
        <f t="shared" si="120"/>
        <v>0</v>
      </c>
      <c r="CD166" s="13">
        <f t="shared" si="121"/>
        <v>0</v>
      </c>
      <c r="CE166" s="13">
        <f t="shared" si="122"/>
        <v>0</v>
      </c>
      <c r="CF166" s="13">
        <f t="shared" si="123"/>
        <v>0</v>
      </c>
      <c r="CG166" s="13">
        <f t="shared" si="124"/>
        <v>0</v>
      </c>
      <c r="CH166" s="13">
        <f t="shared" si="125"/>
        <v>0</v>
      </c>
      <c r="CI166" s="13">
        <f t="shared" si="126"/>
        <v>0</v>
      </c>
      <c r="CJ166" s="13">
        <f t="shared" si="127"/>
        <v>0</v>
      </c>
      <c r="CK166" s="13">
        <f t="shared" si="128"/>
        <v>0</v>
      </c>
      <c r="CL166" s="13">
        <f t="shared" si="129"/>
        <v>0</v>
      </c>
      <c r="CM166" s="13">
        <f t="shared" si="130"/>
        <v>0</v>
      </c>
      <c r="CN166" s="13">
        <f t="shared" si="131"/>
        <v>0</v>
      </c>
      <c r="CO166" s="13">
        <f t="shared" si="132"/>
        <v>1</v>
      </c>
      <c r="CP166" s="13">
        <f t="shared" si="133"/>
        <v>0</v>
      </c>
      <c r="CQ166" s="13">
        <f t="shared" si="134"/>
        <v>0</v>
      </c>
      <c r="CR166" s="13">
        <f t="shared" si="135"/>
        <v>0</v>
      </c>
      <c r="CS166" s="13">
        <f t="shared" si="137"/>
        <v>0</v>
      </c>
      <c r="CT166" s="13" t="s">
        <v>107</v>
      </c>
    </row>
    <row r="167" spans="1:98" x14ac:dyDescent="0.35">
      <c r="A167" s="14">
        <v>88</v>
      </c>
      <c r="B167" s="6">
        <v>166</v>
      </c>
      <c r="C167" s="13">
        <v>36</v>
      </c>
      <c r="D167" s="6">
        <v>1</v>
      </c>
      <c r="G167" s="6">
        <v>1</v>
      </c>
      <c r="H167" s="6"/>
      <c r="I167" s="6"/>
      <c r="J167" s="6" t="s">
        <v>320</v>
      </c>
      <c r="K167" s="21">
        <v>43768</v>
      </c>
      <c r="L167" s="6" t="s">
        <v>321</v>
      </c>
      <c r="M167" s="6" t="s">
        <v>322</v>
      </c>
      <c r="N167" s="6"/>
      <c r="O167" s="6"/>
      <c r="P167" s="16">
        <v>43761</v>
      </c>
      <c r="Q167" s="17">
        <v>0.84027777777777779</v>
      </c>
      <c r="R167" s="6" t="s">
        <v>98</v>
      </c>
      <c r="S167" s="6" t="s">
        <v>98</v>
      </c>
      <c r="T167" s="6" t="s">
        <v>52</v>
      </c>
      <c r="U167" s="28" t="s">
        <v>323</v>
      </c>
      <c r="V167" s="6" t="s">
        <v>320</v>
      </c>
      <c r="W167" s="6" t="s">
        <v>94</v>
      </c>
      <c r="X167" s="6">
        <v>1</v>
      </c>
      <c r="Y167" s="6" t="s">
        <v>73</v>
      </c>
      <c r="Z167" s="6" t="s">
        <v>74</v>
      </c>
      <c r="AA167" s="6" t="s">
        <v>53</v>
      </c>
      <c r="AB167" s="28" t="s">
        <v>323</v>
      </c>
      <c r="AC167" s="6" t="s">
        <v>94</v>
      </c>
      <c r="AE167" s="6" t="s">
        <v>79</v>
      </c>
      <c r="AU167" s="18" t="s">
        <v>105</v>
      </c>
      <c r="AV167" s="6" t="s">
        <v>106</v>
      </c>
      <c r="AW167" s="6" t="s">
        <v>324</v>
      </c>
      <c r="AX167" s="6" t="s">
        <v>99</v>
      </c>
      <c r="AY167" s="13">
        <f t="shared" si="92"/>
        <v>0</v>
      </c>
      <c r="AZ167" s="13">
        <f t="shared" si="93"/>
        <v>0</v>
      </c>
      <c r="BA167" s="13">
        <f t="shared" si="94"/>
        <v>0</v>
      </c>
      <c r="BB167" s="13">
        <f t="shared" si="95"/>
        <v>1</v>
      </c>
      <c r="BC167" s="13">
        <f t="shared" si="96"/>
        <v>1</v>
      </c>
      <c r="BD167" s="13">
        <f t="shared" si="97"/>
        <v>0</v>
      </c>
      <c r="BE167" s="13">
        <f>COUNTIF(T167:AT167,"Tocaciones")</f>
        <v>0</v>
      </c>
      <c r="BF167" s="13">
        <f t="shared" si="98"/>
        <v>0</v>
      </c>
      <c r="BG167" s="13">
        <f t="shared" si="99"/>
        <v>0</v>
      </c>
      <c r="BH167" s="13">
        <f t="shared" si="100"/>
        <v>0</v>
      </c>
      <c r="BI167" s="13">
        <f t="shared" si="101"/>
        <v>0</v>
      </c>
      <c r="BJ167" s="13">
        <f t="shared" si="102"/>
        <v>0</v>
      </c>
      <c r="BK167" s="13">
        <f t="shared" si="103"/>
        <v>0</v>
      </c>
      <c r="BL167" s="13">
        <f t="shared" si="104"/>
        <v>0</v>
      </c>
      <c r="BM167" s="13">
        <f t="shared" si="105"/>
        <v>0</v>
      </c>
      <c r="BN167" s="13">
        <f t="shared" si="106"/>
        <v>0</v>
      </c>
      <c r="BO167" s="13">
        <f t="shared" si="107"/>
        <v>0</v>
      </c>
      <c r="BP167" s="13">
        <f t="shared" si="108"/>
        <v>0</v>
      </c>
      <c r="BQ167" s="13">
        <f t="shared" si="109"/>
        <v>0</v>
      </c>
      <c r="BR167" s="13">
        <f t="shared" si="110"/>
        <v>0</v>
      </c>
      <c r="BS167" s="13">
        <f t="shared" si="111"/>
        <v>0</v>
      </c>
      <c r="BT167" s="13">
        <f t="shared" si="112"/>
        <v>0</v>
      </c>
      <c r="BU167" s="40">
        <f t="shared" si="136"/>
        <v>2</v>
      </c>
      <c r="BV167" s="13">
        <f t="shared" si="113"/>
        <v>0</v>
      </c>
      <c r="BW167" s="13">
        <f t="shared" si="114"/>
        <v>1</v>
      </c>
      <c r="BX167" s="13">
        <f t="shared" si="115"/>
        <v>1</v>
      </c>
      <c r="BY167" s="13">
        <f t="shared" si="116"/>
        <v>0</v>
      </c>
      <c r="BZ167" s="13">
        <f t="shared" si="117"/>
        <v>0</v>
      </c>
      <c r="CA167" s="13">
        <f t="shared" si="118"/>
        <v>0</v>
      </c>
      <c r="CB167" s="13">
        <f t="shared" si="119"/>
        <v>0</v>
      </c>
      <c r="CC167" s="13">
        <f t="shared" si="120"/>
        <v>1</v>
      </c>
      <c r="CD167" s="13">
        <f t="shared" si="121"/>
        <v>0</v>
      </c>
      <c r="CE167" s="13">
        <f t="shared" si="122"/>
        <v>0</v>
      </c>
      <c r="CF167" s="13">
        <f t="shared" si="123"/>
        <v>0</v>
      </c>
      <c r="CG167" s="13">
        <f t="shared" si="124"/>
        <v>0</v>
      </c>
      <c r="CH167" s="13">
        <f t="shared" si="125"/>
        <v>0</v>
      </c>
      <c r="CI167" s="13">
        <f t="shared" si="126"/>
        <v>0</v>
      </c>
      <c r="CJ167" s="13">
        <f t="shared" si="127"/>
        <v>0</v>
      </c>
      <c r="CK167" s="13">
        <f t="shared" si="128"/>
        <v>0</v>
      </c>
      <c r="CL167" s="13">
        <f t="shared" si="129"/>
        <v>0</v>
      </c>
      <c r="CM167" s="13">
        <f t="shared" si="130"/>
        <v>0</v>
      </c>
      <c r="CN167" s="13">
        <f t="shared" si="131"/>
        <v>0</v>
      </c>
      <c r="CO167" s="13">
        <f t="shared" si="132"/>
        <v>0</v>
      </c>
      <c r="CP167" s="13">
        <f t="shared" si="133"/>
        <v>0</v>
      </c>
      <c r="CQ167" s="13">
        <f t="shared" si="134"/>
        <v>0</v>
      </c>
      <c r="CR167" s="13">
        <f t="shared" si="135"/>
        <v>2</v>
      </c>
      <c r="CS167" s="13">
        <f t="shared" si="137"/>
        <v>0</v>
      </c>
      <c r="CT167" s="13" t="s">
        <v>107</v>
      </c>
    </row>
    <row r="168" spans="1:98" x14ac:dyDescent="0.35">
      <c r="A168" s="14">
        <v>89</v>
      </c>
      <c r="B168" s="6">
        <v>167</v>
      </c>
      <c r="C168" s="13">
        <v>26</v>
      </c>
      <c r="D168" s="6">
        <v>1</v>
      </c>
      <c r="G168" s="6">
        <v>1</v>
      </c>
      <c r="H168" s="6"/>
      <c r="I168" s="6"/>
      <c r="J168" s="6" t="s">
        <v>147</v>
      </c>
      <c r="K168" s="21">
        <v>43774</v>
      </c>
      <c r="L168" s="6" t="s">
        <v>157</v>
      </c>
      <c r="M168" s="6" t="s">
        <v>325</v>
      </c>
      <c r="N168" s="6"/>
      <c r="O168" s="6"/>
      <c r="P168" s="16">
        <v>43766</v>
      </c>
      <c r="Q168" s="17">
        <v>0.65138888888888891</v>
      </c>
      <c r="R168" s="6" t="s">
        <v>99</v>
      </c>
      <c r="S168" s="6" t="s">
        <v>98</v>
      </c>
      <c r="T168" s="6" t="s">
        <v>52</v>
      </c>
      <c r="U168" s="6" t="s">
        <v>326</v>
      </c>
      <c r="V168" s="6" t="s">
        <v>327</v>
      </c>
      <c r="W168" s="6" t="s">
        <v>94</v>
      </c>
      <c r="Y168" s="6" t="s">
        <v>73</v>
      </c>
      <c r="Z168" s="6" t="s">
        <v>74</v>
      </c>
      <c r="AU168" s="6" t="s">
        <v>328</v>
      </c>
      <c r="AV168" s="6" t="s">
        <v>106</v>
      </c>
      <c r="AX168" s="6" t="s">
        <v>99</v>
      </c>
      <c r="AY168" s="13">
        <f t="shared" si="92"/>
        <v>0</v>
      </c>
      <c r="AZ168" s="13">
        <f t="shared" si="93"/>
        <v>0</v>
      </c>
      <c r="BA168" s="13">
        <f t="shared" si="94"/>
        <v>0</v>
      </c>
      <c r="BB168" s="13">
        <f t="shared" si="95"/>
        <v>1</v>
      </c>
      <c r="BC168" s="13">
        <f t="shared" si="96"/>
        <v>0</v>
      </c>
      <c r="BD168" s="13">
        <f t="shared" si="97"/>
        <v>0</v>
      </c>
      <c r="BE168" s="13">
        <f>COUNTIF(T168:AW168,"Tocaciones")</f>
        <v>0</v>
      </c>
      <c r="BF168" s="13">
        <f t="shared" si="98"/>
        <v>0</v>
      </c>
      <c r="BG168" s="13">
        <f t="shared" si="99"/>
        <v>0</v>
      </c>
      <c r="BH168" s="13">
        <f t="shared" si="100"/>
        <v>0</v>
      </c>
      <c r="BI168" s="13">
        <f t="shared" si="101"/>
        <v>0</v>
      </c>
      <c r="BJ168" s="13">
        <f t="shared" si="102"/>
        <v>0</v>
      </c>
      <c r="BK168" s="13">
        <f t="shared" si="103"/>
        <v>0</v>
      </c>
      <c r="BL168" s="13">
        <f t="shared" si="104"/>
        <v>0</v>
      </c>
      <c r="BM168" s="13">
        <f t="shared" si="105"/>
        <v>0</v>
      </c>
      <c r="BN168" s="13">
        <f t="shared" si="106"/>
        <v>0</v>
      </c>
      <c r="BO168" s="13">
        <f t="shared" si="107"/>
        <v>0</v>
      </c>
      <c r="BP168" s="13">
        <f t="shared" si="108"/>
        <v>0</v>
      </c>
      <c r="BQ168" s="13">
        <f t="shared" si="109"/>
        <v>0</v>
      </c>
      <c r="BR168" s="13">
        <f t="shared" si="110"/>
        <v>0</v>
      </c>
      <c r="BS168" s="13">
        <f t="shared" si="111"/>
        <v>0</v>
      </c>
      <c r="BT168" s="13">
        <f t="shared" si="112"/>
        <v>0</v>
      </c>
      <c r="BU168" s="40">
        <f t="shared" si="136"/>
        <v>1</v>
      </c>
      <c r="BV168" s="13">
        <f t="shared" si="113"/>
        <v>0</v>
      </c>
      <c r="BW168" s="13">
        <f t="shared" si="114"/>
        <v>1</v>
      </c>
      <c r="BX168" s="13">
        <f t="shared" si="115"/>
        <v>1</v>
      </c>
      <c r="BY168" s="13">
        <f t="shared" si="116"/>
        <v>0</v>
      </c>
      <c r="BZ168" s="13">
        <f t="shared" si="117"/>
        <v>0</v>
      </c>
      <c r="CA168" s="13">
        <f t="shared" si="118"/>
        <v>0</v>
      </c>
      <c r="CB168" s="13">
        <f t="shared" si="119"/>
        <v>0</v>
      </c>
      <c r="CC168" s="13">
        <f t="shared" si="120"/>
        <v>0</v>
      </c>
      <c r="CD168" s="13">
        <f t="shared" si="121"/>
        <v>0</v>
      </c>
      <c r="CE168" s="13">
        <f t="shared" si="122"/>
        <v>0</v>
      </c>
      <c r="CF168" s="13">
        <f t="shared" si="123"/>
        <v>0</v>
      </c>
      <c r="CG168" s="13">
        <f t="shared" si="124"/>
        <v>0</v>
      </c>
      <c r="CH168" s="13">
        <f t="shared" si="125"/>
        <v>0</v>
      </c>
      <c r="CI168" s="13">
        <f t="shared" si="126"/>
        <v>0</v>
      </c>
      <c r="CJ168" s="13">
        <f t="shared" si="127"/>
        <v>0</v>
      </c>
      <c r="CK168" s="13">
        <f t="shared" si="128"/>
        <v>0</v>
      </c>
      <c r="CL168" s="13">
        <f t="shared" si="129"/>
        <v>0</v>
      </c>
      <c r="CM168" s="13">
        <f t="shared" si="130"/>
        <v>0</v>
      </c>
      <c r="CN168" s="13">
        <f t="shared" si="131"/>
        <v>0</v>
      </c>
      <c r="CO168" s="13">
        <f t="shared" si="132"/>
        <v>0</v>
      </c>
      <c r="CP168" s="13">
        <f t="shared" si="133"/>
        <v>0</v>
      </c>
      <c r="CQ168" s="13">
        <f t="shared" si="134"/>
        <v>0</v>
      </c>
      <c r="CR168" s="13">
        <f t="shared" si="135"/>
        <v>1</v>
      </c>
      <c r="CS168" s="13">
        <f t="shared" si="137"/>
        <v>0</v>
      </c>
      <c r="CT168" s="13" t="s">
        <v>107</v>
      </c>
    </row>
    <row r="169" spans="1:98" x14ac:dyDescent="0.35">
      <c r="A169" s="14">
        <v>90</v>
      </c>
      <c r="B169" s="6">
        <v>168</v>
      </c>
      <c r="C169" s="13">
        <v>29</v>
      </c>
      <c r="D169" s="6">
        <v>1</v>
      </c>
      <c r="G169" s="6">
        <v>1</v>
      </c>
      <c r="H169" s="6"/>
      <c r="I169" s="6"/>
      <c r="J169" s="6" t="s">
        <v>147</v>
      </c>
      <c r="K169" s="21">
        <v>43776</v>
      </c>
      <c r="L169" s="6" t="s">
        <v>157</v>
      </c>
      <c r="M169" s="6" t="s">
        <v>325</v>
      </c>
      <c r="N169" s="6"/>
      <c r="O169" s="6"/>
      <c r="P169" s="16">
        <v>43758</v>
      </c>
      <c r="Q169" s="17">
        <v>0.77083333333333337</v>
      </c>
      <c r="R169" s="6" t="s">
        <v>98</v>
      </c>
      <c r="S169" s="6" t="s">
        <v>99</v>
      </c>
      <c r="T169" s="6" t="s">
        <v>49</v>
      </c>
      <c r="U169" s="6" t="s">
        <v>329</v>
      </c>
      <c r="V169" s="6" t="s">
        <v>330</v>
      </c>
      <c r="W169" s="6" t="s">
        <v>94</v>
      </c>
      <c r="Y169" s="6" t="s">
        <v>73</v>
      </c>
      <c r="Z169" s="13">
        <v>999</v>
      </c>
      <c r="AA169" s="6" t="s">
        <v>52</v>
      </c>
      <c r="AB169" s="6" t="s">
        <v>329</v>
      </c>
      <c r="AC169" s="6" t="s">
        <v>94</v>
      </c>
      <c r="AE169" s="6" t="s">
        <v>72</v>
      </c>
      <c r="AF169" s="6" t="s">
        <v>77</v>
      </c>
      <c r="AG169" s="6" t="s">
        <v>52</v>
      </c>
      <c r="AH169" s="6" t="s">
        <v>329</v>
      </c>
      <c r="AI169" s="6" t="s">
        <v>94</v>
      </c>
      <c r="AK169" s="6" t="s">
        <v>73</v>
      </c>
      <c r="AL169" s="6" t="s">
        <v>74</v>
      </c>
      <c r="AU169" s="6" t="s">
        <v>328</v>
      </c>
      <c r="AV169" s="6" t="s">
        <v>106</v>
      </c>
      <c r="AX169" s="6" t="s">
        <v>99</v>
      </c>
      <c r="AY169" s="13">
        <f t="shared" si="92"/>
        <v>1</v>
      </c>
      <c r="AZ169" s="13">
        <f t="shared" si="93"/>
        <v>0</v>
      </c>
      <c r="BA169" s="13">
        <f t="shared" si="94"/>
        <v>0</v>
      </c>
      <c r="BB169" s="13">
        <f t="shared" si="95"/>
        <v>2</v>
      </c>
      <c r="BC169" s="13">
        <f t="shared" si="96"/>
        <v>0</v>
      </c>
      <c r="BD169" s="13">
        <f t="shared" si="97"/>
        <v>0</v>
      </c>
      <c r="BE169" s="13">
        <f>COUNTIF(T169:AT169,"Tocaciones")</f>
        <v>0</v>
      </c>
      <c r="BF169" s="13">
        <f t="shared" si="98"/>
        <v>0</v>
      </c>
      <c r="BG169" s="13">
        <f t="shared" si="99"/>
        <v>0</v>
      </c>
      <c r="BH169" s="13">
        <f t="shared" si="100"/>
        <v>0</v>
      </c>
      <c r="BI169" s="13">
        <f t="shared" si="101"/>
        <v>0</v>
      </c>
      <c r="BJ169" s="13">
        <f t="shared" si="102"/>
        <v>0</v>
      </c>
      <c r="BK169" s="13">
        <f t="shared" si="103"/>
        <v>0</v>
      </c>
      <c r="BL169" s="13">
        <f t="shared" si="104"/>
        <v>0</v>
      </c>
      <c r="BM169" s="13">
        <f t="shared" si="105"/>
        <v>0</v>
      </c>
      <c r="BN169" s="13">
        <f t="shared" si="106"/>
        <v>0</v>
      </c>
      <c r="BO169" s="13">
        <f t="shared" si="107"/>
        <v>0</v>
      </c>
      <c r="BP169" s="13">
        <f t="shared" si="108"/>
        <v>0</v>
      </c>
      <c r="BQ169" s="13">
        <f t="shared" si="109"/>
        <v>0</v>
      </c>
      <c r="BR169" s="13">
        <f t="shared" si="110"/>
        <v>0</v>
      </c>
      <c r="BS169" s="13">
        <f t="shared" si="111"/>
        <v>0</v>
      </c>
      <c r="BT169" s="13">
        <f t="shared" si="112"/>
        <v>0</v>
      </c>
      <c r="BU169" s="40">
        <f t="shared" si="136"/>
        <v>3</v>
      </c>
      <c r="BV169" s="13">
        <f t="shared" si="113"/>
        <v>1</v>
      </c>
      <c r="BW169" s="13">
        <f t="shared" si="114"/>
        <v>2</v>
      </c>
      <c r="BX169" s="13">
        <f t="shared" si="115"/>
        <v>1</v>
      </c>
      <c r="BY169" s="13">
        <f t="shared" si="116"/>
        <v>0</v>
      </c>
      <c r="BZ169" s="13">
        <f t="shared" si="117"/>
        <v>0</v>
      </c>
      <c r="CA169" s="13">
        <f t="shared" si="118"/>
        <v>1</v>
      </c>
      <c r="CB169" s="13">
        <f t="shared" si="119"/>
        <v>0</v>
      </c>
      <c r="CC169" s="13">
        <f t="shared" si="120"/>
        <v>0</v>
      </c>
      <c r="CD169" s="13">
        <f t="shared" si="121"/>
        <v>0</v>
      </c>
      <c r="CE169" s="13">
        <f t="shared" si="122"/>
        <v>0</v>
      </c>
      <c r="CF169" s="13">
        <f t="shared" si="123"/>
        <v>0</v>
      </c>
      <c r="CG169" s="13">
        <f t="shared" si="124"/>
        <v>0</v>
      </c>
      <c r="CH169" s="13">
        <f t="shared" si="125"/>
        <v>0</v>
      </c>
      <c r="CI169" s="13">
        <f t="shared" si="126"/>
        <v>0</v>
      </c>
      <c r="CJ169" s="13">
        <f t="shared" si="127"/>
        <v>0</v>
      </c>
      <c r="CK169" s="13">
        <f t="shared" si="128"/>
        <v>0</v>
      </c>
      <c r="CL169" s="13">
        <f t="shared" si="129"/>
        <v>0</v>
      </c>
      <c r="CM169" s="13">
        <f t="shared" si="130"/>
        <v>0</v>
      </c>
      <c r="CN169" s="13">
        <f t="shared" si="131"/>
        <v>0</v>
      </c>
      <c r="CO169" s="13">
        <f t="shared" si="132"/>
        <v>0</v>
      </c>
      <c r="CP169" s="13">
        <f t="shared" si="133"/>
        <v>0</v>
      </c>
      <c r="CQ169" s="13">
        <f t="shared" si="134"/>
        <v>0</v>
      </c>
      <c r="CR169" s="13">
        <f t="shared" si="135"/>
        <v>3</v>
      </c>
      <c r="CS169" s="13">
        <f t="shared" si="137"/>
        <v>0</v>
      </c>
      <c r="CT169" s="13" t="s">
        <v>107</v>
      </c>
    </row>
    <row r="170" spans="1:98" x14ac:dyDescent="0.35">
      <c r="A170" s="14">
        <v>91</v>
      </c>
      <c r="B170" s="6">
        <v>169</v>
      </c>
      <c r="C170" s="6">
        <v>14</v>
      </c>
      <c r="D170" s="6">
        <v>2</v>
      </c>
      <c r="G170" s="6">
        <v>1</v>
      </c>
      <c r="H170" s="6"/>
      <c r="I170" s="6"/>
      <c r="J170" s="6" t="s">
        <v>175</v>
      </c>
      <c r="K170" s="21">
        <v>43790</v>
      </c>
      <c r="L170" s="6" t="s">
        <v>321</v>
      </c>
      <c r="M170" s="6" t="s">
        <v>176</v>
      </c>
      <c r="N170" s="6"/>
      <c r="O170" s="6"/>
      <c r="P170" s="16">
        <v>43781</v>
      </c>
      <c r="R170" s="6" t="s">
        <v>99</v>
      </c>
      <c r="S170" s="6" t="s">
        <v>98</v>
      </c>
      <c r="T170" s="6" t="s">
        <v>52</v>
      </c>
      <c r="U170" s="6" t="s">
        <v>331</v>
      </c>
      <c r="V170" s="6" t="s">
        <v>332</v>
      </c>
      <c r="W170" s="6" t="s">
        <v>94</v>
      </c>
      <c r="Y170" s="6" t="s">
        <v>73</v>
      </c>
      <c r="Z170" s="6" t="s">
        <v>76</v>
      </c>
      <c r="AA170" s="6" t="s">
        <v>49</v>
      </c>
      <c r="AB170" s="6" t="s">
        <v>333</v>
      </c>
      <c r="AC170" s="6" t="s">
        <v>94</v>
      </c>
      <c r="AE170" s="6" t="s">
        <v>87</v>
      </c>
      <c r="AU170" s="18" t="s">
        <v>105</v>
      </c>
      <c r="AV170" s="6" t="s">
        <v>106</v>
      </c>
      <c r="AX170" s="6" t="s">
        <v>99</v>
      </c>
      <c r="AY170" s="13">
        <f t="shared" si="92"/>
        <v>1</v>
      </c>
      <c r="AZ170" s="13">
        <f t="shared" si="93"/>
        <v>0</v>
      </c>
      <c r="BA170" s="13">
        <f t="shared" si="94"/>
        <v>0</v>
      </c>
      <c r="BB170" s="13">
        <f t="shared" si="95"/>
        <v>1</v>
      </c>
      <c r="BC170" s="13">
        <f t="shared" si="96"/>
        <v>0</v>
      </c>
      <c r="BD170" s="13">
        <f t="shared" si="97"/>
        <v>0</v>
      </c>
      <c r="BE170" s="13">
        <f>COUNTIF(T170:AW170,"Tocaciones")</f>
        <v>0</v>
      </c>
      <c r="BF170" s="13">
        <f t="shared" si="98"/>
        <v>0</v>
      </c>
      <c r="BG170" s="13">
        <f t="shared" si="99"/>
        <v>0</v>
      </c>
      <c r="BH170" s="13">
        <f t="shared" si="100"/>
        <v>0</v>
      </c>
      <c r="BI170" s="13">
        <f t="shared" si="101"/>
        <v>0</v>
      </c>
      <c r="BJ170" s="13">
        <f t="shared" si="102"/>
        <v>0</v>
      </c>
      <c r="BK170" s="13">
        <f t="shared" si="103"/>
        <v>0</v>
      </c>
      <c r="BL170" s="13">
        <f t="shared" si="104"/>
        <v>0</v>
      </c>
      <c r="BM170" s="13">
        <f t="shared" si="105"/>
        <v>0</v>
      </c>
      <c r="BN170" s="13">
        <f t="shared" si="106"/>
        <v>0</v>
      </c>
      <c r="BO170" s="13">
        <f t="shared" si="107"/>
        <v>0</v>
      </c>
      <c r="BP170" s="13">
        <f t="shared" si="108"/>
        <v>0</v>
      </c>
      <c r="BQ170" s="13">
        <f t="shared" si="109"/>
        <v>0</v>
      </c>
      <c r="BR170" s="13">
        <f t="shared" si="110"/>
        <v>0</v>
      </c>
      <c r="BS170" s="13">
        <f t="shared" si="111"/>
        <v>0</v>
      </c>
      <c r="BT170" s="13">
        <f t="shared" si="112"/>
        <v>0</v>
      </c>
      <c r="BU170" s="40">
        <f t="shared" si="136"/>
        <v>2</v>
      </c>
      <c r="BV170" s="13">
        <f t="shared" si="113"/>
        <v>0</v>
      </c>
      <c r="BW170" s="13">
        <f t="shared" si="114"/>
        <v>1</v>
      </c>
      <c r="BX170" s="13">
        <f t="shared" si="115"/>
        <v>0</v>
      </c>
      <c r="BY170" s="13">
        <f t="shared" si="116"/>
        <v>0</v>
      </c>
      <c r="BZ170" s="13">
        <f t="shared" si="117"/>
        <v>1</v>
      </c>
      <c r="CA170" s="13">
        <f t="shared" si="118"/>
        <v>0</v>
      </c>
      <c r="CB170" s="13">
        <f t="shared" si="119"/>
        <v>0</v>
      </c>
      <c r="CC170" s="13">
        <f t="shared" si="120"/>
        <v>0</v>
      </c>
      <c r="CD170" s="13">
        <f t="shared" si="121"/>
        <v>0</v>
      </c>
      <c r="CE170" s="13">
        <f t="shared" si="122"/>
        <v>0</v>
      </c>
      <c r="CF170" s="13">
        <f t="shared" si="123"/>
        <v>0</v>
      </c>
      <c r="CG170" s="13">
        <f t="shared" si="124"/>
        <v>0</v>
      </c>
      <c r="CH170" s="13">
        <f t="shared" si="125"/>
        <v>0</v>
      </c>
      <c r="CI170" s="13">
        <f t="shared" si="126"/>
        <v>0</v>
      </c>
      <c r="CJ170" s="13">
        <f t="shared" si="127"/>
        <v>0</v>
      </c>
      <c r="CK170" s="13">
        <f t="shared" si="128"/>
        <v>1</v>
      </c>
      <c r="CL170" s="13">
        <f t="shared" si="129"/>
        <v>0</v>
      </c>
      <c r="CM170" s="13">
        <f t="shared" si="130"/>
        <v>0</v>
      </c>
      <c r="CN170" s="13">
        <f t="shared" si="131"/>
        <v>0</v>
      </c>
      <c r="CO170" s="13">
        <f t="shared" si="132"/>
        <v>0</v>
      </c>
      <c r="CP170" s="13">
        <f t="shared" si="133"/>
        <v>0</v>
      </c>
      <c r="CQ170" s="13">
        <f t="shared" si="134"/>
        <v>0</v>
      </c>
      <c r="CR170" s="13">
        <f t="shared" si="135"/>
        <v>2</v>
      </c>
      <c r="CS170" s="13">
        <f t="shared" si="137"/>
        <v>0</v>
      </c>
      <c r="CT170" s="13" t="s">
        <v>107</v>
      </c>
    </row>
    <row r="171" spans="1:98" x14ac:dyDescent="0.35">
      <c r="A171" s="14">
        <v>92</v>
      </c>
      <c r="B171" s="6">
        <v>170</v>
      </c>
      <c r="D171" s="6">
        <v>1</v>
      </c>
      <c r="F171" s="6" t="s">
        <v>334</v>
      </c>
      <c r="G171" s="6">
        <v>1</v>
      </c>
      <c r="H171" s="6"/>
      <c r="I171" s="6"/>
      <c r="J171" s="6" t="s">
        <v>147</v>
      </c>
      <c r="K171" s="21">
        <v>43775</v>
      </c>
      <c r="L171" s="6" t="s">
        <v>157</v>
      </c>
      <c r="M171" s="6" t="s">
        <v>335</v>
      </c>
      <c r="N171" s="6"/>
      <c r="O171" s="6"/>
      <c r="P171" s="16">
        <v>43760</v>
      </c>
      <c r="Q171" s="17">
        <v>0.69791666666666663</v>
      </c>
      <c r="R171" s="6" t="s">
        <v>98</v>
      </c>
      <c r="S171" s="6" t="s">
        <v>98</v>
      </c>
      <c r="T171" s="6" t="s">
        <v>52</v>
      </c>
      <c r="U171" s="6" t="s">
        <v>336</v>
      </c>
      <c r="V171" s="6" t="s">
        <v>284</v>
      </c>
      <c r="W171" s="6" t="s">
        <v>94</v>
      </c>
      <c r="X171" s="6">
        <v>5</v>
      </c>
      <c r="Y171" s="6" t="s">
        <v>73</v>
      </c>
      <c r="Z171" s="6" t="s">
        <v>74</v>
      </c>
      <c r="AU171" s="6" t="s">
        <v>337</v>
      </c>
      <c r="AV171" s="6" t="s">
        <v>106</v>
      </c>
      <c r="AX171" s="6" t="s">
        <v>98</v>
      </c>
      <c r="AY171" s="13">
        <f t="shared" si="92"/>
        <v>0</v>
      </c>
      <c r="AZ171" s="13">
        <f t="shared" si="93"/>
        <v>0</v>
      </c>
      <c r="BA171" s="13">
        <f t="shared" si="94"/>
        <v>0</v>
      </c>
      <c r="BB171" s="13">
        <f t="shared" si="95"/>
        <v>1</v>
      </c>
      <c r="BC171" s="13">
        <f t="shared" si="96"/>
        <v>0</v>
      </c>
      <c r="BD171" s="13">
        <f t="shared" si="97"/>
        <v>0</v>
      </c>
      <c r="BE171" s="13">
        <f>COUNTIF(T171:AT171,"Tocaciones")</f>
        <v>0</v>
      </c>
      <c r="BF171" s="13">
        <f t="shared" si="98"/>
        <v>0</v>
      </c>
      <c r="BG171" s="13">
        <f t="shared" si="99"/>
        <v>0</v>
      </c>
      <c r="BH171" s="13">
        <f t="shared" si="100"/>
        <v>0</v>
      </c>
      <c r="BI171" s="13">
        <f t="shared" si="101"/>
        <v>0</v>
      </c>
      <c r="BJ171" s="13">
        <f t="shared" si="102"/>
        <v>0</v>
      </c>
      <c r="BK171" s="13">
        <f t="shared" si="103"/>
        <v>0</v>
      </c>
      <c r="BL171" s="13">
        <f t="shared" si="104"/>
        <v>0</v>
      </c>
      <c r="BM171" s="13">
        <f t="shared" si="105"/>
        <v>0</v>
      </c>
      <c r="BN171" s="13">
        <f t="shared" si="106"/>
        <v>0</v>
      </c>
      <c r="BO171" s="13">
        <f t="shared" si="107"/>
        <v>0</v>
      </c>
      <c r="BP171" s="13">
        <f t="shared" si="108"/>
        <v>0</v>
      </c>
      <c r="BQ171" s="13">
        <f t="shared" si="109"/>
        <v>0</v>
      </c>
      <c r="BR171" s="13">
        <f t="shared" si="110"/>
        <v>0</v>
      </c>
      <c r="BS171" s="13">
        <f t="shared" si="111"/>
        <v>0</v>
      </c>
      <c r="BT171" s="13">
        <f t="shared" si="112"/>
        <v>0</v>
      </c>
      <c r="BU171" s="40">
        <f t="shared" si="136"/>
        <v>1</v>
      </c>
      <c r="BV171" s="13">
        <f t="shared" si="113"/>
        <v>0</v>
      </c>
      <c r="BW171" s="13">
        <f t="shared" si="114"/>
        <v>1</v>
      </c>
      <c r="BX171" s="13">
        <f t="shared" si="115"/>
        <v>1</v>
      </c>
      <c r="BY171" s="13">
        <f t="shared" si="116"/>
        <v>0</v>
      </c>
      <c r="BZ171" s="13">
        <f t="shared" si="117"/>
        <v>0</v>
      </c>
      <c r="CA171" s="13">
        <f t="shared" si="118"/>
        <v>0</v>
      </c>
      <c r="CB171" s="13">
        <f t="shared" si="119"/>
        <v>0</v>
      </c>
      <c r="CC171" s="13">
        <f t="shared" si="120"/>
        <v>0</v>
      </c>
      <c r="CD171" s="13">
        <f t="shared" si="121"/>
        <v>0</v>
      </c>
      <c r="CE171" s="13">
        <f t="shared" si="122"/>
        <v>0</v>
      </c>
      <c r="CF171" s="13">
        <f t="shared" si="123"/>
        <v>0</v>
      </c>
      <c r="CG171" s="13">
        <f t="shared" si="124"/>
        <v>0</v>
      </c>
      <c r="CH171" s="13">
        <f t="shared" si="125"/>
        <v>0</v>
      </c>
      <c r="CI171" s="13">
        <f t="shared" si="126"/>
        <v>0</v>
      </c>
      <c r="CJ171" s="13">
        <f t="shared" si="127"/>
        <v>0</v>
      </c>
      <c r="CK171" s="13">
        <f t="shared" si="128"/>
        <v>0</v>
      </c>
      <c r="CL171" s="13">
        <f t="shared" si="129"/>
        <v>0</v>
      </c>
      <c r="CM171" s="13">
        <f t="shared" si="130"/>
        <v>0</v>
      </c>
      <c r="CN171" s="13">
        <f t="shared" si="131"/>
        <v>0</v>
      </c>
      <c r="CO171" s="13">
        <f t="shared" si="132"/>
        <v>0</v>
      </c>
      <c r="CP171" s="13">
        <f t="shared" si="133"/>
        <v>0</v>
      </c>
      <c r="CQ171" s="13">
        <f t="shared" si="134"/>
        <v>0</v>
      </c>
      <c r="CR171" s="13">
        <f t="shared" si="135"/>
        <v>1</v>
      </c>
      <c r="CS171" s="13">
        <f t="shared" si="137"/>
        <v>0</v>
      </c>
      <c r="CT171" s="13" t="s">
        <v>107</v>
      </c>
    </row>
    <row r="172" spans="1:98" x14ac:dyDescent="0.35">
      <c r="A172" s="14">
        <v>93</v>
      </c>
      <c r="B172" s="6">
        <v>171</v>
      </c>
      <c r="C172" s="6">
        <v>53</v>
      </c>
      <c r="D172" s="6">
        <v>1</v>
      </c>
      <c r="G172" s="6">
        <v>1</v>
      </c>
      <c r="H172" s="6"/>
      <c r="I172" s="6"/>
      <c r="J172" s="6" t="s">
        <v>338</v>
      </c>
      <c r="K172" s="21">
        <v>43766</v>
      </c>
      <c r="L172" s="6" t="s">
        <v>321</v>
      </c>
      <c r="M172" s="6" t="s">
        <v>339</v>
      </c>
      <c r="N172" s="6"/>
      <c r="O172" s="6"/>
      <c r="P172" s="16">
        <v>43760</v>
      </c>
      <c r="Q172" s="17">
        <v>6.25E-2</v>
      </c>
      <c r="R172" s="6" t="s">
        <v>307</v>
      </c>
      <c r="S172" s="6" t="s">
        <v>99</v>
      </c>
      <c r="T172" s="6" t="s">
        <v>52</v>
      </c>
      <c r="U172" s="6" t="s">
        <v>340</v>
      </c>
      <c r="V172" s="6" t="s">
        <v>341</v>
      </c>
      <c r="W172" s="6" t="s">
        <v>91</v>
      </c>
      <c r="Y172" s="6" t="s">
        <v>73</v>
      </c>
      <c r="Z172" s="6" t="s">
        <v>74</v>
      </c>
      <c r="AU172" s="18" t="s">
        <v>105</v>
      </c>
      <c r="AV172" s="6" t="s">
        <v>106</v>
      </c>
      <c r="AX172" s="6" t="s">
        <v>310</v>
      </c>
      <c r="AY172" s="13">
        <f t="shared" si="92"/>
        <v>0</v>
      </c>
      <c r="AZ172" s="13">
        <f t="shared" si="93"/>
        <v>0</v>
      </c>
      <c r="BA172" s="13">
        <f t="shared" si="94"/>
        <v>0</v>
      </c>
      <c r="BB172" s="13">
        <f t="shared" si="95"/>
        <v>1</v>
      </c>
      <c r="BC172" s="13">
        <f t="shared" si="96"/>
        <v>0</v>
      </c>
      <c r="BD172" s="13">
        <f t="shared" si="97"/>
        <v>0</v>
      </c>
      <c r="BE172" s="13">
        <f>COUNTIF(T172:AW172,"Tocaciones")</f>
        <v>0</v>
      </c>
      <c r="BF172" s="13">
        <f t="shared" si="98"/>
        <v>0</v>
      </c>
      <c r="BG172" s="13">
        <f t="shared" si="99"/>
        <v>0</v>
      </c>
      <c r="BH172" s="13">
        <f t="shared" si="100"/>
        <v>0</v>
      </c>
      <c r="BI172" s="13">
        <f t="shared" si="101"/>
        <v>0</v>
      </c>
      <c r="BJ172" s="13">
        <f t="shared" si="102"/>
        <v>0</v>
      </c>
      <c r="BK172" s="13">
        <f t="shared" si="103"/>
        <v>0</v>
      </c>
      <c r="BL172" s="13">
        <f t="shared" si="104"/>
        <v>0</v>
      </c>
      <c r="BM172" s="13">
        <f t="shared" si="105"/>
        <v>0</v>
      </c>
      <c r="BN172" s="13">
        <f t="shared" si="106"/>
        <v>0</v>
      </c>
      <c r="BO172" s="13">
        <f t="shared" si="107"/>
        <v>0</v>
      </c>
      <c r="BP172" s="13">
        <f t="shared" si="108"/>
        <v>0</v>
      </c>
      <c r="BQ172" s="13">
        <f t="shared" si="109"/>
        <v>0</v>
      </c>
      <c r="BR172" s="13">
        <f t="shared" si="110"/>
        <v>0</v>
      </c>
      <c r="BS172" s="13">
        <f t="shared" si="111"/>
        <v>0</v>
      </c>
      <c r="BT172" s="13">
        <f t="shared" si="112"/>
        <v>0</v>
      </c>
      <c r="BU172" s="40">
        <f t="shared" si="136"/>
        <v>1</v>
      </c>
      <c r="BV172" s="13">
        <f t="shared" si="113"/>
        <v>0</v>
      </c>
      <c r="BW172" s="13">
        <f t="shared" si="114"/>
        <v>1</v>
      </c>
      <c r="BX172" s="13">
        <f t="shared" si="115"/>
        <v>1</v>
      </c>
      <c r="BY172" s="13">
        <f t="shared" si="116"/>
        <v>0</v>
      </c>
      <c r="BZ172" s="13">
        <f t="shared" si="117"/>
        <v>0</v>
      </c>
      <c r="CA172" s="13">
        <f t="shared" si="118"/>
        <v>0</v>
      </c>
      <c r="CB172" s="13">
        <f t="shared" si="119"/>
        <v>0</v>
      </c>
      <c r="CC172" s="13">
        <f t="shared" si="120"/>
        <v>0</v>
      </c>
      <c r="CD172" s="13">
        <f t="shared" si="121"/>
        <v>0</v>
      </c>
      <c r="CE172" s="13">
        <f t="shared" si="122"/>
        <v>0</v>
      </c>
      <c r="CF172" s="13">
        <f t="shared" si="123"/>
        <v>0</v>
      </c>
      <c r="CG172" s="13">
        <f t="shared" si="124"/>
        <v>0</v>
      </c>
      <c r="CH172" s="13">
        <f t="shared" si="125"/>
        <v>0</v>
      </c>
      <c r="CI172" s="13">
        <f t="shared" si="126"/>
        <v>0</v>
      </c>
      <c r="CJ172" s="13">
        <f t="shared" si="127"/>
        <v>0</v>
      </c>
      <c r="CK172" s="13">
        <f t="shared" si="128"/>
        <v>0</v>
      </c>
      <c r="CL172" s="13">
        <f t="shared" si="129"/>
        <v>0</v>
      </c>
      <c r="CM172" s="13">
        <f t="shared" si="130"/>
        <v>0</v>
      </c>
      <c r="CN172" s="13">
        <f t="shared" si="131"/>
        <v>0</v>
      </c>
      <c r="CO172" s="13">
        <f t="shared" si="132"/>
        <v>1</v>
      </c>
      <c r="CP172" s="13">
        <f t="shared" si="133"/>
        <v>0</v>
      </c>
      <c r="CQ172" s="13">
        <f t="shared" si="134"/>
        <v>0</v>
      </c>
      <c r="CR172" s="13">
        <f t="shared" si="135"/>
        <v>0</v>
      </c>
      <c r="CS172" s="13">
        <f t="shared" si="137"/>
        <v>0</v>
      </c>
      <c r="CT172" s="13" t="s">
        <v>107</v>
      </c>
    </row>
    <row r="173" spans="1:98" x14ac:dyDescent="0.35">
      <c r="A173" s="14">
        <v>94</v>
      </c>
      <c r="B173" s="6">
        <v>172</v>
      </c>
      <c r="C173" s="6">
        <v>20</v>
      </c>
      <c r="D173" s="6">
        <v>1</v>
      </c>
      <c r="F173" s="6" t="s">
        <v>240</v>
      </c>
      <c r="G173" s="6">
        <v>1</v>
      </c>
      <c r="H173" s="6"/>
      <c r="I173" s="6"/>
      <c r="J173" s="6" t="s">
        <v>308</v>
      </c>
      <c r="K173" s="21">
        <v>43762</v>
      </c>
      <c r="L173" s="6" t="s">
        <v>172</v>
      </c>
      <c r="M173" s="6" t="s">
        <v>342</v>
      </c>
      <c r="N173" s="6"/>
      <c r="O173" s="6"/>
      <c r="P173" s="16">
        <v>43759</v>
      </c>
      <c r="Q173" s="17">
        <v>0.70833333333333337</v>
      </c>
      <c r="R173" s="6" t="s">
        <v>98</v>
      </c>
      <c r="S173" s="6" t="s">
        <v>98</v>
      </c>
      <c r="T173" s="6" t="s">
        <v>52</v>
      </c>
      <c r="U173" s="6" t="s">
        <v>343</v>
      </c>
      <c r="V173" s="6" t="s">
        <v>344</v>
      </c>
      <c r="W173" s="6" t="s">
        <v>94</v>
      </c>
      <c r="Y173" s="6" t="s">
        <v>73</v>
      </c>
      <c r="Z173" s="6" t="s">
        <v>345</v>
      </c>
      <c r="AU173" s="18" t="s">
        <v>105</v>
      </c>
      <c r="AV173" s="6" t="s">
        <v>106</v>
      </c>
      <c r="AX173" s="6" t="s">
        <v>99</v>
      </c>
      <c r="AY173" s="13">
        <f t="shared" si="92"/>
        <v>0</v>
      </c>
      <c r="AZ173" s="13">
        <f t="shared" si="93"/>
        <v>0</v>
      </c>
      <c r="BA173" s="13">
        <f t="shared" si="94"/>
        <v>0</v>
      </c>
      <c r="BB173" s="13">
        <f t="shared" si="95"/>
        <v>1</v>
      </c>
      <c r="BC173" s="13">
        <f t="shared" si="96"/>
        <v>0</v>
      </c>
      <c r="BD173" s="13">
        <f t="shared" si="97"/>
        <v>0</v>
      </c>
      <c r="BE173" s="13">
        <f>COUNTIF(T173:AT173,"Tocaciones")</f>
        <v>0</v>
      </c>
      <c r="BF173" s="13">
        <f t="shared" si="98"/>
        <v>0</v>
      </c>
      <c r="BG173" s="13">
        <f t="shared" si="99"/>
        <v>0</v>
      </c>
      <c r="BH173" s="13">
        <f t="shared" si="100"/>
        <v>0</v>
      </c>
      <c r="BI173" s="13">
        <f t="shared" si="101"/>
        <v>0</v>
      </c>
      <c r="BJ173" s="13">
        <f t="shared" si="102"/>
        <v>0</v>
      </c>
      <c r="BK173" s="13">
        <f t="shared" si="103"/>
        <v>0</v>
      </c>
      <c r="BL173" s="13">
        <f t="shared" si="104"/>
        <v>0</v>
      </c>
      <c r="BM173" s="13">
        <f t="shared" si="105"/>
        <v>0</v>
      </c>
      <c r="BN173" s="13">
        <f t="shared" si="106"/>
        <v>0</v>
      </c>
      <c r="BO173" s="13">
        <f t="shared" si="107"/>
        <v>0</v>
      </c>
      <c r="BP173" s="13">
        <f t="shared" si="108"/>
        <v>0</v>
      </c>
      <c r="BQ173" s="13">
        <f t="shared" si="109"/>
        <v>0</v>
      </c>
      <c r="BR173" s="13">
        <f t="shared" si="110"/>
        <v>0</v>
      </c>
      <c r="BS173" s="13">
        <f t="shared" si="111"/>
        <v>0</v>
      </c>
      <c r="BT173" s="13">
        <f t="shared" si="112"/>
        <v>0</v>
      </c>
      <c r="BU173" s="40">
        <f t="shared" si="136"/>
        <v>1</v>
      </c>
      <c r="BV173" s="13">
        <f t="shared" si="113"/>
        <v>0</v>
      </c>
      <c r="BW173" s="13">
        <f t="shared" si="114"/>
        <v>1</v>
      </c>
      <c r="BX173" s="13">
        <f t="shared" si="115"/>
        <v>0</v>
      </c>
      <c r="BY173" s="13">
        <f t="shared" si="116"/>
        <v>0</v>
      </c>
      <c r="BZ173" s="13">
        <f t="shared" si="117"/>
        <v>0</v>
      </c>
      <c r="CA173" s="13">
        <f t="shared" si="118"/>
        <v>0</v>
      </c>
      <c r="CB173" s="13">
        <f t="shared" si="119"/>
        <v>1</v>
      </c>
      <c r="CC173" s="13">
        <f t="shared" si="120"/>
        <v>0</v>
      </c>
      <c r="CD173" s="13">
        <f t="shared" si="121"/>
        <v>0</v>
      </c>
      <c r="CE173" s="13">
        <f t="shared" si="122"/>
        <v>0</v>
      </c>
      <c r="CF173" s="13">
        <f t="shared" si="123"/>
        <v>0</v>
      </c>
      <c r="CG173" s="13">
        <f t="shared" si="124"/>
        <v>0</v>
      </c>
      <c r="CH173" s="13">
        <f t="shared" si="125"/>
        <v>0</v>
      </c>
      <c r="CI173" s="13">
        <f t="shared" si="126"/>
        <v>0</v>
      </c>
      <c r="CJ173" s="13">
        <f t="shared" si="127"/>
        <v>0</v>
      </c>
      <c r="CK173" s="13">
        <f t="shared" si="128"/>
        <v>0</v>
      </c>
      <c r="CL173" s="13">
        <f t="shared" si="129"/>
        <v>0</v>
      </c>
      <c r="CM173" s="13">
        <f t="shared" si="130"/>
        <v>0</v>
      </c>
      <c r="CN173" s="13">
        <f t="shared" si="131"/>
        <v>0</v>
      </c>
      <c r="CO173" s="13">
        <f t="shared" si="132"/>
        <v>0</v>
      </c>
      <c r="CP173" s="13">
        <f t="shared" si="133"/>
        <v>0</v>
      </c>
      <c r="CQ173" s="13">
        <f t="shared" si="134"/>
        <v>0</v>
      </c>
      <c r="CR173" s="13">
        <f t="shared" si="135"/>
        <v>1</v>
      </c>
      <c r="CS173" s="13">
        <f t="shared" si="137"/>
        <v>0</v>
      </c>
      <c r="CT173" s="13" t="s">
        <v>107</v>
      </c>
    </row>
    <row r="174" spans="1:98" x14ac:dyDescent="0.35">
      <c r="A174" s="14">
        <v>95</v>
      </c>
      <c r="B174" s="6">
        <v>173</v>
      </c>
      <c r="D174" s="6">
        <v>1</v>
      </c>
      <c r="G174" s="6">
        <v>1</v>
      </c>
      <c r="H174" s="6"/>
      <c r="I174" s="6"/>
      <c r="J174" s="6" t="s">
        <v>308</v>
      </c>
      <c r="K174" s="21">
        <v>43760</v>
      </c>
      <c r="L174" s="6" t="s">
        <v>172</v>
      </c>
      <c r="M174" s="6" t="s">
        <v>309</v>
      </c>
      <c r="N174" s="6"/>
      <c r="O174" s="6"/>
      <c r="P174" s="16">
        <v>43758</v>
      </c>
      <c r="R174" s="6" t="s">
        <v>307</v>
      </c>
      <c r="S174" s="6" t="s">
        <v>99</v>
      </c>
      <c r="T174" s="6" t="s">
        <v>49</v>
      </c>
      <c r="U174" s="6" t="s">
        <v>311</v>
      </c>
      <c r="V174" s="6" t="s">
        <v>312</v>
      </c>
      <c r="W174" s="6" t="s">
        <v>94</v>
      </c>
      <c r="Y174" s="6" t="s">
        <v>87</v>
      </c>
      <c r="AA174" s="6" t="s">
        <v>53</v>
      </c>
      <c r="AB174" s="6" t="s">
        <v>346</v>
      </c>
      <c r="AC174" s="6" t="s">
        <v>94</v>
      </c>
      <c r="AE174" s="6" t="s">
        <v>79</v>
      </c>
      <c r="AG174" s="6" t="s">
        <v>51</v>
      </c>
      <c r="AH174" s="6" t="s">
        <v>112</v>
      </c>
      <c r="AI174" s="6" t="s">
        <v>94</v>
      </c>
      <c r="AK174" s="6" t="s">
        <v>79</v>
      </c>
      <c r="AM174" s="6" t="s">
        <v>49</v>
      </c>
      <c r="AN174" s="6" t="s">
        <v>316</v>
      </c>
      <c r="AO174" s="6" t="s">
        <v>94</v>
      </c>
      <c r="AQ174" s="6" t="s">
        <v>87</v>
      </c>
      <c r="AU174" s="18" t="s">
        <v>105</v>
      </c>
      <c r="AV174" s="6" t="s">
        <v>315</v>
      </c>
      <c r="AW174" s="6" t="s">
        <v>316</v>
      </c>
      <c r="AX174" s="6" t="s">
        <v>310</v>
      </c>
      <c r="AY174" s="13">
        <f t="shared" si="92"/>
        <v>2</v>
      </c>
      <c r="AZ174" s="13">
        <f t="shared" si="93"/>
        <v>0</v>
      </c>
      <c r="BA174" s="13">
        <f t="shared" si="94"/>
        <v>1</v>
      </c>
      <c r="BB174" s="13">
        <f t="shared" si="95"/>
        <v>0</v>
      </c>
      <c r="BC174" s="13">
        <f t="shared" si="96"/>
        <v>1</v>
      </c>
      <c r="BD174" s="13">
        <f t="shared" si="97"/>
        <v>0</v>
      </c>
      <c r="BE174" s="13">
        <f>COUNTIF(T174:AW174,"Tocaciones")</f>
        <v>0</v>
      </c>
      <c r="BF174" s="13">
        <f t="shared" si="98"/>
        <v>0</v>
      </c>
      <c r="BG174" s="13">
        <f t="shared" si="99"/>
        <v>0</v>
      </c>
      <c r="BH174" s="13">
        <f t="shared" si="100"/>
        <v>0</v>
      </c>
      <c r="BI174" s="13">
        <f t="shared" si="101"/>
        <v>0</v>
      </c>
      <c r="BJ174" s="13">
        <f t="shared" si="102"/>
        <v>0</v>
      </c>
      <c r="BK174" s="13">
        <f t="shared" si="103"/>
        <v>0</v>
      </c>
      <c r="BL174" s="13">
        <f t="shared" si="104"/>
        <v>0</v>
      </c>
      <c r="BM174" s="13">
        <f t="shared" si="105"/>
        <v>0</v>
      </c>
      <c r="BN174" s="13">
        <f t="shared" si="106"/>
        <v>0</v>
      </c>
      <c r="BO174" s="13">
        <f t="shared" si="107"/>
        <v>0</v>
      </c>
      <c r="BP174" s="13">
        <f t="shared" si="108"/>
        <v>0</v>
      </c>
      <c r="BQ174" s="13">
        <f t="shared" si="109"/>
        <v>0</v>
      </c>
      <c r="BR174" s="13">
        <f t="shared" si="110"/>
        <v>0</v>
      </c>
      <c r="BS174" s="13">
        <f t="shared" si="111"/>
        <v>0</v>
      </c>
      <c r="BT174" s="13">
        <f t="shared" si="112"/>
        <v>0</v>
      </c>
      <c r="BU174" s="40">
        <f t="shared" si="136"/>
        <v>4</v>
      </c>
      <c r="BV174" s="13">
        <f t="shared" si="113"/>
        <v>0</v>
      </c>
      <c r="BW174" s="13">
        <f t="shared" si="114"/>
        <v>0</v>
      </c>
      <c r="BX174" s="13">
        <f t="shared" si="115"/>
        <v>0</v>
      </c>
      <c r="BY174" s="13">
        <f t="shared" si="116"/>
        <v>0</v>
      </c>
      <c r="BZ174" s="13">
        <f t="shared" si="117"/>
        <v>0</v>
      </c>
      <c r="CA174" s="13">
        <f t="shared" si="118"/>
        <v>0</v>
      </c>
      <c r="CB174" s="13">
        <f t="shared" si="119"/>
        <v>0</v>
      </c>
      <c r="CC174" s="13">
        <f t="shared" si="120"/>
        <v>2</v>
      </c>
      <c r="CD174" s="13">
        <f t="shared" si="121"/>
        <v>0</v>
      </c>
      <c r="CE174" s="13">
        <f t="shared" si="122"/>
        <v>0</v>
      </c>
      <c r="CF174" s="13">
        <f t="shared" si="123"/>
        <v>0</v>
      </c>
      <c r="CG174" s="13">
        <f t="shared" si="124"/>
        <v>0</v>
      </c>
      <c r="CH174" s="13">
        <f t="shared" si="125"/>
        <v>0</v>
      </c>
      <c r="CI174" s="13">
        <f t="shared" si="126"/>
        <v>0</v>
      </c>
      <c r="CJ174" s="13">
        <f t="shared" si="127"/>
        <v>0</v>
      </c>
      <c r="CK174" s="13">
        <f t="shared" si="128"/>
        <v>2</v>
      </c>
      <c r="CL174" s="13">
        <f t="shared" si="129"/>
        <v>0</v>
      </c>
      <c r="CM174" s="13">
        <f t="shared" si="130"/>
        <v>0</v>
      </c>
      <c r="CN174" s="13">
        <f t="shared" si="131"/>
        <v>0</v>
      </c>
      <c r="CO174" s="13">
        <f t="shared" si="132"/>
        <v>0</v>
      </c>
      <c r="CP174" s="13">
        <f t="shared" si="133"/>
        <v>0</v>
      </c>
      <c r="CQ174" s="13">
        <f t="shared" si="134"/>
        <v>0</v>
      </c>
      <c r="CR174" s="13">
        <f t="shared" si="135"/>
        <v>4</v>
      </c>
      <c r="CS174" s="13">
        <f t="shared" si="137"/>
        <v>0</v>
      </c>
      <c r="CT174" s="13" t="s">
        <v>107</v>
      </c>
    </row>
    <row r="175" spans="1:98" x14ac:dyDescent="0.35">
      <c r="A175" s="14">
        <v>95</v>
      </c>
      <c r="B175" s="6">
        <v>174</v>
      </c>
      <c r="D175" s="6">
        <v>1</v>
      </c>
      <c r="G175" s="6">
        <v>1</v>
      </c>
      <c r="H175" s="6"/>
      <c r="I175" s="6"/>
      <c r="J175" s="6" t="s">
        <v>308</v>
      </c>
      <c r="K175" s="21">
        <v>43760</v>
      </c>
      <c r="L175" s="6" t="s">
        <v>172</v>
      </c>
      <c r="M175" s="6" t="s">
        <v>347</v>
      </c>
      <c r="N175" s="6"/>
      <c r="O175" s="6"/>
      <c r="P175" s="16">
        <v>43758</v>
      </c>
      <c r="R175" s="6" t="s">
        <v>98</v>
      </c>
      <c r="S175" s="6" t="s">
        <v>99</v>
      </c>
      <c r="T175" s="6" t="s">
        <v>49</v>
      </c>
      <c r="U175" s="6" t="s">
        <v>311</v>
      </c>
      <c r="V175" s="6" t="s">
        <v>312</v>
      </c>
      <c r="W175" s="6" t="s">
        <v>94</v>
      </c>
      <c r="Y175" s="6" t="s">
        <v>87</v>
      </c>
      <c r="AA175" s="6" t="s">
        <v>53</v>
      </c>
      <c r="AB175" s="6" t="s">
        <v>346</v>
      </c>
      <c r="AC175" s="6" t="s">
        <v>94</v>
      </c>
      <c r="AE175" s="6" t="s">
        <v>79</v>
      </c>
      <c r="AG175" s="6" t="s">
        <v>51</v>
      </c>
      <c r="AH175" s="6" t="s">
        <v>112</v>
      </c>
      <c r="AI175" s="6" t="s">
        <v>94</v>
      </c>
      <c r="AK175" s="6" t="s">
        <v>79</v>
      </c>
      <c r="AM175" s="6" t="s">
        <v>49</v>
      </c>
      <c r="AN175" s="6" t="s">
        <v>316</v>
      </c>
      <c r="AO175" s="6" t="s">
        <v>94</v>
      </c>
      <c r="AQ175" s="6" t="s">
        <v>87</v>
      </c>
      <c r="AU175" s="18" t="s">
        <v>105</v>
      </c>
      <c r="AV175" s="6" t="s">
        <v>315</v>
      </c>
      <c r="AW175" s="6" t="s">
        <v>316</v>
      </c>
      <c r="AX175" s="6" t="s">
        <v>310</v>
      </c>
      <c r="AY175" s="13">
        <f t="shared" si="92"/>
        <v>2</v>
      </c>
      <c r="AZ175" s="13">
        <f t="shared" si="93"/>
        <v>0</v>
      </c>
      <c r="BA175" s="13">
        <f t="shared" si="94"/>
        <v>1</v>
      </c>
      <c r="BB175" s="13">
        <f t="shared" si="95"/>
        <v>0</v>
      </c>
      <c r="BC175" s="13">
        <f t="shared" si="96"/>
        <v>1</v>
      </c>
      <c r="BD175" s="13">
        <f t="shared" si="97"/>
        <v>0</v>
      </c>
      <c r="BE175" s="13">
        <f>COUNTIF(T175:AT175,"Tocaciones")</f>
        <v>0</v>
      </c>
      <c r="BF175" s="13">
        <f t="shared" si="98"/>
        <v>0</v>
      </c>
      <c r="BG175" s="13">
        <f t="shared" si="99"/>
        <v>0</v>
      </c>
      <c r="BH175" s="13">
        <f t="shared" si="100"/>
        <v>0</v>
      </c>
      <c r="BI175" s="13">
        <f t="shared" si="101"/>
        <v>0</v>
      </c>
      <c r="BJ175" s="13">
        <f t="shared" si="102"/>
        <v>0</v>
      </c>
      <c r="BK175" s="13">
        <f t="shared" si="103"/>
        <v>0</v>
      </c>
      <c r="BL175" s="13">
        <f t="shared" si="104"/>
        <v>0</v>
      </c>
      <c r="BM175" s="13">
        <f t="shared" si="105"/>
        <v>0</v>
      </c>
      <c r="BN175" s="13">
        <f t="shared" si="106"/>
        <v>0</v>
      </c>
      <c r="BO175" s="13">
        <f t="shared" si="107"/>
        <v>0</v>
      </c>
      <c r="BP175" s="13">
        <f t="shared" si="108"/>
        <v>0</v>
      </c>
      <c r="BQ175" s="13">
        <f t="shared" si="109"/>
        <v>0</v>
      </c>
      <c r="BR175" s="13">
        <f t="shared" si="110"/>
        <v>0</v>
      </c>
      <c r="BS175" s="13">
        <f t="shared" si="111"/>
        <v>0</v>
      </c>
      <c r="BT175" s="13">
        <f t="shared" si="112"/>
        <v>0</v>
      </c>
      <c r="BU175" s="40">
        <f t="shared" si="136"/>
        <v>4</v>
      </c>
      <c r="BV175" s="13">
        <f t="shared" si="113"/>
        <v>0</v>
      </c>
      <c r="BW175" s="13">
        <f t="shared" si="114"/>
        <v>0</v>
      </c>
      <c r="BX175" s="13">
        <f t="shared" si="115"/>
        <v>0</v>
      </c>
      <c r="BY175" s="13">
        <f t="shared" si="116"/>
        <v>0</v>
      </c>
      <c r="BZ175" s="13">
        <f t="shared" si="117"/>
        <v>0</v>
      </c>
      <c r="CA175" s="13">
        <f t="shared" si="118"/>
        <v>0</v>
      </c>
      <c r="CB175" s="13">
        <f t="shared" si="119"/>
        <v>0</v>
      </c>
      <c r="CC175" s="13">
        <f t="shared" si="120"/>
        <v>2</v>
      </c>
      <c r="CD175" s="13">
        <f t="shared" si="121"/>
        <v>0</v>
      </c>
      <c r="CE175" s="13">
        <f t="shared" si="122"/>
        <v>0</v>
      </c>
      <c r="CF175" s="13">
        <f t="shared" si="123"/>
        <v>0</v>
      </c>
      <c r="CG175" s="13">
        <f t="shared" si="124"/>
        <v>0</v>
      </c>
      <c r="CH175" s="13">
        <f t="shared" si="125"/>
        <v>0</v>
      </c>
      <c r="CI175" s="13">
        <f t="shared" si="126"/>
        <v>0</v>
      </c>
      <c r="CJ175" s="13">
        <f t="shared" si="127"/>
        <v>0</v>
      </c>
      <c r="CK175" s="13">
        <f t="shared" si="128"/>
        <v>2</v>
      </c>
      <c r="CL175" s="13">
        <f t="shared" si="129"/>
        <v>0</v>
      </c>
      <c r="CM175" s="13">
        <f t="shared" si="130"/>
        <v>0</v>
      </c>
      <c r="CN175" s="13">
        <f t="shared" si="131"/>
        <v>0</v>
      </c>
      <c r="CO175" s="13">
        <f t="shared" si="132"/>
        <v>0</v>
      </c>
      <c r="CP175" s="13">
        <f t="shared" si="133"/>
        <v>0</v>
      </c>
      <c r="CQ175" s="13">
        <f t="shared" si="134"/>
        <v>0</v>
      </c>
      <c r="CR175" s="13">
        <f t="shared" si="135"/>
        <v>4</v>
      </c>
      <c r="CS175" s="13">
        <f t="shared" si="137"/>
        <v>0</v>
      </c>
      <c r="CT175" s="13" t="s">
        <v>107</v>
      </c>
    </row>
    <row r="176" spans="1:98" x14ac:dyDescent="0.35">
      <c r="A176" s="14">
        <v>96</v>
      </c>
      <c r="B176" s="6">
        <v>175</v>
      </c>
      <c r="C176" s="6">
        <v>17</v>
      </c>
      <c r="D176" s="6">
        <v>1</v>
      </c>
      <c r="G176" s="6">
        <v>1</v>
      </c>
      <c r="H176" s="6"/>
      <c r="I176" s="6"/>
      <c r="J176" s="6" t="s">
        <v>308</v>
      </c>
      <c r="K176" s="21">
        <v>43781</v>
      </c>
      <c r="L176" s="6" t="s">
        <v>86</v>
      </c>
      <c r="M176" s="6" t="s">
        <v>342</v>
      </c>
      <c r="N176" s="6"/>
      <c r="O176" s="6"/>
      <c r="P176" s="16">
        <v>43774</v>
      </c>
      <c r="R176" s="6" t="s">
        <v>99</v>
      </c>
      <c r="S176" s="6" t="s">
        <v>99</v>
      </c>
      <c r="T176" s="6" t="s">
        <v>52</v>
      </c>
      <c r="U176" s="6" t="s">
        <v>348</v>
      </c>
      <c r="V176" s="6" t="s">
        <v>344</v>
      </c>
      <c r="W176" s="6" t="s">
        <v>94</v>
      </c>
      <c r="X176" s="6">
        <v>5</v>
      </c>
      <c r="Y176" s="6" t="s">
        <v>73</v>
      </c>
      <c r="Z176" s="6" t="s">
        <v>74</v>
      </c>
      <c r="AA176" s="6" t="s">
        <v>49</v>
      </c>
      <c r="AB176" s="6" t="s">
        <v>112</v>
      </c>
      <c r="AC176" s="6" t="s">
        <v>94</v>
      </c>
      <c r="AD176" s="6">
        <v>5</v>
      </c>
      <c r="AE176" s="6" t="s">
        <v>87</v>
      </c>
      <c r="AG176" s="6" t="s">
        <v>56</v>
      </c>
      <c r="AH176" s="6" t="s">
        <v>349</v>
      </c>
      <c r="AJ176" s="6">
        <v>5</v>
      </c>
      <c r="AK176" s="6" t="s">
        <v>87</v>
      </c>
      <c r="AU176" s="18" t="s">
        <v>105</v>
      </c>
      <c r="AV176" s="6" t="s">
        <v>106</v>
      </c>
      <c r="AX176" s="6" t="s">
        <v>99</v>
      </c>
      <c r="AY176" s="13">
        <f t="shared" si="92"/>
        <v>1</v>
      </c>
      <c r="AZ176" s="13">
        <f t="shared" si="93"/>
        <v>0</v>
      </c>
      <c r="BA176" s="13">
        <f t="shared" si="94"/>
        <v>0</v>
      </c>
      <c r="BB176" s="13">
        <f t="shared" si="95"/>
        <v>1</v>
      </c>
      <c r="BC176" s="13">
        <f t="shared" si="96"/>
        <v>0</v>
      </c>
      <c r="BD176" s="13">
        <f t="shared" si="97"/>
        <v>0</v>
      </c>
      <c r="BE176" s="13">
        <f>COUNTIF(T176:AW176,"Tocaciones")</f>
        <v>0</v>
      </c>
      <c r="BF176" s="13">
        <f t="shared" si="98"/>
        <v>1</v>
      </c>
      <c r="BG176" s="13">
        <f t="shared" si="99"/>
        <v>0</v>
      </c>
      <c r="BH176" s="13">
        <f t="shared" si="100"/>
        <v>0</v>
      </c>
      <c r="BI176" s="13">
        <f t="shared" si="101"/>
        <v>0</v>
      </c>
      <c r="BJ176" s="13">
        <f t="shared" si="102"/>
        <v>0</v>
      </c>
      <c r="BK176" s="13">
        <f t="shared" si="103"/>
        <v>0</v>
      </c>
      <c r="BL176" s="13">
        <f t="shared" si="104"/>
        <v>0</v>
      </c>
      <c r="BM176" s="13">
        <f t="shared" si="105"/>
        <v>0</v>
      </c>
      <c r="BN176" s="13">
        <f t="shared" si="106"/>
        <v>0</v>
      </c>
      <c r="BO176" s="13">
        <f t="shared" si="107"/>
        <v>0</v>
      </c>
      <c r="BP176" s="13">
        <f t="shared" si="108"/>
        <v>0</v>
      </c>
      <c r="BQ176" s="13">
        <f t="shared" si="109"/>
        <v>0</v>
      </c>
      <c r="BR176" s="13">
        <f t="shared" si="110"/>
        <v>0</v>
      </c>
      <c r="BS176" s="13">
        <f t="shared" si="111"/>
        <v>0</v>
      </c>
      <c r="BT176" s="13">
        <f t="shared" si="112"/>
        <v>0</v>
      </c>
      <c r="BU176" s="40">
        <f t="shared" si="136"/>
        <v>3</v>
      </c>
      <c r="BV176" s="13">
        <f t="shared" si="113"/>
        <v>0</v>
      </c>
      <c r="BW176" s="13">
        <f t="shared" si="114"/>
        <v>1</v>
      </c>
      <c r="BX176" s="13">
        <f t="shared" si="115"/>
        <v>1</v>
      </c>
      <c r="BY176" s="13">
        <f t="shared" si="116"/>
        <v>0</v>
      </c>
      <c r="BZ176" s="13">
        <f t="shared" si="117"/>
        <v>0</v>
      </c>
      <c r="CA176" s="13">
        <f t="shared" si="118"/>
        <v>0</v>
      </c>
      <c r="CB176" s="13">
        <f t="shared" si="119"/>
        <v>0</v>
      </c>
      <c r="CC176" s="13">
        <f t="shared" si="120"/>
        <v>0</v>
      </c>
      <c r="CD176" s="13">
        <f t="shared" si="121"/>
        <v>0</v>
      </c>
      <c r="CE176" s="13">
        <f t="shared" si="122"/>
        <v>0</v>
      </c>
      <c r="CF176" s="13">
        <f t="shared" si="123"/>
        <v>0</v>
      </c>
      <c r="CG176" s="13">
        <f t="shared" si="124"/>
        <v>0</v>
      </c>
      <c r="CH176" s="13">
        <f t="shared" si="125"/>
        <v>0</v>
      </c>
      <c r="CI176" s="13">
        <f t="shared" si="126"/>
        <v>0</v>
      </c>
      <c r="CJ176" s="13">
        <f t="shared" si="127"/>
        <v>0</v>
      </c>
      <c r="CK176" s="13">
        <f t="shared" si="128"/>
        <v>2</v>
      </c>
      <c r="CL176" s="13">
        <f t="shared" si="129"/>
        <v>0</v>
      </c>
      <c r="CM176" s="13">
        <f t="shared" si="130"/>
        <v>0</v>
      </c>
      <c r="CN176" s="13">
        <f t="shared" si="131"/>
        <v>0</v>
      </c>
      <c r="CO176" s="13">
        <f t="shared" si="132"/>
        <v>0</v>
      </c>
      <c r="CP176" s="13">
        <f t="shared" si="133"/>
        <v>0</v>
      </c>
      <c r="CQ176" s="13">
        <f t="shared" si="134"/>
        <v>0</v>
      </c>
      <c r="CR176" s="13">
        <f t="shared" si="135"/>
        <v>2</v>
      </c>
      <c r="CS176" s="13">
        <f t="shared" si="137"/>
        <v>0</v>
      </c>
      <c r="CT176" s="13" t="s">
        <v>107</v>
      </c>
    </row>
    <row r="177" spans="1:98" x14ac:dyDescent="0.35">
      <c r="A177" s="14">
        <v>97</v>
      </c>
      <c r="B177" s="6">
        <v>176</v>
      </c>
      <c r="D177" s="6">
        <v>1</v>
      </c>
      <c r="F177" s="6" t="s">
        <v>350</v>
      </c>
      <c r="G177" s="6">
        <v>1</v>
      </c>
      <c r="H177" s="6"/>
      <c r="I177" s="6"/>
      <c r="J177" s="6" t="s">
        <v>351</v>
      </c>
      <c r="K177" s="21">
        <v>43768</v>
      </c>
      <c r="L177" s="6" t="s">
        <v>172</v>
      </c>
      <c r="M177" s="6" t="s">
        <v>352</v>
      </c>
      <c r="N177" s="6"/>
      <c r="O177" s="6"/>
      <c r="P177" s="16">
        <v>43761</v>
      </c>
      <c r="Q177" s="17">
        <v>0.45833333333333331</v>
      </c>
      <c r="R177" s="6" t="s">
        <v>98</v>
      </c>
      <c r="S177" s="6" t="s">
        <v>98</v>
      </c>
      <c r="T177" s="6" t="s">
        <v>52</v>
      </c>
      <c r="U177" s="6" t="s">
        <v>353</v>
      </c>
      <c r="V177" s="6" t="s">
        <v>354</v>
      </c>
      <c r="W177" s="6" t="s">
        <v>91</v>
      </c>
      <c r="Y177" s="6" t="s">
        <v>73</v>
      </c>
      <c r="Z177" s="6" t="s">
        <v>74</v>
      </c>
      <c r="AU177" s="18" t="s">
        <v>105</v>
      </c>
      <c r="AV177" s="6" t="s">
        <v>106</v>
      </c>
      <c r="AX177" s="6" t="s">
        <v>99</v>
      </c>
      <c r="AY177" s="13">
        <f t="shared" si="92"/>
        <v>0</v>
      </c>
      <c r="AZ177" s="13">
        <f t="shared" si="93"/>
        <v>0</v>
      </c>
      <c r="BA177" s="13">
        <f t="shared" si="94"/>
        <v>0</v>
      </c>
      <c r="BB177" s="13">
        <f t="shared" si="95"/>
        <v>1</v>
      </c>
      <c r="BC177" s="13">
        <f t="shared" si="96"/>
        <v>0</v>
      </c>
      <c r="BD177" s="13">
        <f t="shared" si="97"/>
        <v>0</v>
      </c>
      <c r="BE177" s="13">
        <f>COUNTIF(T177:AT177,"Tocaciones")</f>
        <v>0</v>
      </c>
      <c r="BF177" s="13">
        <f t="shared" si="98"/>
        <v>0</v>
      </c>
      <c r="BG177" s="13">
        <f t="shared" si="99"/>
        <v>0</v>
      </c>
      <c r="BH177" s="13">
        <f t="shared" si="100"/>
        <v>0</v>
      </c>
      <c r="BI177" s="13">
        <f t="shared" si="101"/>
        <v>0</v>
      </c>
      <c r="BJ177" s="13">
        <f t="shared" si="102"/>
        <v>0</v>
      </c>
      <c r="BK177" s="13">
        <f t="shared" si="103"/>
        <v>0</v>
      </c>
      <c r="BL177" s="13">
        <f t="shared" si="104"/>
        <v>0</v>
      </c>
      <c r="BM177" s="13">
        <f t="shared" si="105"/>
        <v>0</v>
      </c>
      <c r="BN177" s="13">
        <f t="shared" si="106"/>
        <v>0</v>
      </c>
      <c r="BO177" s="13">
        <f t="shared" si="107"/>
        <v>0</v>
      </c>
      <c r="BP177" s="13">
        <f t="shared" si="108"/>
        <v>0</v>
      </c>
      <c r="BQ177" s="13">
        <f t="shared" si="109"/>
        <v>0</v>
      </c>
      <c r="BR177" s="13">
        <f t="shared" si="110"/>
        <v>0</v>
      </c>
      <c r="BS177" s="13">
        <f t="shared" si="111"/>
        <v>0</v>
      </c>
      <c r="BT177" s="13">
        <f t="shared" si="112"/>
        <v>0</v>
      </c>
      <c r="BU177" s="40">
        <f t="shared" si="136"/>
        <v>1</v>
      </c>
      <c r="BV177" s="13">
        <f t="shared" si="113"/>
        <v>0</v>
      </c>
      <c r="BW177" s="13">
        <f t="shared" si="114"/>
        <v>1</v>
      </c>
      <c r="BX177" s="13">
        <f t="shared" si="115"/>
        <v>1</v>
      </c>
      <c r="BY177" s="13">
        <f t="shared" si="116"/>
        <v>0</v>
      </c>
      <c r="BZ177" s="13">
        <f t="shared" si="117"/>
        <v>0</v>
      </c>
      <c r="CA177" s="13">
        <f t="shared" si="118"/>
        <v>0</v>
      </c>
      <c r="CB177" s="13">
        <f t="shared" si="119"/>
        <v>0</v>
      </c>
      <c r="CC177" s="13">
        <f t="shared" si="120"/>
        <v>0</v>
      </c>
      <c r="CD177" s="13">
        <f t="shared" si="121"/>
        <v>0</v>
      </c>
      <c r="CE177" s="13">
        <f t="shared" si="122"/>
        <v>0</v>
      </c>
      <c r="CF177" s="13">
        <f t="shared" si="123"/>
        <v>0</v>
      </c>
      <c r="CG177" s="13">
        <f t="shared" si="124"/>
        <v>0</v>
      </c>
      <c r="CH177" s="13">
        <f t="shared" si="125"/>
        <v>0</v>
      </c>
      <c r="CI177" s="13">
        <f t="shared" si="126"/>
        <v>0</v>
      </c>
      <c r="CJ177" s="13">
        <f t="shared" si="127"/>
        <v>0</v>
      </c>
      <c r="CK177" s="13">
        <f t="shared" si="128"/>
        <v>0</v>
      </c>
      <c r="CL177" s="13">
        <f t="shared" si="129"/>
        <v>0</v>
      </c>
      <c r="CM177" s="13">
        <f t="shared" si="130"/>
        <v>0</v>
      </c>
      <c r="CN177" s="13">
        <f t="shared" si="131"/>
        <v>0</v>
      </c>
      <c r="CO177" s="13">
        <f t="shared" si="132"/>
        <v>1</v>
      </c>
      <c r="CP177" s="13">
        <f t="shared" si="133"/>
        <v>0</v>
      </c>
      <c r="CQ177" s="13">
        <f t="shared" si="134"/>
        <v>0</v>
      </c>
      <c r="CR177" s="13">
        <f t="shared" si="135"/>
        <v>0</v>
      </c>
      <c r="CS177" s="13">
        <f t="shared" si="137"/>
        <v>0</v>
      </c>
      <c r="CT177" s="13" t="s">
        <v>107</v>
      </c>
    </row>
    <row r="178" spans="1:98" x14ac:dyDescent="0.35">
      <c r="A178" s="14">
        <v>98</v>
      </c>
      <c r="B178" s="6">
        <v>177</v>
      </c>
      <c r="C178" s="6">
        <v>18</v>
      </c>
      <c r="D178" s="6">
        <v>2</v>
      </c>
      <c r="G178" s="6">
        <v>1</v>
      </c>
      <c r="H178" s="6"/>
      <c r="I178" s="6"/>
      <c r="J178" s="6" t="s">
        <v>308</v>
      </c>
      <c r="K178" s="21">
        <v>43760</v>
      </c>
      <c r="L178" s="6" t="s">
        <v>86</v>
      </c>
      <c r="M178" s="6" t="s">
        <v>309</v>
      </c>
      <c r="N178" s="6"/>
      <c r="O178" s="6"/>
      <c r="P178" s="16">
        <v>43758</v>
      </c>
      <c r="R178" s="6" t="s">
        <v>307</v>
      </c>
      <c r="S178" s="6" t="s">
        <v>99</v>
      </c>
      <c r="T178" s="6" t="s">
        <v>49</v>
      </c>
      <c r="U178" s="6" t="s">
        <v>311</v>
      </c>
      <c r="V178" s="6" t="s">
        <v>312</v>
      </c>
      <c r="W178" s="6" t="s">
        <v>94</v>
      </c>
      <c r="Y178" s="6" t="s">
        <v>87</v>
      </c>
      <c r="AA178" s="6" t="s">
        <v>55</v>
      </c>
      <c r="AB178" s="6" t="s">
        <v>313</v>
      </c>
      <c r="AC178" s="6" t="s">
        <v>94</v>
      </c>
      <c r="AE178" s="6" t="s">
        <v>80</v>
      </c>
      <c r="AG178" s="6" t="s">
        <v>53</v>
      </c>
      <c r="AH178" s="6" t="s">
        <v>313</v>
      </c>
      <c r="AI178" s="6" t="s">
        <v>94</v>
      </c>
      <c r="AK178" s="6" t="s">
        <v>79</v>
      </c>
      <c r="AM178" s="6" t="s">
        <v>57</v>
      </c>
      <c r="AN178" s="6" t="s">
        <v>316</v>
      </c>
      <c r="AO178" s="6" t="s">
        <v>94</v>
      </c>
      <c r="AQ178" s="6" t="s">
        <v>89</v>
      </c>
      <c r="AU178" s="18" t="s">
        <v>105</v>
      </c>
      <c r="AV178" s="6" t="s">
        <v>315</v>
      </c>
      <c r="AW178" s="6" t="s">
        <v>316</v>
      </c>
      <c r="AX178" s="6" t="s">
        <v>99</v>
      </c>
      <c r="AY178" s="13">
        <f t="shared" si="92"/>
        <v>1</v>
      </c>
      <c r="AZ178" s="13">
        <f t="shared" si="93"/>
        <v>0</v>
      </c>
      <c r="BA178" s="13">
        <f t="shared" si="94"/>
        <v>0</v>
      </c>
      <c r="BB178" s="13">
        <f t="shared" si="95"/>
        <v>0</v>
      </c>
      <c r="BC178" s="13">
        <f t="shared" si="96"/>
        <v>1</v>
      </c>
      <c r="BD178" s="13">
        <f t="shared" si="97"/>
        <v>0</v>
      </c>
      <c r="BE178" s="13">
        <f>COUNTIF(T178:AW178,"Tocaciones")</f>
        <v>1</v>
      </c>
      <c r="BF178" s="13">
        <f t="shared" si="98"/>
        <v>0</v>
      </c>
      <c r="BG178" s="13">
        <f t="shared" si="99"/>
        <v>1</v>
      </c>
      <c r="BH178" s="13">
        <f t="shared" si="100"/>
        <v>0</v>
      </c>
      <c r="BI178" s="13">
        <f t="shared" si="101"/>
        <v>0</v>
      </c>
      <c r="BJ178" s="13">
        <f t="shared" si="102"/>
        <v>0</v>
      </c>
      <c r="BK178" s="13">
        <f t="shared" si="103"/>
        <v>0</v>
      </c>
      <c r="BL178" s="13">
        <f t="shared" si="104"/>
        <v>0</v>
      </c>
      <c r="BM178" s="13">
        <f t="shared" si="105"/>
        <v>0</v>
      </c>
      <c r="BN178" s="13">
        <f t="shared" si="106"/>
        <v>0</v>
      </c>
      <c r="BO178" s="13">
        <f t="shared" si="107"/>
        <v>0</v>
      </c>
      <c r="BP178" s="13">
        <f t="shared" si="108"/>
        <v>0</v>
      </c>
      <c r="BQ178" s="13">
        <f t="shared" si="109"/>
        <v>0</v>
      </c>
      <c r="BR178" s="13">
        <f t="shared" si="110"/>
        <v>0</v>
      </c>
      <c r="BS178" s="13">
        <f t="shared" si="111"/>
        <v>0</v>
      </c>
      <c r="BT178" s="13">
        <f t="shared" si="112"/>
        <v>0</v>
      </c>
      <c r="BU178" s="40">
        <f t="shared" si="136"/>
        <v>4</v>
      </c>
      <c r="BV178" s="13">
        <f t="shared" si="113"/>
        <v>0</v>
      </c>
      <c r="BW178" s="13">
        <f t="shared" si="114"/>
        <v>0</v>
      </c>
      <c r="BX178" s="13">
        <f t="shared" si="115"/>
        <v>0</v>
      </c>
      <c r="BY178" s="13">
        <f t="shared" si="116"/>
        <v>0</v>
      </c>
      <c r="BZ178" s="13">
        <f t="shared" si="117"/>
        <v>0</v>
      </c>
      <c r="CA178" s="13">
        <f t="shared" si="118"/>
        <v>0</v>
      </c>
      <c r="CB178" s="13">
        <f t="shared" si="119"/>
        <v>0</v>
      </c>
      <c r="CC178" s="13">
        <f t="shared" si="120"/>
        <v>1</v>
      </c>
      <c r="CD178" s="13">
        <f t="shared" si="121"/>
        <v>1</v>
      </c>
      <c r="CE178" s="13">
        <f t="shared" si="122"/>
        <v>0</v>
      </c>
      <c r="CF178" s="13">
        <f t="shared" si="123"/>
        <v>0</v>
      </c>
      <c r="CG178" s="13">
        <f t="shared" si="124"/>
        <v>0</v>
      </c>
      <c r="CH178" s="13">
        <f t="shared" si="125"/>
        <v>0</v>
      </c>
      <c r="CI178" s="13">
        <f t="shared" si="126"/>
        <v>0</v>
      </c>
      <c r="CJ178" s="13">
        <f t="shared" si="127"/>
        <v>0</v>
      </c>
      <c r="CK178" s="13">
        <f t="shared" si="128"/>
        <v>1</v>
      </c>
      <c r="CL178" s="13">
        <f t="shared" si="129"/>
        <v>0</v>
      </c>
      <c r="CM178" s="13">
        <f t="shared" si="130"/>
        <v>1</v>
      </c>
      <c r="CN178" s="13">
        <f t="shared" si="131"/>
        <v>0</v>
      </c>
      <c r="CO178" s="13">
        <f t="shared" si="132"/>
        <v>0</v>
      </c>
      <c r="CP178" s="13">
        <f t="shared" si="133"/>
        <v>0</v>
      </c>
      <c r="CQ178" s="13">
        <f t="shared" si="134"/>
        <v>0</v>
      </c>
      <c r="CR178" s="13">
        <f t="shared" si="135"/>
        <v>4</v>
      </c>
      <c r="CS178" s="13">
        <f t="shared" si="137"/>
        <v>2</v>
      </c>
      <c r="CT178" s="13" t="s">
        <v>125</v>
      </c>
    </row>
    <row r="179" spans="1:98" x14ac:dyDescent="0.35">
      <c r="A179" s="14">
        <v>99</v>
      </c>
      <c r="B179" s="6">
        <v>178</v>
      </c>
      <c r="C179" s="6">
        <v>28</v>
      </c>
      <c r="D179" s="6">
        <v>1</v>
      </c>
      <c r="F179" s="6" t="s">
        <v>355</v>
      </c>
      <c r="G179" s="6">
        <v>1</v>
      </c>
      <c r="H179" s="6"/>
      <c r="I179" s="6"/>
      <c r="J179" s="6" t="s">
        <v>351</v>
      </c>
      <c r="K179" s="21">
        <v>43776</v>
      </c>
      <c r="L179" s="6" t="s">
        <v>172</v>
      </c>
      <c r="M179" s="6" t="s">
        <v>352</v>
      </c>
      <c r="N179" s="6"/>
      <c r="O179" s="6"/>
      <c r="P179" s="16">
        <v>43757</v>
      </c>
      <c r="Q179" s="17">
        <v>0.95833333333333337</v>
      </c>
      <c r="R179" s="6" t="s">
        <v>98</v>
      </c>
      <c r="S179" s="6" t="s">
        <v>98</v>
      </c>
      <c r="T179" s="6" t="s">
        <v>52</v>
      </c>
      <c r="U179" s="6" t="s">
        <v>356</v>
      </c>
      <c r="V179" s="6" t="s">
        <v>354</v>
      </c>
      <c r="W179" s="6" t="s">
        <v>94</v>
      </c>
      <c r="Y179" s="6" t="s">
        <v>73</v>
      </c>
      <c r="Z179" s="6" t="s">
        <v>74</v>
      </c>
      <c r="AU179" s="18" t="s">
        <v>105</v>
      </c>
      <c r="AV179" s="6" t="s">
        <v>106</v>
      </c>
      <c r="AX179" s="6" t="s">
        <v>99</v>
      </c>
      <c r="AY179" s="13">
        <f t="shared" si="92"/>
        <v>0</v>
      </c>
      <c r="AZ179" s="13">
        <f t="shared" si="93"/>
        <v>0</v>
      </c>
      <c r="BA179" s="13">
        <f t="shared" si="94"/>
        <v>0</v>
      </c>
      <c r="BB179" s="13">
        <f t="shared" si="95"/>
        <v>1</v>
      </c>
      <c r="BC179" s="13">
        <f t="shared" si="96"/>
        <v>0</v>
      </c>
      <c r="BD179" s="13">
        <f t="shared" si="97"/>
        <v>0</v>
      </c>
      <c r="BE179" s="13">
        <f>COUNTIF(T179:AT179,"Tocaciones")</f>
        <v>0</v>
      </c>
      <c r="BF179" s="13">
        <f t="shared" si="98"/>
        <v>0</v>
      </c>
      <c r="BG179" s="13">
        <f t="shared" si="99"/>
        <v>0</v>
      </c>
      <c r="BH179" s="13">
        <f t="shared" si="100"/>
        <v>0</v>
      </c>
      <c r="BI179" s="13">
        <f t="shared" si="101"/>
        <v>0</v>
      </c>
      <c r="BJ179" s="13">
        <f t="shared" si="102"/>
        <v>0</v>
      </c>
      <c r="BK179" s="13">
        <f t="shared" si="103"/>
        <v>0</v>
      </c>
      <c r="BL179" s="13">
        <f t="shared" si="104"/>
        <v>0</v>
      </c>
      <c r="BM179" s="13">
        <f t="shared" si="105"/>
        <v>0</v>
      </c>
      <c r="BN179" s="13">
        <f t="shared" si="106"/>
        <v>0</v>
      </c>
      <c r="BO179" s="13">
        <f t="shared" si="107"/>
        <v>0</v>
      </c>
      <c r="BP179" s="13">
        <f t="shared" si="108"/>
        <v>0</v>
      </c>
      <c r="BQ179" s="13">
        <f t="shared" si="109"/>
        <v>0</v>
      </c>
      <c r="BR179" s="13">
        <f t="shared" si="110"/>
        <v>0</v>
      </c>
      <c r="BS179" s="13">
        <f t="shared" si="111"/>
        <v>0</v>
      </c>
      <c r="BT179" s="13">
        <f t="shared" si="112"/>
        <v>0</v>
      </c>
      <c r="BU179" s="40">
        <f t="shared" si="136"/>
        <v>1</v>
      </c>
      <c r="BV179" s="13">
        <f t="shared" si="113"/>
        <v>0</v>
      </c>
      <c r="BW179" s="13">
        <f t="shared" si="114"/>
        <v>1</v>
      </c>
      <c r="BX179" s="13">
        <f t="shared" si="115"/>
        <v>1</v>
      </c>
      <c r="BY179" s="13">
        <f t="shared" si="116"/>
        <v>0</v>
      </c>
      <c r="BZ179" s="13">
        <f t="shared" si="117"/>
        <v>0</v>
      </c>
      <c r="CA179" s="13">
        <f t="shared" si="118"/>
        <v>0</v>
      </c>
      <c r="CB179" s="13">
        <f t="shared" si="119"/>
        <v>0</v>
      </c>
      <c r="CC179" s="13">
        <f t="shared" si="120"/>
        <v>0</v>
      </c>
      <c r="CD179" s="13">
        <f t="shared" si="121"/>
        <v>0</v>
      </c>
      <c r="CE179" s="13">
        <f t="shared" si="122"/>
        <v>0</v>
      </c>
      <c r="CF179" s="13">
        <f t="shared" si="123"/>
        <v>0</v>
      </c>
      <c r="CG179" s="13">
        <f t="shared" si="124"/>
        <v>0</v>
      </c>
      <c r="CH179" s="13">
        <f t="shared" si="125"/>
        <v>0</v>
      </c>
      <c r="CI179" s="13">
        <f t="shared" si="126"/>
        <v>0</v>
      </c>
      <c r="CJ179" s="13">
        <f t="shared" si="127"/>
        <v>0</v>
      </c>
      <c r="CK179" s="13">
        <f t="shared" si="128"/>
        <v>0</v>
      </c>
      <c r="CL179" s="13">
        <f t="shared" si="129"/>
        <v>0</v>
      </c>
      <c r="CM179" s="13">
        <f t="shared" si="130"/>
        <v>0</v>
      </c>
      <c r="CN179" s="13">
        <f t="shared" si="131"/>
        <v>0</v>
      </c>
      <c r="CO179" s="13">
        <f t="shared" si="132"/>
        <v>0</v>
      </c>
      <c r="CP179" s="13">
        <f t="shared" si="133"/>
        <v>0</v>
      </c>
      <c r="CQ179" s="13">
        <f t="shared" si="134"/>
        <v>0</v>
      </c>
      <c r="CR179" s="13">
        <f t="shared" si="135"/>
        <v>1</v>
      </c>
      <c r="CS179" s="13">
        <f t="shared" si="137"/>
        <v>0</v>
      </c>
      <c r="CT179" s="13" t="s">
        <v>107</v>
      </c>
    </row>
    <row r="180" spans="1:98" x14ac:dyDescent="0.35">
      <c r="A180" s="14">
        <v>100</v>
      </c>
      <c r="B180" s="6">
        <v>179</v>
      </c>
      <c r="C180" s="6">
        <v>42</v>
      </c>
      <c r="D180" s="6">
        <v>1</v>
      </c>
      <c r="F180" s="6" t="s">
        <v>355</v>
      </c>
      <c r="G180" s="6">
        <v>1</v>
      </c>
      <c r="H180" s="6"/>
      <c r="I180" s="6"/>
      <c r="J180" s="6" t="s">
        <v>351</v>
      </c>
      <c r="K180" s="21">
        <v>43776</v>
      </c>
      <c r="L180" s="6" t="s">
        <v>357</v>
      </c>
      <c r="M180" s="6" t="s">
        <v>352</v>
      </c>
      <c r="N180" s="6"/>
      <c r="O180" s="6"/>
      <c r="P180" s="16">
        <v>43758</v>
      </c>
      <c r="Q180" s="17">
        <v>0.83333333333333337</v>
      </c>
      <c r="R180" s="6" t="s">
        <v>98</v>
      </c>
      <c r="S180" s="6" t="s">
        <v>98</v>
      </c>
      <c r="T180" s="6" t="s">
        <v>52</v>
      </c>
      <c r="U180" s="6" t="s">
        <v>358</v>
      </c>
      <c r="V180" s="6" t="s">
        <v>354</v>
      </c>
      <c r="W180" s="6" t="s">
        <v>94</v>
      </c>
      <c r="Y180" s="6" t="s">
        <v>73</v>
      </c>
      <c r="Z180" s="6" t="s">
        <v>74</v>
      </c>
      <c r="AU180" s="18" t="s">
        <v>105</v>
      </c>
      <c r="AV180" s="6" t="s">
        <v>106</v>
      </c>
      <c r="AX180" s="6" t="s">
        <v>99</v>
      </c>
      <c r="AY180" s="13">
        <f t="shared" si="92"/>
        <v>0</v>
      </c>
      <c r="AZ180" s="13">
        <f t="shared" si="93"/>
        <v>0</v>
      </c>
      <c r="BA180" s="13">
        <f t="shared" si="94"/>
        <v>0</v>
      </c>
      <c r="BB180" s="13">
        <f t="shared" si="95"/>
        <v>1</v>
      </c>
      <c r="BC180" s="13">
        <f t="shared" si="96"/>
        <v>0</v>
      </c>
      <c r="BD180" s="13">
        <f t="shared" si="97"/>
        <v>0</v>
      </c>
      <c r="BE180" s="13">
        <f>COUNTIF(T180:AW180,"Tocaciones")</f>
        <v>0</v>
      </c>
      <c r="BF180" s="13">
        <f t="shared" si="98"/>
        <v>0</v>
      </c>
      <c r="BG180" s="13">
        <f t="shared" si="99"/>
        <v>0</v>
      </c>
      <c r="BH180" s="13">
        <f t="shared" si="100"/>
        <v>0</v>
      </c>
      <c r="BI180" s="13">
        <f t="shared" si="101"/>
        <v>0</v>
      </c>
      <c r="BJ180" s="13">
        <f t="shared" si="102"/>
        <v>0</v>
      </c>
      <c r="BK180" s="13">
        <f t="shared" si="103"/>
        <v>0</v>
      </c>
      <c r="BL180" s="13">
        <f t="shared" si="104"/>
        <v>0</v>
      </c>
      <c r="BM180" s="13">
        <f t="shared" si="105"/>
        <v>0</v>
      </c>
      <c r="BN180" s="13">
        <f t="shared" si="106"/>
        <v>0</v>
      </c>
      <c r="BO180" s="13">
        <f t="shared" si="107"/>
        <v>0</v>
      </c>
      <c r="BP180" s="13">
        <f t="shared" si="108"/>
        <v>0</v>
      </c>
      <c r="BQ180" s="13">
        <f t="shared" si="109"/>
        <v>0</v>
      </c>
      <c r="BR180" s="13">
        <f t="shared" si="110"/>
        <v>0</v>
      </c>
      <c r="BS180" s="13">
        <f t="shared" si="111"/>
        <v>0</v>
      </c>
      <c r="BT180" s="13">
        <f t="shared" si="112"/>
        <v>0</v>
      </c>
      <c r="BU180" s="40">
        <f t="shared" si="136"/>
        <v>1</v>
      </c>
      <c r="BV180" s="13">
        <f t="shared" si="113"/>
        <v>0</v>
      </c>
      <c r="BW180" s="13">
        <f t="shared" si="114"/>
        <v>1</v>
      </c>
      <c r="BX180" s="13">
        <f t="shared" si="115"/>
        <v>1</v>
      </c>
      <c r="BY180" s="13">
        <f t="shared" si="116"/>
        <v>0</v>
      </c>
      <c r="BZ180" s="13">
        <f t="shared" si="117"/>
        <v>0</v>
      </c>
      <c r="CA180" s="13">
        <f t="shared" si="118"/>
        <v>0</v>
      </c>
      <c r="CB180" s="13">
        <f t="shared" si="119"/>
        <v>0</v>
      </c>
      <c r="CC180" s="13">
        <f t="shared" si="120"/>
        <v>0</v>
      </c>
      <c r="CD180" s="13">
        <f t="shared" si="121"/>
        <v>0</v>
      </c>
      <c r="CE180" s="13">
        <f t="shared" si="122"/>
        <v>0</v>
      </c>
      <c r="CF180" s="13">
        <f t="shared" si="123"/>
        <v>0</v>
      </c>
      <c r="CG180" s="13">
        <f t="shared" si="124"/>
        <v>0</v>
      </c>
      <c r="CH180" s="13">
        <f t="shared" si="125"/>
        <v>0</v>
      </c>
      <c r="CI180" s="13">
        <f t="shared" si="126"/>
        <v>0</v>
      </c>
      <c r="CJ180" s="13">
        <f t="shared" si="127"/>
        <v>0</v>
      </c>
      <c r="CK180" s="13">
        <f t="shared" si="128"/>
        <v>0</v>
      </c>
      <c r="CL180" s="13">
        <f t="shared" si="129"/>
        <v>0</v>
      </c>
      <c r="CM180" s="13">
        <f t="shared" si="130"/>
        <v>0</v>
      </c>
      <c r="CN180" s="13">
        <f t="shared" si="131"/>
        <v>0</v>
      </c>
      <c r="CO180" s="13">
        <f t="shared" si="132"/>
        <v>0</v>
      </c>
      <c r="CP180" s="13">
        <f t="shared" si="133"/>
        <v>0</v>
      </c>
      <c r="CQ180" s="13">
        <f t="shared" si="134"/>
        <v>0</v>
      </c>
      <c r="CR180" s="13">
        <f t="shared" si="135"/>
        <v>1</v>
      </c>
      <c r="CS180" s="13">
        <f t="shared" si="137"/>
        <v>0</v>
      </c>
      <c r="CT180" s="13" t="s">
        <v>107</v>
      </c>
    </row>
    <row r="181" spans="1:98" x14ac:dyDescent="0.35">
      <c r="A181" s="14">
        <v>101</v>
      </c>
      <c r="B181" s="6">
        <v>180</v>
      </c>
      <c r="D181" s="6">
        <v>999</v>
      </c>
      <c r="G181" s="6">
        <v>1</v>
      </c>
      <c r="H181" s="6"/>
      <c r="I181" s="6"/>
      <c r="J181" s="6" t="s">
        <v>351</v>
      </c>
      <c r="K181" s="21">
        <v>43776</v>
      </c>
      <c r="L181" s="6" t="s">
        <v>172</v>
      </c>
      <c r="M181" s="6" t="s">
        <v>352</v>
      </c>
      <c r="N181" s="6"/>
      <c r="O181" s="6"/>
      <c r="P181" s="16">
        <v>43761</v>
      </c>
      <c r="Q181" s="17">
        <v>0.45833333333333331</v>
      </c>
      <c r="R181" s="6" t="s">
        <v>98</v>
      </c>
      <c r="S181" s="6" t="s">
        <v>98</v>
      </c>
      <c r="T181" s="6" t="s">
        <v>52</v>
      </c>
      <c r="U181" s="6" t="s">
        <v>359</v>
      </c>
      <c r="W181" s="6" t="s">
        <v>91</v>
      </c>
      <c r="Y181" s="6" t="s">
        <v>73</v>
      </c>
      <c r="Z181" s="6" t="s">
        <v>74</v>
      </c>
      <c r="AU181" s="18" t="s">
        <v>105</v>
      </c>
      <c r="AV181" s="6" t="s">
        <v>106</v>
      </c>
      <c r="AX181" s="6" t="s">
        <v>99</v>
      </c>
      <c r="AY181" s="13">
        <f t="shared" si="92"/>
        <v>0</v>
      </c>
      <c r="AZ181" s="13">
        <f t="shared" si="93"/>
        <v>0</v>
      </c>
      <c r="BA181" s="13">
        <f t="shared" si="94"/>
        <v>0</v>
      </c>
      <c r="BB181" s="13">
        <f t="shared" si="95"/>
        <v>1</v>
      </c>
      <c r="BC181" s="13">
        <f t="shared" si="96"/>
        <v>0</v>
      </c>
      <c r="BD181" s="13">
        <f t="shared" si="97"/>
        <v>0</v>
      </c>
      <c r="BE181" s="13">
        <f>COUNTIF(T181:AT181,"Tocaciones")</f>
        <v>0</v>
      </c>
      <c r="BF181" s="13">
        <f t="shared" si="98"/>
        <v>0</v>
      </c>
      <c r="BG181" s="13">
        <f t="shared" si="99"/>
        <v>0</v>
      </c>
      <c r="BH181" s="13">
        <f t="shared" si="100"/>
        <v>0</v>
      </c>
      <c r="BI181" s="13">
        <f t="shared" si="101"/>
        <v>0</v>
      </c>
      <c r="BJ181" s="13">
        <f t="shared" si="102"/>
        <v>0</v>
      </c>
      <c r="BK181" s="13">
        <f t="shared" si="103"/>
        <v>0</v>
      </c>
      <c r="BL181" s="13">
        <f t="shared" si="104"/>
        <v>0</v>
      </c>
      <c r="BM181" s="13">
        <f t="shared" si="105"/>
        <v>0</v>
      </c>
      <c r="BN181" s="13">
        <f t="shared" si="106"/>
        <v>0</v>
      </c>
      <c r="BO181" s="13">
        <f t="shared" si="107"/>
        <v>0</v>
      </c>
      <c r="BP181" s="13">
        <f t="shared" si="108"/>
        <v>0</v>
      </c>
      <c r="BQ181" s="13">
        <f t="shared" si="109"/>
        <v>0</v>
      </c>
      <c r="BR181" s="13">
        <f t="shared" si="110"/>
        <v>0</v>
      </c>
      <c r="BS181" s="13">
        <f t="shared" si="111"/>
        <v>0</v>
      </c>
      <c r="BT181" s="13">
        <f t="shared" si="112"/>
        <v>0</v>
      </c>
      <c r="BU181" s="40">
        <f t="shared" si="136"/>
        <v>1</v>
      </c>
      <c r="BV181" s="13">
        <f t="shared" si="113"/>
        <v>0</v>
      </c>
      <c r="BW181" s="13">
        <f t="shared" si="114"/>
        <v>1</v>
      </c>
      <c r="BX181" s="13">
        <f t="shared" si="115"/>
        <v>1</v>
      </c>
      <c r="BY181" s="13">
        <f t="shared" si="116"/>
        <v>0</v>
      </c>
      <c r="BZ181" s="13">
        <f t="shared" si="117"/>
        <v>0</v>
      </c>
      <c r="CA181" s="13">
        <f t="shared" si="118"/>
        <v>0</v>
      </c>
      <c r="CB181" s="13">
        <f t="shared" si="119"/>
        <v>0</v>
      </c>
      <c r="CC181" s="13">
        <f t="shared" si="120"/>
        <v>0</v>
      </c>
      <c r="CD181" s="13">
        <f t="shared" si="121"/>
        <v>0</v>
      </c>
      <c r="CE181" s="13">
        <f t="shared" si="122"/>
        <v>0</v>
      </c>
      <c r="CF181" s="13">
        <f t="shared" si="123"/>
        <v>0</v>
      </c>
      <c r="CG181" s="13">
        <f t="shared" si="124"/>
        <v>0</v>
      </c>
      <c r="CH181" s="13">
        <f t="shared" si="125"/>
        <v>0</v>
      </c>
      <c r="CI181" s="13">
        <f t="shared" si="126"/>
        <v>0</v>
      </c>
      <c r="CJ181" s="13">
        <f t="shared" si="127"/>
        <v>0</v>
      </c>
      <c r="CK181" s="13">
        <f t="shared" si="128"/>
        <v>0</v>
      </c>
      <c r="CL181" s="13">
        <f t="shared" si="129"/>
        <v>0</v>
      </c>
      <c r="CM181" s="13">
        <f t="shared" si="130"/>
        <v>0</v>
      </c>
      <c r="CN181" s="13">
        <f t="shared" si="131"/>
        <v>0</v>
      </c>
      <c r="CO181" s="13">
        <f t="shared" si="132"/>
        <v>1</v>
      </c>
      <c r="CP181" s="13">
        <f t="shared" si="133"/>
        <v>0</v>
      </c>
      <c r="CQ181" s="13">
        <f t="shared" si="134"/>
        <v>0</v>
      </c>
      <c r="CR181" s="13">
        <f t="shared" si="135"/>
        <v>0</v>
      </c>
      <c r="CS181" s="13">
        <f t="shared" si="137"/>
        <v>0</v>
      </c>
      <c r="CT181" s="13" t="s">
        <v>107</v>
      </c>
    </row>
    <row r="182" spans="1:98" x14ac:dyDescent="0.35">
      <c r="A182" s="14">
        <v>102</v>
      </c>
      <c r="B182" s="6">
        <v>181</v>
      </c>
      <c r="D182" s="6">
        <v>1</v>
      </c>
      <c r="G182" s="6">
        <v>1</v>
      </c>
      <c r="H182" s="6"/>
      <c r="I182" s="6"/>
      <c r="J182" s="6" t="s">
        <v>308</v>
      </c>
      <c r="K182" s="21">
        <v>43766</v>
      </c>
      <c r="L182" s="6" t="s">
        <v>172</v>
      </c>
      <c r="M182" s="6" t="s">
        <v>309</v>
      </c>
      <c r="N182" s="6"/>
      <c r="O182" s="6"/>
      <c r="P182" s="16">
        <v>43758</v>
      </c>
      <c r="Q182" s="17">
        <v>0.60416666666666663</v>
      </c>
      <c r="R182" s="6" t="s">
        <v>307</v>
      </c>
      <c r="S182" s="6" t="s">
        <v>99</v>
      </c>
      <c r="T182" s="6" t="s">
        <v>49</v>
      </c>
      <c r="U182" s="6" t="s">
        <v>360</v>
      </c>
      <c r="V182" s="6" t="s">
        <v>312</v>
      </c>
      <c r="W182" s="6" t="s">
        <v>94</v>
      </c>
      <c r="Y182" s="6" t="s">
        <v>87</v>
      </c>
      <c r="AA182" s="6" t="s">
        <v>53</v>
      </c>
      <c r="AB182" s="6" t="s">
        <v>361</v>
      </c>
      <c r="AC182" s="6" t="s">
        <v>94</v>
      </c>
      <c r="AE182" s="6" t="s">
        <v>79</v>
      </c>
      <c r="AG182" s="6" t="s">
        <v>49</v>
      </c>
      <c r="AH182" s="6" t="s">
        <v>362</v>
      </c>
      <c r="AI182" s="6" t="s">
        <v>94</v>
      </c>
      <c r="AK182" s="6" t="s">
        <v>79</v>
      </c>
      <c r="AM182" s="6" t="s">
        <v>58</v>
      </c>
      <c r="AN182" s="6" t="s">
        <v>316</v>
      </c>
      <c r="AO182" s="6" t="s">
        <v>94</v>
      </c>
      <c r="AQ182" s="6" t="s">
        <v>79</v>
      </c>
      <c r="AU182" s="18" t="s">
        <v>105</v>
      </c>
      <c r="AV182" s="6" t="s">
        <v>315</v>
      </c>
      <c r="AW182" s="6" t="s">
        <v>316</v>
      </c>
      <c r="AX182" s="6" t="s">
        <v>310</v>
      </c>
      <c r="AY182" s="13">
        <f t="shared" si="92"/>
        <v>2</v>
      </c>
      <c r="AZ182" s="13">
        <f t="shared" si="93"/>
        <v>0</v>
      </c>
      <c r="BA182" s="13">
        <f t="shared" si="94"/>
        <v>0</v>
      </c>
      <c r="BB182" s="13">
        <f t="shared" si="95"/>
        <v>0</v>
      </c>
      <c r="BC182" s="13">
        <f t="shared" si="96"/>
        <v>1</v>
      </c>
      <c r="BD182" s="13">
        <f t="shared" si="97"/>
        <v>0</v>
      </c>
      <c r="BE182" s="13">
        <f>COUNTIF(T182:AW182,"Tocaciones")</f>
        <v>0</v>
      </c>
      <c r="BF182" s="13">
        <f t="shared" si="98"/>
        <v>0</v>
      </c>
      <c r="BG182" s="13">
        <f t="shared" si="99"/>
        <v>0</v>
      </c>
      <c r="BH182" s="13">
        <f t="shared" si="100"/>
        <v>1</v>
      </c>
      <c r="BI182" s="13">
        <f t="shared" si="101"/>
        <v>0</v>
      </c>
      <c r="BJ182" s="13">
        <f t="shared" si="102"/>
        <v>0</v>
      </c>
      <c r="BK182" s="13">
        <f t="shared" si="103"/>
        <v>0</v>
      </c>
      <c r="BL182" s="13">
        <f t="shared" si="104"/>
        <v>0</v>
      </c>
      <c r="BM182" s="13">
        <f t="shared" si="105"/>
        <v>0</v>
      </c>
      <c r="BN182" s="13">
        <f t="shared" si="106"/>
        <v>0</v>
      </c>
      <c r="BO182" s="13">
        <f t="shared" si="107"/>
        <v>0</v>
      </c>
      <c r="BP182" s="13">
        <f t="shared" si="108"/>
        <v>0</v>
      </c>
      <c r="BQ182" s="13">
        <f t="shared" si="109"/>
        <v>0</v>
      </c>
      <c r="BR182" s="13">
        <f t="shared" si="110"/>
        <v>0</v>
      </c>
      <c r="BS182" s="13">
        <f t="shared" si="111"/>
        <v>0</v>
      </c>
      <c r="BT182" s="13">
        <f t="shared" si="112"/>
        <v>0</v>
      </c>
      <c r="BU182" s="40">
        <f t="shared" si="136"/>
        <v>4</v>
      </c>
      <c r="BV182" s="13">
        <f t="shared" si="113"/>
        <v>0</v>
      </c>
      <c r="BW182" s="13">
        <f t="shared" si="114"/>
        <v>0</v>
      </c>
      <c r="BX182" s="13">
        <f t="shared" si="115"/>
        <v>0</v>
      </c>
      <c r="BY182" s="13">
        <f t="shared" si="116"/>
        <v>0</v>
      </c>
      <c r="BZ182" s="13">
        <f t="shared" si="117"/>
        <v>0</v>
      </c>
      <c r="CA182" s="13">
        <f t="shared" si="118"/>
        <v>0</v>
      </c>
      <c r="CB182" s="13">
        <f t="shared" si="119"/>
        <v>0</v>
      </c>
      <c r="CC182" s="13">
        <f t="shared" si="120"/>
        <v>3</v>
      </c>
      <c r="CD182" s="13">
        <f t="shared" si="121"/>
        <v>0</v>
      </c>
      <c r="CE182" s="13">
        <f t="shared" si="122"/>
        <v>0</v>
      </c>
      <c r="CF182" s="13">
        <f t="shared" si="123"/>
        <v>0</v>
      </c>
      <c r="CG182" s="13">
        <f t="shared" si="124"/>
        <v>0</v>
      </c>
      <c r="CH182" s="13">
        <f t="shared" si="125"/>
        <v>0</v>
      </c>
      <c r="CI182" s="13">
        <f t="shared" si="126"/>
        <v>0</v>
      </c>
      <c r="CJ182" s="13">
        <f t="shared" si="127"/>
        <v>0</v>
      </c>
      <c r="CK182" s="13">
        <f t="shared" si="128"/>
        <v>1</v>
      </c>
      <c r="CL182" s="13">
        <f t="shared" si="129"/>
        <v>0</v>
      </c>
      <c r="CM182" s="13">
        <f t="shared" si="130"/>
        <v>0</v>
      </c>
      <c r="CN182" s="13">
        <f t="shared" si="131"/>
        <v>0</v>
      </c>
      <c r="CO182" s="13">
        <f t="shared" si="132"/>
        <v>0</v>
      </c>
      <c r="CP182" s="13">
        <f t="shared" si="133"/>
        <v>0</v>
      </c>
      <c r="CQ182" s="13">
        <f t="shared" si="134"/>
        <v>0</v>
      </c>
      <c r="CR182" s="13">
        <f t="shared" si="135"/>
        <v>4</v>
      </c>
      <c r="CS182" s="13">
        <f t="shared" si="137"/>
        <v>0</v>
      </c>
      <c r="CT182" s="13" t="s">
        <v>107</v>
      </c>
    </row>
    <row r="183" spans="1:98" x14ac:dyDescent="0.35">
      <c r="A183" s="14">
        <v>103</v>
      </c>
      <c r="B183" s="6">
        <v>182</v>
      </c>
      <c r="C183" s="6">
        <v>25</v>
      </c>
      <c r="D183" s="6">
        <v>1</v>
      </c>
      <c r="F183" s="6" t="s">
        <v>363</v>
      </c>
      <c r="G183" s="6">
        <v>1</v>
      </c>
      <c r="H183" s="6"/>
      <c r="I183" s="6"/>
      <c r="J183" s="6" t="s">
        <v>351</v>
      </c>
      <c r="K183" s="21">
        <v>43776</v>
      </c>
      <c r="L183" s="6" t="s">
        <v>172</v>
      </c>
      <c r="M183" s="6" t="s">
        <v>352</v>
      </c>
      <c r="N183" s="6"/>
      <c r="O183" s="6"/>
      <c r="P183" s="16">
        <v>43761</v>
      </c>
      <c r="Q183" s="17">
        <v>0.75</v>
      </c>
      <c r="R183" s="6" t="s">
        <v>98</v>
      </c>
      <c r="S183" s="6" t="s">
        <v>98</v>
      </c>
      <c r="T183" s="6" t="s">
        <v>52</v>
      </c>
      <c r="U183" s="6" t="s">
        <v>364</v>
      </c>
      <c r="V183" s="6" t="s">
        <v>354</v>
      </c>
      <c r="W183" s="6" t="s">
        <v>94</v>
      </c>
      <c r="X183" s="6">
        <v>4</v>
      </c>
      <c r="Y183" s="6" t="s">
        <v>73</v>
      </c>
      <c r="Z183" s="6" t="s">
        <v>74</v>
      </c>
      <c r="AU183" s="18" t="s">
        <v>105</v>
      </c>
      <c r="AV183" s="6" t="s">
        <v>106</v>
      </c>
      <c r="AX183" s="6" t="s">
        <v>99</v>
      </c>
      <c r="AY183" s="13">
        <f t="shared" si="92"/>
        <v>0</v>
      </c>
      <c r="AZ183" s="13">
        <f t="shared" si="93"/>
        <v>0</v>
      </c>
      <c r="BA183" s="13">
        <f t="shared" si="94"/>
        <v>0</v>
      </c>
      <c r="BB183" s="13">
        <f t="shared" si="95"/>
        <v>1</v>
      </c>
      <c r="BC183" s="13">
        <f t="shared" si="96"/>
        <v>0</v>
      </c>
      <c r="BD183" s="13">
        <f t="shared" si="97"/>
        <v>0</v>
      </c>
      <c r="BE183" s="13">
        <f>COUNTIF(T183:AT183,"Tocaciones")</f>
        <v>0</v>
      </c>
      <c r="BF183" s="13">
        <f t="shared" si="98"/>
        <v>0</v>
      </c>
      <c r="BG183" s="13">
        <f t="shared" si="99"/>
        <v>0</v>
      </c>
      <c r="BH183" s="13">
        <f t="shared" si="100"/>
        <v>0</v>
      </c>
      <c r="BI183" s="13">
        <f t="shared" si="101"/>
        <v>0</v>
      </c>
      <c r="BJ183" s="13">
        <f t="shared" si="102"/>
        <v>0</v>
      </c>
      <c r="BK183" s="13">
        <f t="shared" si="103"/>
        <v>0</v>
      </c>
      <c r="BL183" s="13">
        <f t="shared" si="104"/>
        <v>0</v>
      </c>
      <c r="BM183" s="13">
        <f t="shared" si="105"/>
        <v>0</v>
      </c>
      <c r="BN183" s="13">
        <f t="shared" si="106"/>
        <v>0</v>
      </c>
      <c r="BO183" s="13">
        <f t="shared" si="107"/>
        <v>0</v>
      </c>
      <c r="BP183" s="13">
        <f t="shared" si="108"/>
        <v>0</v>
      </c>
      <c r="BQ183" s="13">
        <f t="shared" si="109"/>
        <v>0</v>
      </c>
      <c r="BR183" s="13">
        <f t="shared" si="110"/>
        <v>0</v>
      </c>
      <c r="BS183" s="13">
        <f t="shared" si="111"/>
        <v>0</v>
      </c>
      <c r="BT183" s="13">
        <f t="shared" si="112"/>
        <v>0</v>
      </c>
      <c r="BU183" s="40">
        <f t="shared" si="136"/>
        <v>1</v>
      </c>
      <c r="BV183" s="13">
        <f t="shared" si="113"/>
        <v>0</v>
      </c>
      <c r="BW183" s="13">
        <f t="shared" si="114"/>
        <v>1</v>
      </c>
      <c r="BX183" s="13">
        <f t="shared" si="115"/>
        <v>1</v>
      </c>
      <c r="BY183" s="13">
        <f t="shared" si="116"/>
        <v>0</v>
      </c>
      <c r="BZ183" s="13">
        <f t="shared" si="117"/>
        <v>0</v>
      </c>
      <c r="CA183" s="13">
        <f t="shared" si="118"/>
        <v>0</v>
      </c>
      <c r="CB183" s="13">
        <f t="shared" si="119"/>
        <v>0</v>
      </c>
      <c r="CC183" s="13">
        <f t="shared" si="120"/>
        <v>0</v>
      </c>
      <c r="CD183" s="13">
        <f t="shared" si="121"/>
        <v>0</v>
      </c>
      <c r="CE183" s="13">
        <f t="shared" si="122"/>
        <v>0</v>
      </c>
      <c r="CF183" s="13">
        <f t="shared" si="123"/>
        <v>0</v>
      </c>
      <c r="CG183" s="13">
        <f t="shared" si="124"/>
        <v>0</v>
      </c>
      <c r="CH183" s="13">
        <f t="shared" si="125"/>
        <v>0</v>
      </c>
      <c r="CI183" s="13">
        <f t="shared" si="126"/>
        <v>0</v>
      </c>
      <c r="CJ183" s="13">
        <f t="shared" si="127"/>
        <v>0</v>
      </c>
      <c r="CK183" s="13">
        <f t="shared" si="128"/>
        <v>0</v>
      </c>
      <c r="CL183" s="13">
        <f t="shared" si="129"/>
        <v>0</v>
      </c>
      <c r="CM183" s="13">
        <f t="shared" si="130"/>
        <v>0</v>
      </c>
      <c r="CN183" s="13">
        <f t="shared" si="131"/>
        <v>0</v>
      </c>
      <c r="CO183" s="13">
        <f t="shared" si="132"/>
        <v>0</v>
      </c>
      <c r="CP183" s="13">
        <f t="shared" si="133"/>
        <v>0</v>
      </c>
      <c r="CQ183" s="13">
        <f t="shared" si="134"/>
        <v>0</v>
      </c>
      <c r="CR183" s="13">
        <f t="shared" si="135"/>
        <v>1</v>
      </c>
      <c r="CS183" s="13">
        <f t="shared" si="137"/>
        <v>0</v>
      </c>
      <c r="CT183" s="13" t="s">
        <v>107</v>
      </c>
    </row>
    <row r="184" spans="1:98" x14ac:dyDescent="0.35">
      <c r="A184" s="14">
        <v>104</v>
      </c>
      <c r="B184" s="6">
        <v>183</v>
      </c>
      <c r="C184" s="6">
        <v>17</v>
      </c>
      <c r="D184" s="6">
        <v>1</v>
      </c>
      <c r="F184" s="6" t="s">
        <v>240</v>
      </c>
      <c r="G184" s="6">
        <v>1</v>
      </c>
      <c r="H184" s="6"/>
      <c r="I184" s="6"/>
      <c r="J184" s="6" t="s">
        <v>351</v>
      </c>
      <c r="K184" s="21">
        <v>43783</v>
      </c>
      <c r="L184" s="6" t="s">
        <v>172</v>
      </c>
      <c r="M184" s="6" t="s">
        <v>352</v>
      </c>
      <c r="N184" s="6"/>
      <c r="O184" s="6"/>
      <c r="P184" s="16">
        <v>43766</v>
      </c>
      <c r="Q184" s="17">
        <v>0.83333333333333337</v>
      </c>
      <c r="R184" s="6" t="s">
        <v>99</v>
      </c>
      <c r="S184" s="6" t="s">
        <v>98</v>
      </c>
      <c r="T184" s="6" t="s">
        <v>52</v>
      </c>
      <c r="U184" s="6" t="s">
        <v>365</v>
      </c>
      <c r="V184" s="6" t="s">
        <v>354</v>
      </c>
      <c r="W184" s="6" t="s">
        <v>94</v>
      </c>
      <c r="Y184" s="6" t="s">
        <v>73</v>
      </c>
      <c r="Z184" s="6" t="s">
        <v>74</v>
      </c>
      <c r="AU184" s="18" t="s">
        <v>105</v>
      </c>
      <c r="AV184" s="6" t="s">
        <v>106</v>
      </c>
      <c r="AX184" s="6" t="s">
        <v>99</v>
      </c>
      <c r="AY184" s="13">
        <f t="shared" si="92"/>
        <v>0</v>
      </c>
      <c r="AZ184" s="13">
        <f t="shared" si="93"/>
        <v>0</v>
      </c>
      <c r="BA184" s="13">
        <f t="shared" si="94"/>
        <v>0</v>
      </c>
      <c r="BB184" s="13">
        <f t="shared" si="95"/>
        <v>1</v>
      </c>
      <c r="BC184" s="13">
        <f t="shared" si="96"/>
        <v>0</v>
      </c>
      <c r="BD184" s="13">
        <f t="shared" si="97"/>
        <v>0</v>
      </c>
      <c r="BE184" s="13">
        <f>COUNTIF(T184:AW184,"Tocaciones")</f>
        <v>0</v>
      </c>
      <c r="BF184" s="13">
        <f t="shared" si="98"/>
        <v>0</v>
      </c>
      <c r="BG184" s="13">
        <f t="shared" si="99"/>
        <v>0</v>
      </c>
      <c r="BH184" s="13">
        <f t="shared" si="100"/>
        <v>0</v>
      </c>
      <c r="BI184" s="13">
        <f t="shared" si="101"/>
        <v>0</v>
      </c>
      <c r="BJ184" s="13">
        <f t="shared" si="102"/>
        <v>0</v>
      </c>
      <c r="BK184" s="13">
        <f t="shared" si="103"/>
        <v>0</v>
      </c>
      <c r="BL184" s="13">
        <f t="shared" si="104"/>
        <v>0</v>
      </c>
      <c r="BM184" s="13">
        <f t="shared" si="105"/>
        <v>0</v>
      </c>
      <c r="BN184" s="13">
        <f t="shared" si="106"/>
        <v>0</v>
      </c>
      <c r="BO184" s="13">
        <f t="shared" si="107"/>
        <v>0</v>
      </c>
      <c r="BP184" s="13">
        <f t="shared" si="108"/>
        <v>0</v>
      </c>
      <c r="BQ184" s="13">
        <f t="shared" si="109"/>
        <v>0</v>
      </c>
      <c r="BR184" s="13">
        <f t="shared" si="110"/>
        <v>0</v>
      </c>
      <c r="BS184" s="13">
        <f t="shared" si="111"/>
        <v>0</v>
      </c>
      <c r="BT184" s="13">
        <f t="shared" si="112"/>
        <v>0</v>
      </c>
      <c r="BU184" s="40">
        <f t="shared" si="136"/>
        <v>1</v>
      </c>
      <c r="BV184" s="13">
        <f t="shared" si="113"/>
        <v>0</v>
      </c>
      <c r="BW184" s="13">
        <f t="shared" si="114"/>
        <v>1</v>
      </c>
      <c r="BX184" s="13">
        <f t="shared" si="115"/>
        <v>1</v>
      </c>
      <c r="BY184" s="13">
        <f t="shared" si="116"/>
        <v>0</v>
      </c>
      <c r="BZ184" s="13">
        <f t="shared" si="117"/>
        <v>0</v>
      </c>
      <c r="CA184" s="13">
        <f t="shared" si="118"/>
        <v>0</v>
      </c>
      <c r="CB184" s="13">
        <f t="shared" si="119"/>
        <v>0</v>
      </c>
      <c r="CC184" s="13">
        <f t="shared" si="120"/>
        <v>0</v>
      </c>
      <c r="CD184" s="13">
        <f t="shared" si="121"/>
        <v>0</v>
      </c>
      <c r="CE184" s="13">
        <f t="shared" si="122"/>
        <v>0</v>
      </c>
      <c r="CF184" s="13">
        <f t="shared" si="123"/>
        <v>0</v>
      </c>
      <c r="CG184" s="13">
        <f t="shared" si="124"/>
        <v>0</v>
      </c>
      <c r="CH184" s="13">
        <f t="shared" si="125"/>
        <v>0</v>
      </c>
      <c r="CI184" s="13">
        <f t="shared" si="126"/>
        <v>0</v>
      </c>
      <c r="CJ184" s="13">
        <f t="shared" si="127"/>
        <v>0</v>
      </c>
      <c r="CK184" s="13">
        <f t="shared" si="128"/>
        <v>0</v>
      </c>
      <c r="CL184" s="13">
        <f t="shared" si="129"/>
        <v>0</v>
      </c>
      <c r="CM184" s="13">
        <f t="shared" si="130"/>
        <v>0</v>
      </c>
      <c r="CN184" s="13">
        <f t="shared" si="131"/>
        <v>0</v>
      </c>
      <c r="CO184" s="13">
        <f t="shared" si="132"/>
        <v>0</v>
      </c>
      <c r="CP184" s="13">
        <f t="shared" si="133"/>
        <v>0</v>
      </c>
      <c r="CQ184" s="13">
        <f t="shared" si="134"/>
        <v>0</v>
      </c>
      <c r="CR184" s="13">
        <f t="shared" si="135"/>
        <v>1</v>
      </c>
      <c r="CS184" s="13">
        <f t="shared" si="137"/>
        <v>0</v>
      </c>
      <c r="CT184" s="13" t="s">
        <v>107</v>
      </c>
    </row>
    <row r="185" spans="1:98" x14ac:dyDescent="0.35">
      <c r="A185" s="14">
        <v>105</v>
      </c>
      <c r="B185" s="6">
        <v>184</v>
      </c>
      <c r="D185" s="6">
        <v>1</v>
      </c>
      <c r="G185" s="6">
        <v>1</v>
      </c>
      <c r="H185" s="6"/>
      <c r="I185" s="6"/>
      <c r="J185" s="6" t="s">
        <v>308</v>
      </c>
      <c r="K185" s="21">
        <v>43766</v>
      </c>
      <c r="L185" s="6" t="s">
        <v>172</v>
      </c>
      <c r="M185" s="6" t="s">
        <v>309</v>
      </c>
      <c r="N185" s="6"/>
      <c r="O185" s="6"/>
      <c r="P185" s="16">
        <v>43757</v>
      </c>
      <c r="R185" s="6" t="s">
        <v>307</v>
      </c>
      <c r="S185" s="6" t="s">
        <v>310</v>
      </c>
      <c r="T185" s="6" t="s">
        <v>49</v>
      </c>
      <c r="U185" s="6" t="s">
        <v>366</v>
      </c>
      <c r="V185" s="6" t="s">
        <v>312</v>
      </c>
      <c r="W185" s="6" t="s">
        <v>94</v>
      </c>
      <c r="X185" s="6">
        <v>7</v>
      </c>
      <c r="Y185" s="6" t="s">
        <v>87</v>
      </c>
      <c r="AA185" s="6" t="s">
        <v>53</v>
      </c>
      <c r="AB185" s="28" t="s">
        <v>367</v>
      </c>
      <c r="AC185" s="6" t="s">
        <v>94</v>
      </c>
      <c r="AD185" s="6">
        <v>7</v>
      </c>
      <c r="AE185" s="6" t="s">
        <v>79</v>
      </c>
      <c r="AG185" s="6" t="s">
        <v>49</v>
      </c>
      <c r="AH185" s="6" t="s">
        <v>314</v>
      </c>
      <c r="AI185" s="6" t="s">
        <v>94</v>
      </c>
      <c r="AJ185" s="6">
        <v>10</v>
      </c>
      <c r="AK185" s="6" t="s">
        <v>87</v>
      </c>
      <c r="AM185" s="6" t="s">
        <v>56</v>
      </c>
      <c r="AN185" s="6" t="s">
        <v>316</v>
      </c>
      <c r="AO185" s="6" t="s">
        <v>94</v>
      </c>
      <c r="AQ185" s="6" t="s">
        <v>79</v>
      </c>
      <c r="AU185" s="18" t="s">
        <v>105</v>
      </c>
      <c r="AV185" s="6" t="s">
        <v>315</v>
      </c>
      <c r="AW185" s="6" t="s">
        <v>316</v>
      </c>
      <c r="AX185" s="6" t="s">
        <v>310</v>
      </c>
      <c r="AY185" s="13">
        <f t="shared" si="92"/>
        <v>2</v>
      </c>
      <c r="AZ185" s="13">
        <f t="shared" si="93"/>
        <v>0</v>
      </c>
      <c r="BA185" s="13">
        <f t="shared" si="94"/>
        <v>0</v>
      </c>
      <c r="BB185" s="13">
        <f t="shared" si="95"/>
        <v>0</v>
      </c>
      <c r="BC185" s="13">
        <f t="shared" si="96"/>
        <v>1</v>
      </c>
      <c r="BD185" s="13">
        <f t="shared" si="97"/>
        <v>0</v>
      </c>
      <c r="BE185" s="13">
        <f>COUNTIF(T185:AT185,"Tocaciones")</f>
        <v>0</v>
      </c>
      <c r="BF185" s="13">
        <f t="shared" si="98"/>
        <v>1</v>
      </c>
      <c r="BG185" s="13">
        <f t="shared" si="99"/>
        <v>0</v>
      </c>
      <c r="BH185" s="13">
        <f t="shared" si="100"/>
        <v>0</v>
      </c>
      <c r="BI185" s="13">
        <f t="shared" si="101"/>
        <v>0</v>
      </c>
      <c r="BJ185" s="13">
        <f t="shared" si="102"/>
        <v>0</v>
      </c>
      <c r="BK185" s="13">
        <f t="shared" si="103"/>
        <v>0</v>
      </c>
      <c r="BL185" s="13">
        <f t="shared" si="104"/>
        <v>0</v>
      </c>
      <c r="BM185" s="13">
        <f t="shared" si="105"/>
        <v>0</v>
      </c>
      <c r="BN185" s="13">
        <f t="shared" si="106"/>
        <v>0</v>
      </c>
      <c r="BO185" s="13">
        <f t="shared" si="107"/>
        <v>0</v>
      </c>
      <c r="BP185" s="13">
        <f t="shared" si="108"/>
        <v>0</v>
      </c>
      <c r="BQ185" s="13">
        <f t="shared" si="109"/>
        <v>0</v>
      </c>
      <c r="BR185" s="13">
        <f t="shared" si="110"/>
        <v>0</v>
      </c>
      <c r="BS185" s="13">
        <f t="shared" si="111"/>
        <v>0</v>
      </c>
      <c r="BT185" s="13">
        <f t="shared" si="112"/>
        <v>0</v>
      </c>
      <c r="BU185" s="40">
        <f t="shared" si="136"/>
        <v>4</v>
      </c>
      <c r="BV185" s="13">
        <f t="shared" si="113"/>
        <v>0</v>
      </c>
      <c r="BW185" s="13">
        <f t="shared" si="114"/>
        <v>0</v>
      </c>
      <c r="BX185" s="13">
        <f t="shared" si="115"/>
        <v>0</v>
      </c>
      <c r="BY185" s="13">
        <f t="shared" si="116"/>
        <v>0</v>
      </c>
      <c r="BZ185" s="13">
        <f t="shared" si="117"/>
        <v>0</v>
      </c>
      <c r="CA185" s="13">
        <f t="shared" si="118"/>
        <v>0</v>
      </c>
      <c r="CB185" s="13">
        <f t="shared" si="119"/>
        <v>0</v>
      </c>
      <c r="CC185" s="13">
        <f t="shared" si="120"/>
        <v>2</v>
      </c>
      <c r="CD185" s="13">
        <f t="shared" si="121"/>
        <v>0</v>
      </c>
      <c r="CE185" s="13">
        <f t="shared" si="122"/>
        <v>0</v>
      </c>
      <c r="CF185" s="13">
        <f t="shared" si="123"/>
        <v>0</v>
      </c>
      <c r="CG185" s="13">
        <f t="shared" si="124"/>
        <v>0</v>
      </c>
      <c r="CH185" s="13">
        <f t="shared" si="125"/>
        <v>0</v>
      </c>
      <c r="CI185" s="13">
        <f t="shared" si="126"/>
        <v>0</v>
      </c>
      <c r="CJ185" s="13">
        <f t="shared" si="127"/>
        <v>0</v>
      </c>
      <c r="CK185" s="13">
        <f t="shared" si="128"/>
        <v>2</v>
      </c>
      <c r="CL185" s="13">
        <f t="shared" si="129"/>
        <v>0</v>
      </c>
      <c r="CM185" s="13">
        <f t="shared" si="130"/>
        <v>0</v>
      </c>
      <c r="CN185" s="13">
        <f t="shared" si="131"/>
        <v>0</v>
      </c>
      <c r="CO185" s="13">
        <f t="shared" si="132"/>
        <v>0</v>
      </c>
      <c r="CP185" s="13">
        <f t="shared" si="133"/>
        <v>0</v>
      </c>
      <c r="CQ185" s="13">
        <f t="shared" si="134"/>
        <v>0</v>
      </c>
      <c r="CR185" s="13">
        <f t="shared" si="135"/>
        <v>4</v>
      </c>
      <c r="CS185" s="13">
        <f t="shared" si="137"/>
        <v>0</v>
      </c>
      <c r="CT185" s="13" t="s">
        <v>107</v>
      </c>
    </row>
    <row r="186" spans="1:98" x14ac:dyDescent="0.35">
      <c r="A186" s="14">
        <v>106</v>
      </c>
      <c r="B186" s="6">
        <v>185</v>
      </c>
      <c r="D186" s="6">
        <v>1</v>
      </c>
      <c r="G186" s="6">
        <v>1</v>
      </c>
      <c r="H186" s="6"/>
      <c r="I186" s="6"/>
      <c r="J186" s="6" t="s">
        <v>308</v>
      </c>
      <c r="K186" s="21">
        <v>43766</v>
      </c>
      <c r="L186" s="6" t="s">
        <v>86</v>
      </c>
      <c r="M186" s="6" t="s">
        <v>347</v>
      </c>
      <c r="N186" s="6"/>
      <c r="O186" s="6"/>
      <c r="P186" s="16">
        <v>43757</v>
      </c>
      <c r="Q186" s="17">
        <v>0.91666666666666663</v>
      </c>
      <c r="R186" s="6" t="s">
        <v>307</v>
      </c>
      <c r="S186" s="6" t="s">
        <v>307</v>
      </c>
      <c r="T186" s="6" t="s">
        <v>49</v>
      </c>
      <c r="U186" s="6" t="s">
        <v>368</v>
      </c>
      <c r="V186" s="6" t="s">
        <v>312</v>
      </c>
      <c r="W186" s="6" t="s">
        <v>94</v>
      </c>
      <c r="X186" s="6">
        <v>4</v>
      </c>
      <c r="Y186" s="6" t="s">
        <v>87</v>
      </c>
      <c r="AA186" s="6" t="s">
        <v>53</v>
      </c>
      <c r="AB186" s="28" t="s">
        <v>369</v>
      </c>
      <c r="AC186" s="6" t="s">
        <v>94</v>
      </c>
      <c r="AE186" s="6" t="s">
        <v>79</v>
      </c>
      <c r="AG186" s="6" t="s">
        <v>49</v>
      </c>
      <c r="AH186" s="6" t="s">
        <v>362</v>
      </c>
      <c r="AI186" s="6" t="s">
        <v>94</v>
      </c>
      <c r="AK186" s="6" t="s">
        <v>87</v>
      </c>
      <c r="AU186" s="18" t="s">
        <v>105</v>
      </c>
      <c r="AV186" s="6" t="s">
        <v>315</v>
      </c>
      <c r="AW186" s="6" t="s">
        <v>316</v>
      </c>
      <c r="AX186" s="6" t="s">
        <v>310</v>
      </c>
      <c r="AY186" s="13">
        <f t="shared" si="92"/>
        <v>2</v>
      </c>
      <c r="AZ186" s="13">
        <f t="shared" si="93"/>
        <v>0</v>
      </c>
      <c r="BA186" s="13">
        <f t="shared" si="94"/>
        <v>0</v>
      </c>
      <c r="BB186" s="13">
        <f t="shared" si="95"/>
        <v>0</v>
      </c>
      <c r="BC186" s="13">
        <f t="shared" si="96"/>
        <v>1</v>
      </c>
      <c r="BD186" s="13">
        <f t="shared" si="97"/>
        <v>0</v>
      </c>
      <c r="BE186" s="13">
        <f>COUNTIF(T186:AW186,"Tocaciones")</f>
        <v>0</v>
      </c>
      <c r="BF186" s="13">
        <f t="shared" si="98"/>
        <v>0</v>
      </c>
      <c r="BG186" s="13">
        <f t="shared" si="99"/>
        <v>0</v>
      </c>
      <c r="BH186" s="13">
        <f t="shared" si="100"/>
        <v>0</v>
      </c>
      <c r="BI186" s="13">
        <f t="shared" si="101"/>
        <v>0</v>
      </c>
      <c r="BJ186" s="13">
        <f t="shared" si="102"/>
        <v>0</v>
      </c>
      <c r="BK186" s="13">
        <f t="shared" si="103"/>
        <v>0</v>
      </c>
      <c r="BL186" s="13">
        <f t="shared" si="104"/>
        <v>0</v>
      </c>
      <c r="BM186" s="13">
        <f t="shared" si="105"/>
        <v>0</v>
      </c>
      <c r="BN186" s="13">
        <f t="shared" si="106"/>
        <v>0</v>
      </c>
      <c r="BO186" s="13">
        <f t="shared" si="107"/>
        <v>0</v>
      </c>
      <c r="BP186" s="13">
        <f t="shared" si="108"/>
        <v>0</v>
      </c>
      <c r="BQ186" s="13">
        <f t="shared" si="109"/>
        <v>0</v>
      </c>
      <c r="BR186" s="13">
        <f t="shared" si="110"/>
        <v>0</v>
      </c>
      <c r="BS186" s="13">
        <f t="shared" si="111"/>
        <v>0</v>
      </c>
      <c r="BT186" s="13">
        <f t="shared" si="112"/>
        <v>0</v>
      </c>
      <c r="BU186" s="40">
        <f t="shared" si="136"/>
        <v>3</v>
      </c>
      <c r="BV186" s="13">
        <f t="shared" si="113"/>
        <v>0</v>
      </c>
      <c r="BW186" s="13">
        <f t="shared" si="114"/>
        <v>0</v>
      </c>
      <c r="BX186" s="13">
        <f t="shared" si="115"/>
        <v>0</v>
      </c>
      <c r="BY186" s="13">
        <f t="shared" si="116"/>
        <v>0</v>
      </c>
      <c r="BZ186" s="13">
        <f t="shared" si="117"/>
        <v>0</v>
      </c>
      <c r="CA186" s="13">
        <f t="shared" si="118"/>
        <v>0</v>
      </c>
      <c r="CB186" s="13">
        <f t="shared" si="119"/>
        <v>0</v>
      </c>
      <c r="CC186" s="13">
        <f t="shared" si="120"/>
        <v>1</v>
      </c>
      <c r="CD186" s="13">
        <f t="shared" si="121"/>
        <v>0</v>
      </c>
      <c r="CE186" s="13">
        <f t="shared" si="122"/>
        <v>0</v>
      </c>
      <c r="CF186" s="13">
        <f t="shared" si="123"/>
        <v>0</v>
      </c>
      <c r="CG186" s="13">
        <f t="shared" si="124"/>
        <v>0</v>
      </c>
      <c r="CH186" s="13">
        <f t="shared" si="125"/>
        <v>0</v>
      </c>
      <c r="CI186" s="13">
        <f t="shared" si="126"/>
        <v>0</v>
      </c>
      <c r="CJ186" s="13">
        <f t="shared" si="127"/>
        <v>0</v>
      </c>
      <c r="CK186" s="13">
        <f t="shared" si="128"/>
        <v>2</v>
      </c>
      <c r="CL186" s="13">
        <f t="shared" si="129"/>
        <v>0</v>
      </c>
      <c r="CM186" s="13">
        <f t="shared" si="130"/>
        <v>0</v>
      </c>
      <c r="CN186" s="13">
        <f t="shared" si="131"/>
        <v>0</v>
      </c>
      <c r="CO186" s="13">
        <f t="shared" si="132"/>
        <v>0</v>
      </c>
      <c r="CP186" s="13">
        <f t="shared" si="133"/>
        <v>0</v>
      </c>
      <c r="CQ186" s="13">
        <f t="shared" si="134"/>
        <v>0</v>
      </c>
      <c r="CR186" s="13">
        <f t="shared" si="135"/>
        <v>3</v>
      </c>
      <c r="CS186" s="13">
        <f t="shared" si="137"/>
        <v>0</v>
      </c>
      <c r="CT186" s="13" t="s">
        <v>107</v>
      </c>
    </row>
    <row r="187" spans="1:98" x14ac:dyDescent="0.35">
      <c r="A187" s="14">
        <v>107</v>
      </c>
      <c r="B187" s="6">
        <v>186</v>
      </c>
      <c r="D187" s="6">
        <v>2</v>
      </c>
      <c r="G187" s="6">
        <v>1</v>
      </c>
      <c r="H187" s="6"/>
      <c r="I187" s="6"/>
      <c r="J187" s="6" t="s">
        <v>370</v>
      </c>
      <c r="K187" s="21">
        <v>43767</v>
      </c>
      <c r="L187" s="6" t="s">
        <v>296</v>
      </c>
      <c r="M187" s="6" t="s">
        <v>371</v>
      </c>
      <c r="N187" s="6"/>
      <c r="O187" s="6"/>
      <c r="P187" s="16">
        <v>43758</v>
      </c>
      <c r="Q187" s="17">
        <v>0.79166666666666663</v>
      </c>
      <c r="R187" s="6" t="s">
        <v>310</v>
      </c>
      <c r="S187" s="6" t="s">
        <v>307</v>
      </c>
      <c r="T187" s="6" t="s">
        <v>52</v>
      </c>
      <c r="U187" s="6" t="s">
        <v>372</v>
      </c>
      <c r="V187" s="6" t="s">
        <v>373</v>
      </c>
      <c r="W187" s="6" t="s">
        <v>94</v>
      </c>
      <c r="Y187" s="6" t="s">
        <v>73</v>
      </c>
      <c r="Z187" s="6" t="s">
        <v>75</v>
      </c>
      <c r="AU187" s="6" t="s">
        <v>300</v>
      </c>
      <c r="AV187" s="6" t="s">
        <v>106</v>
      </c>
      <c r="AX187" s="6" t="s">
        <v>310</v>
      </c>
      <c r="AY187" s="13">
        <f t="shared" si="92"/>
        <v>0</v>
      </c>
      <c r="AZ187" s="13">
        <f t="shared" si="93"/>
        <v>0</v>
      </c>
      <c r="BA187" s="13">
        <f t="shared" si="94"/>
        <v>0</v>
      </c>
      <c r="BB187" s="13">
        <f t="shared" si="95"/>
        <v>1</v>
      </c>
      <c r="BC187" s="13">
        <f t="shared" si="96"/>
        <v>0</v>
      </c>
      <c r="BD187" s="13">
        <f t="shared" si="97"/>
        <v>0</v>
      </c>
      <c r="BE187" s="13">
        <f>COUNTIF(T187:AT187,"Tocaciones")</f>
        <v>0</v>
      </c>
      <c r="BF187" s="13">
        <f t="shared" si="98"/>
        <v>0</v>
      </c>
      <c r="BG187" s="13">
        <f t="shared" si="99"/>
        <v>0</v>
      </c>
      <c r="BH187" s="13">
        <f t="shared" si="100"/>
        <v>0</v>
      </c>
      <c r="BI187" s="13">
        <f t="shared" si="101"/>
        <v>0</v>
      </c>
      <c r="BJ187" s="13">
        <f t="shared" si="102"/>
        <v>0</v>
      </c>
      <c r="BK187" s="13">
        <f t="shared" si="103"/>
        <v>0</v>
      </c>
      <c r="BL187" s="13">
        <f t="shared" si="104"/>
        <v>0</v>
      </c>
      <c r="BM187" s="13">
        <f t="shared" si="105"/>
        <v>0</v>
      </c>
      <c r="BN187" s="13">
        <f t="shared" si="106"/>
        <v>0</v>
      </c>
      <c r="BO187" s="13">
        <f t="shared" si="107"/>
        <v>0</v>
      </c>
      <c r="BP187" s="13">
        <f t="shared" si="108"/>
        <v>0</v>
      </c>
      <c r="BQ187" s="13">
        <f t="shared" si="109"/>
        <v>0</v>
      </c>
      <c r="BR187" s="13">
        <f t="shared" si="110"/>
        <v>0</v>
      </c>
      <c r="BS187" s="13">
        <f t="shared" si="111"/>
        <v>0</v>
      </c>
      <c r="BT187" s="13">
        <f t="shared" si="112"/>
        <v>0</v>
      </c>
      <c r="BU187" s="40">
        <f t="shared" si="136"/>
        <v>1</v>
      </c>
      <c r="BV187" s="13">
        <f t="shared" si="113"/>
        <v>0</v>
      </c>
      <c r="BW187" s="13">
        <f t="shared" si="114"/>
        <v>1</v>
      </c>
      <c r="BX187" s="13">
        <f t="shared" si="115"/>
        <v>0</v>
      </c>
      <c r="BY187" s="13">
        <f t="shared" si="116"/>
        <v>1</v>
      </c>
      <c r="BZ187" s="13">
        <f t="shared" si="117"/>
        <v>0</v>
      </c>
      <c r="CA187" s="13">
        <f t="shared" si="118"/>
        <v>0</v>
      </c>
      <c r="CB187" s="13">
        <f t="shared" si="119"/>
        <v>0</v>
      </c>
      <c r="CC187" s="13">
        <f t="shared" si="120"/>
        <v>0</v>
      </c>
      <c r="CD187" s="13">
        <f t="shared" si="121"/>
        <v>0</v>
      </c>
      <c r="CE187" s="13">
        <f t="shared" si="122"/>
        <v>0</v>
      </c>
      <c r="CF187" s="13">
        <f t="shared" si="123"/>
        <v>0</v>
      </c>
      <c r="CG187" s="13">
        <f t="shared" si="124"/>
        <v>0</v>
      </c>
      <c r="CH187" s="13">
        <f t="shared" si="125"/>
        <v>0</v>
      </c>
      <c r="CI187" s="13">
        <f t="shared" si="126"/>
        <v>0</v>
      </c>
      <c r="CJ187" s="13">
        <f t="shared" si="127"/>
        <v>0</v>
      </c>
      <c r="CK187" s="13">
        <f t="shared" si="128"/>
        <v>0</v>
      </c>
      <c r="CL187" s="13">
        <f t="shared" si="129"/>
        <v>0</v>
      </c>
      <c r="CM187" s="13">
        <f t="shared" si="130"/>
        <v>0</v>
      </c>
      <c r="CN187" s="13">
        <f t="shared" si="131"/>
        <v>0</v>
      </c>
      <c r="CO187" s="13">
        <f t="shared" si="132"/>
        <v>0</v>
      </c>
      <c r="CP187" s="13">
        <f t="shared" si="133"/>
        <v>0</v>
      </c>
      <c r="CQ187" s="13">
        <f t="shared" si="134"/>
        <v>0</v>
      </c>
      <c r="CR187" s="13">
        <f t="shared" si="135"/>
        <v>1</v>
      </c>
      <c r="CS187" s="13">
        <f t="shared" si="137"/>
        <v>0</v>
      </c>
      <c r="CT187" s="13" t="s">
        <v>107</v>
      </c>
    </row>
    <row r="188" spans="1:98" x14ac:dyDescent="0.35">
      <c r="A188" s="14">
        <v>108</v>
      </c>
      <c r="B188" s="6">
        <v>187</v>
      </c>
      <c r="D188" s="6">
        <v>2</v>
      </c>
      <c r="F188" s="6" t="s">
        <v>374</v>
      </c>
      <c r="G188" s="6">
        <v>1</v>
      </c>
      <c r="H188" s="6"/>
      <c r="I188" s="6"/>
      <c r="J188" s="6" t="s">
        <v>375</v>
      </c>
      <c r="K188" s="21">
        <v>43766</v>
      </c>
      <c r="L188" s="6" t="s">
        <v>376</v>
      </c>
      <c r="M188" s="6" t="s">
        <v>377</v>
      </c>
      <c r="N188" s="6"/>
      <c r="O188" s="6"/>
      <c r="P188" s="16">
        <v>43761</v>
      </c>
      <c r="R188" s="6" t="s">
        <v>98</v>
      </c>
      <c r="S188" s="6" t="s">
        <v>99</v>
      </c>
      <c r="T188" s="6" t="s">
        <v>53</v>
      </c>
      <c r="U188" s="6" t="s">
        <v>378</v>
      </c>
      <c r="V188" s="6" t="s">
        <v>379</v>
      </c>
      <c r="W188" s="6" t="s">
        <v>94</v>
      </c>
      <c r="Y188" s="6" t="s">
        <v>79</v>
      </c>
      <c r="AA188" s="6" t="s">
        <v>50</v>
      </c>
      <c r="AB188" s="6" t="s">
        <v>380</v>
      </c>
      <c r="AC188" s="6" t="s">
        <v>94</v>
      </c>
      <c r="AE188" s="6" t="s">
        <v>80</v>
      </c>
      <c r="AG188" s="6" t="s">
        <v>55</v>
      </c>
      <c r="AH188" s="6" t="s">
        <v>380</v>
      </c>
      <c r="AI188" s="6" t="s">
        <v>94</v>
      </c>
      <c r="AK188" s="6" t="s">
        <v>80</v>
      </c>
      <c r="AM188" s="6" t="s">
        <v>57</v>
      </c>
      <c r="AN188" s="6" t="s">
        <v>381</v>
      </c>
      <c r="AO188" s="6" t="s">
        <v>94</v>
      </c>
      <c r="AQ188" s="6" t="s">
        <v>80</v>
      </c>
      <c r="AU188" s="6" t="s">
        <v>143</v>
      </c>
      <c r="AV188" s="6" t="s">
        <v>106</v>
      </c>
      <c r="AW188" s="6" t="s">
        <v>380</v>
      </c>
      <c r="AX188" s="6" t="s">
        <v>98</v>
      </c>
      <c r="AY188" s="13">
        <f t="shared" si="92"/>
        <v>0</v>
      </c>
      <c r="AZ188" s="13">
        <f t="shared" si="93"/>
        <v>1</v>
      </c>
      <c r="BA188" s="13">
        <f t="shared" si="94"/>
        <v>0</v>
      </c>
      <c r="BB188" s="13">
        <f t="shared" si="95"/>
        <v>0</v>
      </c>
      <c r="BC188" s="13">
        <f t="shared" si="96"/>
        <v>1</v>
      </c>
      <c r="BD188" s="13">
        <f t="shared" si="97"/>
        <v>0</v>
      </c>
      <c r="BE188" s="13">
        <f>COUNTIF(T188:AW188,"Tocaciones")</f>
        <v>1</v>
      </c>
      <c r="BF188" s="13">
        <f t="shared" si="98"/>
        <v>0</v>
      </c>
      <c r="BG188" s="13">
        <f t="shared" si="99"/>
        <v>1</v>
      </c>
      <c r="BH188" s="13">
        <f t="shared" si="100"/>
        <v>0</v>
      </c>
      <c r="BI188" s="13">
        <f t="shared" si="101"/>
        <v>0</v>
      </c>
      <c r="BJ188" s="13">
        <f t="shared" si="102"/>
        <v>0</v>
      </c>
      <c r="BK188" s="13">
        <f t="shared" si="103"/>
        <v>0</v>
      </c>
      <c r="BL188" s="13">
        <f t="shared" si="104"/>
        <v>0</v>
      </c>
      <c r="BM188" s="13">
        <f t="shared" si="105"/>
        <v>0</v>
      </c>
      <c r="BN188" s="13">
        <f t="shared" si="106"/>
        <v>0</v>
      </c>
      <c r="BO188" s="13">
        <f t="shared" si="107"/>
        <v>0</v>
      </c>
      <c r="BP188" s="13">
        <f t="shared" si="108"/>
        <v>0</v>
      </c>
      <c r="BQ188" s="13">
        <f t="shared" si="109"/>
        <v>0</v>
      </c>
      <c r="BR188" s="13">
        <f t="shared" si="110"/>
        <v>0</v>
      </c>
      <c r="BS188" s="13">
        <f t="shared" si="111"/>
        <v>0</v>
      </c>
      <c r="BT188" s="13">
        <f t="shared" si="112"/>
        <v>0</v>
      </c>
      <c r="BU188" s="40">
        <f t="shared" si="136"/>
        <v>4</v>
      </c>
      <c r="BV188" s="13">
        <f t="shared" si="113"/>
        <v>0</v>
      </c>
      <c r="BW188" s="13">
        <f t="shared" si="114"/>
        <v>0</v>
      </c>
      <c r="BX188" s="13">
        <f t="shared" si="115"/>
        <v>0</v>
      </c>
      <c r="BY188" s="13">
        <f t="shared" si="116"/>
        <v>0</v>
      </c>
      <c r="BZ188" s="13">
        <f t="shared" si="117"/>
        <v>0</v>
      </c>
      <c r="CA188" s="13">
        <f t="shared" si="118"/>
        <v>0</v>
      </c>
      <c r="CB188" s="13">
        <f t="shared" si="119"/>
        <v>0</v>
      </c>
      <c r="CC188" s="13">
        <f t="shared" si="120"/>
        <v>1</v>
      </c>
      <c r="CD188" s="13">
        <f t="shared" si="121"/>
        <v>3</v>
      </c>
      <c r="CE188" s="13">
        <f t="shared" si="122"/>
        <v>0</v>
      </c>
      <c r="CF188" s="13">
        <f t="shared" si="123"/>
        <v>0</v>
      </c>
      <c r="CG188" s="13">
        <f t="shared" si="124"/>
        <v>0</v>
      </c>
      <c r="CH188" s="13">
        <f t="shared" si="125"/>
        <v>0</v>
      </c>
      <c r="CI188" s="13">
        <f t="shared" si="126"/>
        <v>0</v>
      </c>
      <c r="CJ188" s="13">
        <f t="shared" si="127"/>
        <v>0</v>
      </c>
      <c r="CK188" s="13">
        <f t="shared" si="128"/>
        <v>0</v>
      </c>
      <c r="CL188" s="13">
        <f t="shared" si="129"/>
        <v>0</v>
      </c>
      <c r="CM188" s="13">
        <f t="shared" si="130"/>
        <v>0</v>
      </c>
      <c r="CN188" s="13">
        <f t="shared" si="131"/>
        <v>0</v>
      </c>
      <c r="CO188" s="13">
        <f t="shared" si="132"/>
        <v>0</v>
      </c>
      <c r="CP188" s="13">
        <f t="shared" si="133"/>
        <v>0</v>
      </c>
      <c r="CQ188" s="13">
        <f t="shared" si="134"/>
        <v>0</v>
      </c>
      <c r="CR188" s="13">
        <f t="shared" si="135"/>
        <v>4</v>
      </c>
      <c r="CS188" s="13">
        <f t="shared" si="137"/>
        <v>3</v>
      </c>
      <c r="CT188" s="13" t="s">
        <v>125</v>
      </c>
    </row>
    <row r="189" spans="1:98" x14ac:dyDescent="0.35">
      <c r="A189" s="14">
        <v>108</v>
      </c>
      <c r="B189" s="6">
        <v>188</v>
      </c>
      <c r="D189" s="6">
        <v>2</v>
      </c>
      <c r="F189" s="6" t="s">
        <v>374</v>
      </c>
      <c r="G189" s="6">
        <v>1</v>
      </c>
      <c r="H189" s="6"/>
      <c r="I189" s="6"/>
      <c r="J189" s="6" t="s">
        <v>375</v>
      </c>
      <c r="K189" s="21">
        <v>43766</v>
      </c>
      <c r="L189" s="6" t="s">
        <v>86</v>
      </c>
      <c r="M189" s="6" t="s">
        <v>377</v>
      </c>
      <c r="N189" s="6"/>
      <c r="O189" s="6"/>
      <c r="P189" s="16">
        <v>43761</v>
      </c>
      <c r="R189" s="6" t="s">
        <v>98</v>
      </c>
      <c r="S189" s="6" t="s">
        <v>310</v>
      </c>
      <c r="T189" s="6" t="s">
        <v>53</v>
      </c>
      <c r="U189" s="6" t="s">
        <v>378</v>
      </c>
      <c r="V189" s="6" t="s">
        <v>379</v>
      </c>
      <c r="W189" s="6" t="s">
        <v>94</v>
      </c>
      <c r="Y189" s="6" t="s">
        <v>79</v>
      </c>
      <c r="AA189" s="6" t="s">
        <v>50</v>
      </c>
      <c r="AB189" s="6" t="s">
        <v>380</v>
      </c>
      <c r="AC189" s="6" t="s">
        <v>94</v>
      </c>
      <c r="AE189" s="6" t="s">
        <v>80</v>
      </c>
      <c r="AG189" s="6" t="s">
        <v>55</v>
      </c>
      <c r="AH189" s="6" t="s">
        <v>380</v>
      </c>
      <c r="AI189" s="6" t="s">
        <v>94</v>
      </c>
      <c r="AK189" s="6" t="s">
        <v>80</v>
      </c>
      <c r="AM189" s="6" t="s">
        <v>57</v>
      </c>
      <c r="AN189" s="6" t="s">
        <v>381</v>
      </c>
      <c r="AO189" s="6" t="s">
        <v>94</v>
      </c>
      <c r="AQ189" s="6" t="s">
        <v>80</v>
      </c>
      <c r="AU189" s="6" t="s">
        <v>143</v>
      </c>
      <c r="AV189" s="6" t="s">
        <v>106</v>
      </c>
      <c r="AW189" s="6" t="s">
        <v>380</v>
      </c>
      <c r="AX189" s="6" t="s">
        <v>307</v>
      </c>
      <c r="AY189" s="13">
        <f t="shared" si="92"/>
        <v>0</v>
      </c>
      <c r="AZ189" s="13">
        <f t="shared" si="93"/>
        <v>1</v>
      </c>
      <c r="BA189" s="13">
        <f t="shared" si="94"/>
        <v>0</v>
      </c>
      <c r="BB189" s="13">
        <f t="shared" si="95"/>
        <v>0</v>
      </c>
      <c r="BC189" s="13">
        <f t="shared" si="96"/>
        <v>1</v>
      </c>
      <c r="BD189" s="13">
        <f t="shared" si="97"/>
        <v>0</v>
      </c>
      <c r="BE189" s="13">
        <f>COUNTIF(T189:AT189,"Tocaciones")</f>
        <v>1</v>
      </c>
      <c r="BF189" s="13">
        <f t="shared" si="98"/>
        <v>0</v>
      </c>
      <c r="BG189" s="13">
        <f t="shared" si="99"/>
        <v>1</v>
      </c>
      <c r="BH189" s="13">
        <f t="shared" si="100"/>
        <v>0</v>
      </c>
      <c r="BI189" s="13">
        <f t="shared" si="101"/>
        <v>0</v>
      </c>
      <c r="BJ189" s="13">
        <f t="shared" si="102"/>
        <v>0</v>
      </c>
      <c r="BK189" s="13">
        <f t="shared" si="103"/>
        <v>0</v>
      </c>
      <c r="BL189" s="13">
        <f t="shared" si="104"/>
        <v>0</v>
      </c>
      <c r="BM189" s="13">
        <f t="shared" si="105"/>
        <v>0</v>
      </c>
      <c r="BN189" s="13">
        <f t="shared" si="106"/>
        <v>0</v>
      </c>
      <c r="BO189" s="13">
        <f t="shared" si="107"/>
        <v>0</v>
      </c>
      <c r="BP189" s="13">
        <f t="shared" si="108"/>
        <v>0</v>
      </c>
      <c r="BQ189" s="13">
        <f t="shared" si="109"/>
        <v>0</v>
      </c>
      <c r="BR189" s="13">
        <f t="shared" si="110"/>
        <v>0</v>
      </c>
      <c r="BS189" s="13">
        <f t="shared" si="111"/>
        <v>0</v>
      </c>
      <c r="BT189" s="13">
        <f t="shared" si="112"/>
        <v>0</v>
      </c>
      <c r="BU189" s="40">
        <f t="shared" si="136"/>
        <v>4</v>
      </c>
      <c r="BV189" s="13">
        <f t="shared" si="113"/>
        <v>0</v>
      </c>
      <c r="BW189" s="13">
        <f t="shared" si="114"/>
        <v>0</v>
      </c>
      <c r="BX189" s="13">
        <f t="shared" si="115"/>
        <v>0</v>
      </c>
      <c r="BY189" s="13">
        <f t="shared" si="116"/>
        <v>0</v>
      </c>
      <c r="BZ189" s="13">
        <f t="shared" si="117"/>
        <v>0</v>
      </c>
      <c r="CA189" s="13">
        <f t="shared" si="118"/>
        <v>0</v>
      </c>
      <c r="CB189" s="13">
        <f t="shared" si="119"/>
        <v>0</v>
      </c>
      <c r="CC189" s="13">
        <f t="shared" si="120"/>
        <v>1</v>
      </c>
      <c r="CD189" s="13">
        <f t="shared" si="121"/>
        <v>3</v>
      </c>
      <c r="CE189" s="13">
        <f t="shared" si="122"/>
        <v>0</v>
      </c>
      <c r="CF189" s="13">
        <f t="shared" si="123"/>
        <v>0</v>
      </c>
      <c r="CG189" s="13">
        <f t="shared" si="124"/>
        <v>0</v>
      </c>
      <c r="CH189" s="13">
        <f t="shared" si="125"/>
        <v>0</v>
      </c>
      <c r="CI189" s="13">
        <f t="shared" si="126"/>
        <v>0</v>
      </c>
      <c r="CJ189" s="13">
        <f t="shared" si="127"/>
        <v>0</v>
      </c>
      <c r="CK189" s="13">
        <f t="shared" si="128"/>
        <v>0</v>
      </c>
      <c r="CL189" s="13">
        <f t="shared" si="129"/>
        <v>0</v>
      </c>
      <c r="CM189" s="13">
        <f t="shared" si="130"/>
        <v>0</v>
      </c>
      <c r="CN189" s="13">
        <f t="shared" si="131"/>
        <v>0</v>
      </c>
      <c r="CO189" s="13">
        <f t="shared" si="132"/>
        <v>0</v>
      </c>
      <c r="CP189" s="13">
        <f t="shared" si="133"/>
        <v>0</v>
      </c>
      <c r="CQ189" s="13">
        <f t="shared" si="134"/>
        <v>0</v>
      </c>
      <c r="CR189" s="13">
        <f t="shared" si="135"/>
        <v>4</v>
      </c>
      <c r="CS189" s="13">
        <f t="shared" si="137"/>
        <v>3</v>
      </c>
      <c r="CT189" s="13" t="s">
        <v>125</v>
      </c>
    </row>
    <row r="190" spans="1:98" x14ac:dyDescent="0.35">
      <c r="A190" s="14">
        <v>108</v>
      </c>
      <c r="B190" s="6">
        <v>189</v>
      </c>
      <c r="D190" s="6">
        <v>1</v>
      </c>
      <c r="F190" s="6" t="s">
        <v>374</v>
      </c>
      <c r="G190" s="6">
        <v>1</v>
      </c>
      <c r="H190" s="6"/>
      <c r="I190" s="6"/>
      <c r="J190" s="6" t="s">
        <v>375</v>
      </c>
      <c r="K190" s="21">
        <v>43766</v>
      </c>
      <c r="L190" s="6" t="s">
        <v>376</v>
      </c>
      <c r="M190" s="6" t="s">
        <v>377</v>
      </c>
      <c r="N190" s="6"/>
      <c r="O190" s="6"/>
      <c r="P190" s="16">
        <v>43761</v>
      </c>
      <c r="R190" s="6" t="s">
        <v>307</v>
      </c>
      <c r="S190" s="6" t="s">
        <v>310</v>
      </c>
      <c r="T190" s="6" t="s">
        <v>53</v>
      </c>
      <c r="U190" s="6" t="s">
        <v>378</v>
      </c>
      <c r="V190" s="6" t="s">
        <v>379</v>
      </c>
      <c r="W190" s="6" t="s">
        <v>94</v>
      </c>
      <c r="Y190" s="6" t="s">
        <v>79</v>
      </c>
      <c r="AA190" s="6" t="s">
        <v>50</v>
      </c>
      <c r="AB190" s="6" t="s">
        <v>380</v>
      </c>
      <c r="AC190" s="6" t="s">
        <v>94</v>
      </c>
      <c r="AE190" s="6" t="s">
        <v>80</v>
      </c>
      <c r="AG190" s="6" t="s">
        <v>55</v>
      </c>
      <c r="AH190" s="6" t="s">
        <v>380</v>
      </c>
      <c r="AI190" s="6" t="s">
        <v>94</v>
      </c>
      <c r="AK190" s="6" t="s">
        <v>80</v>
      </c>
      <c r="AU190" s="6" t="s">
        <v>143</v>
      </c>
      <c r="AV190" s="6" t="s">
        <v>106</v>
      </c>
      <c r="AW190" s="6" t="s">
        <v>380</v>
      </c>
      <c r="AX190" s="6" t="s">
        <v>307</v>
      </c>
      <c r="AY190" s="13">
        <f t="shared" si="92"/>
        <v>0</v>
      </c>
      <c r="AZ190" s="13">
        <f t="shared" si="93"/>
        <v>1</v>
      </c>
      <c r="BA190" s="13">
        <f t="shared" si="94"/>
        <v>0</v>
      </c>
      <c r="BB190" s="13">
        <f t="shared" si="95"/>
        <v>0</v>
      </c>
      <c r="BC190" s="13">
        <f t="shared" si="96"/>
        <v>1</v>
      </c>
      <c r="BD190" s="13">
        <f t="shared" si="97"/>
        <v>0</v>
      </c>
      <c r="BE190" s="13">
        <f>COUNTIF(T190:AW190,"Tocaciones")</f>
        <v>1</v>
      </c>
      <c r="BF190" s="13">
        <f t="shared" si="98"/>
        <v>0</v>
      </c>
      <c r="BG190" s="13">
        <f t="shared" si="99"/>
        <v>0</v>
      </c>
      <c r="BH190" s="13">
        <f t="shared" si="100"/>
        <v>0</v>
      </c>
      <c r="BI190" s="13">
        <f t="shared" si="101"/>
        <v>0</v>
      </c>
      <c r="BJ190" s="13">
        <f t="shared" si="102"/>
        <v>0</v>
      </c>
      <c r="BK190" s="13">
        <f t="shared" si="103"/>
        <v>0</v>
      </c>
      <c r="BL190" s="13">
        <f t="shared" si="104"/>
        <v>0</v>
      </c>
      <c r="BM190" s="13">
        <f t="shared" si="105"/>
        <v>0</v>
      </c>
      <c r="BN190" s="13">
        <f t="shared" si="106"/>
        <v>0</v>
      </c>
      <c r="BO190" s="13">
        <f t="shared" si="107"/>
        <v>0</v>
      </c>
      <c r="BP190" s="13">
        <f t="shared" si="108"/>
        <v>0</v>
      </c>
      <c r="BQ190" s="13">
        <f t="shared" si="109"/>
        <v>0</v>
      </c>
      <c r="BR190" s="13">
        <f t="shared" si="110"/>
        <v>0</v>
      </c>
      <c r="BS190" s="13">
        <f t="shared" si="111"/>
        <v>0</v>
      </c>
      <c r="BT190" s="13">
        <f t="shared" si="112"/>
        <v>0</v>
      </c>
      <c r="BU190" s="40">
        <f t="shared" si="136"/>
        <v>3</v>
      </c>
      <c r="BV190" s="13">
        <f t="shared" si="113"/>
        <v>0</v>
      </c>
      <c r="BW190" s="13">
        <f t="shared" si="114"/>
        <v>0</v>
      </c>
      <c r="BX190" s="13">
        <f t="shared" si="115"/>
        <v>0</v>
      </c>
      <c r="BY190" s="13">
        <f t="shared" si="116"/>
        <v>0</v>
      </c>
      <c r="BZ190" s="13">
        <f t="shared" si="117"/>
        <v>0</v>
      </c>
      <c r="CA190" s="13">
        <f t="shared" si="118"/>
        <v>0</v>
      </c>
      <c r="CB190" s="13">
        <f t="shared" si="119"/>
        <v>0</v>
      </c>
      <c r="CC190" s="13">
        <f t="shared" si="120"/>
        <v>1</v>
      </c>
      <c r="CD190" s="13">
        <f t="shared" si="121"/>
        <v>2</v>
      </c>
      <c r="CE190" s="13">
        <f t="shared" si="122"/>
        <v>0</v>
      </c>
      <c r="CF190" s="13">
        <f t="shared" si="123"/>
        <v>0</v>
      </c>
      <c r="CG190" s="13">
        <f t="shared" si="124"/>
        <v>0</v>
      </c>
      <c r="CH190" s="13">
        <f t="shared" si="125"/>
        <v>0</v>
      </c>
      <c r="CI190" s="13">
        <f t="shared" si="126"/>
        <v>0</v>
      </c>
      <c r="CJ190" s="13">
        <f t="shared" si="127"/>
        <v>0</v>
      </c>
      <c r="CK190" s="13">
        <f t="shared" si="128"/>
        <v>0</v>
      </c>
      <c r="CL190" s="13">
        <f t="shared" si="129"/>
        <v>0</v>
      </c>
      <c r="CM190" s="13">
        <f t="shared" si="130"/>
        <v>0</v>
      </c>
      <c r="CN190" s="13">
        <f t="shared" si="131"/>
        <v>0</v>
      </c>
      <c r="CO190" s="13">
        <f t="shared" si="132"/>
        <v>0</v>
      </c>
      <c r="CP190" s="13">
        <f t="shared" si="133"/>
        <v>0</v>
      </c>
      <c r="CQ190" s="13">
        <f t="shared" si="134"/>
        <v>0</v>
      </c>
      <c r="CR190" s="13">
        <f t="shared" si="135"/>
        <v>3</v>
      </c>
      <c r="CS190" s="13">
        <f t="shared" si="137"/>
        <v>2</v>
      </c>
      <c r="CT190" s="13" t="s">
        <v>125</v>
      </c>
    </row>
    <row r="191" spans="1:98" x14ac:dyDescent="0.35">
      <c r="A191" s="14">
        <v>109</v>
      </c>
      <c r="B191" s="6">
        <v>190</v>
      </c>
      <c r="C191" s="6">
        <v>30</v>
      </c>
      <c r="D191" s="6">
        <v>1</v>
      </c>
      <c r="F191" s="6" t="s">
        <v>382</v>
      </c>
      <c r="G191" s="6">
        <v>1</v>
      </c>
      <c r="H191" s="6"/>
      <c r="I191" s="6"/>
      <c r="J191" s="6" t="s">
        <v>375</v>
      </c>
      <c r="K191" s="21">
        <v>43768</v>
      </c>
      <c r="L191" s="6" t="s">
        <v>172</v>
      </c>
      <c r="M191" s="6" t="s">
        <v>377</v>
      </c>
      <c r="N191" s="6"/>
      <c r="O191" s="6"/>
      <c r="P191" s="16">
        <v>43759</v>
      </c>
      <c r="Q191" s="17">
        <v>0.91666666666666663</v>
      </c>
      <c r="R191" s="6" t="s">
        <v>98</v>
      </c>
      <c r="S191" s="6" t="s">
        <v>98</v>
      </c>
      <c r="T191" s="6" t="s">
        <v>52</v>
      </c>
      <c r="U191" s="6" t="s">
        <v>383</v>
      </c>
      <c r="W191" s="6" t="s">
        <v>94</v>
      </c>
      <c r="Y191" s="6" t="s">
        <v>73</v>
      </c>
      <c r="Z191" s="6" t="s">
        <v>75</v>
      </c>
      <c r="AU191" s="18" t="s">
        <v>105</v>
      </c>
      <c r="AV191" s="6" t="s">
        <v>106</v>
      </c>
      <c r="AX191" s="6" t="s">
        <v>99</v>
      </c>
      <c r="AY191" s="13">
        <f t="shared" si="92"/>
        <v>0</v>
      </c>
      <c r="AZ191" s="13">
        <f t="shared" si="93"/>
        <v>0</v>
      </c>
      <c r="BA191" s="13">
        <f t="shared" si="94"/>
        <v>0</v>
      </c>
      <c r="BB191" s="13">
        <f t="shared" si="95"/>
        <v>1</v>
      </c>
      <c r="BC191" s="13">
        <f t="shared" si="96"/>
        <v>0</v>
      </c>
      <c r="BD191" s="13">
        <f t="shared" si="97"/>
        <v>0</v>
      </c>
      <c r="BE191" s="13">
        <f>COUNTIF(T191:AT191,"Tocaciones")</f>
        <v>0</v>
      </c>
      <c r="BF191" s="13">
        <f t="shared" si="98"/>
        <v>0</v>
      </c>
      <c r="BG191" s="13">
        <f t="shared" si="99"/>
        <v>0</v>
      </c>
      <c r="BH191" s="13">
        <f t="shared" si="100"/>
        <v>0</v>
      </c>
      <c r="BI191" s="13">
        <f t="shared" si="101"/>
        <v>0</v>
      </c>
      <c r="BJ191" s="13">
        <f t="shared" si="102"/>
        <v>0</v>
      </c>
      <c r="BK191" s="13">
        <f t="shared" si="103"/>
        <v>0</v>
      </c>
      <c r="BL191" s="13">
        <f t="shared" si="104"/>
        <v>0</v>
      </c>
      <c r="BM191" s="13">
        <f t="shared" si="105"/>
        <v>0</v>
      </c>
      <c r="BN191" s="13">
        <f t="shared" si="106"/>
        <v>0</v>
      </c>
      <c r="BO191" s="13">
        <f t="shared" si="107"/>
        <v>0</v>
      </c>
      <c r="BP191" s="13">
        <f t="shared" si="108"/>
        <v>0</v>
      </c>
      <c r="BQ191" s="13">
        <f t="shared" si="109"/>
        <v>0</v>
      </c>
      <c r="BR191" s="13">
        <f t="shared" si="110"/>
        <v>0</v>
      </c>
      <c r="BS191" s="13">
        <f t="shared" si="111"/>
        <v>0</v>
      </c>
      <c r="BT191" s="13">
        <f t="shared" si="112"/>
        <v>0</v>
      </c>
      <c r="BU191" s="40">
        <f t="shared" si="136"/>
        <v>1</v>
      </c>
      <c r="BV191" s="13">
        <f t="shared" si="113"/>
        <v>0</v>
      </c>
      <c r="BW191" s="13">
        <f t="shared" si="114"/>
        <v>1</v>
      </c>
      <c r="BX191" s="13">
        <f t="shared" si="115"/>
        <v>0</v>
      </c>
      <c r="BY191" s="13">
        <f t="shared" si="116"/>
        <v>1</v>
      </c>
      <c r="BZ191" s="13">
        <f t="shared" si="117"/>
        <v>0</v>
      </c>
      <c r="CA191" s="13">
        <f t="shared" si="118"/>
        <v>0</v>
      </c>
      <c r="CB191" s="13">
        <f t="shared" si="119"/>
        <v>0</v>
      </c>
      <c r="CC191" s="13">
        <f t="shared" si="120"/>
        <v>0</v>
      </c>
      <c r="CD191" s="13">
        <f t="shared" si="121"/>
        <v>0</v>
      </c>
      <c r="CE191" s="13">
        <f t="shared" si="122"/>
        <v>0</v>
      </c>
      <c r="CF191" s="13">
        <f t="shared" si="123"/>
        <v>0</v>
      </c>
      <c r="CG191" s="13">
        <f t="shared" si="124"/>
        <v>0</v>
      </c>
      <c r="CH191" s="13">
        <f t="shared" si="125"/>
        <v>0</v>
      </c>
      <c r="CI191" s="13">
        <f t="shared" si="126"/>
        <v>0</v>
      </c>
      <c r="CJ191" s="13">
        <f t="shared" si="127"/>
        <v>0</v>
      </c>
      <c r="CK191" s="13">
        <f t="shared" si="128"/>
        <v>0</v>
      </c>
      <c r="CL191" s="13">
        <f t="shared" si="129"/>
        <v>0</v>
      </c>
      <c r="CM191" s="13">
        <f t="shared" si="130"/>
        <v>0</v>
      </c>
      <c r="CN191" s="13">
        <f t="shared" si="131"/>
        <v>0</v>
      </c>
      <c r="CO191" s="13">
        <f t="shared" si="132"/>
        <v>0</v>
      </c>
      <c r="CP191" s="13">
        <f t="shared" si="133"/>
        <v>0</v>
      </c>
      <c r="CQ191" s="13">
        <f t="shared" si="134"/>
        <v>0</v>
      </c>
      <c r="CR191" s="13">
        <f t="shared" si="135"/>
        <v>1</v>
      </c>
      <c r="CS191" s="13">
        <f t="shared" si="137"/>
        <v>0</v>
      </c>
      <c r="CT191" s="13" t="s">
        <v>107</v>
      </c>
    </row>
    <row r="192" spans="1:98" x14ac:dyDescent="0.35">
      <c r="A192" s="14">
        <v>109</v>
      </c>
      <c r="B192" s="6">
        <v>191</v>
      </c>
      <c r="C192" s="6">
        <v>24</v>
      </c>
      <c r="D192" s="6">
        <v>1</v>
      </c>
      <c r="F192" s="6" t="s">
        <v>384</v>
      </c>
      <c r="G192" s="6">
        <v>1</v>
      </c>
      <c r="H192" s="6"/>
      <c r="I192" s="6"/>
      <c r="J192" s="6" t="s">
        <v>375</v>
      </c>
      <c r="K192" s="42">
        <v>43768</v>
      </c>
      <c r="L192" s="6" t="s">
        <v>172</v>
      </c>
      <c r="M192" s="6" t="s">
        <v>377</v>
      </c>
      <c r="N192" s="6"/>
      <c r="O192" s="6"/>
      <c r="P192" s="16">
        <v>43759</v>
      </c>
      <c r="Q192" s="17">
        <v>0.91666666666666663</v>
      </c>
      <c r="R192" s="6" t="s">
        <v>307</v>
      </c>
      <c r="S192" s="6" t="s">
        <v>98</v>
      </c>
      <c r="T192" s="6" t="s">
        <v>52</v>
      </c>
      <c r="U192" s="6" t="s">
        <v>385</v>
      </c>
      <c r="V192" s="6" t="s">
        <v>386</v>
      </c>
      <c r="W192" s="6" t="s">
        <v>94</v>
      </c>
      <c r="Y192" s="6" t="s">
        <v>73</v>
      </c>
      <c r="Z192" s="6" t="s">
        <v>76</v>
      </c>
      <c r="AU192" s="18" t="s">
        <v>105</v>
      </c>
      <c r="AV192" s="6" t="s">
        <v>106</v>
      </c>
      <c r="AX192" s="6" t="s">
        <v>99</v>
      </c>
      <c r="AY192" s="13">
        <f t="shared" si="92"/>
        <v>0</v>
      </c>
      <c r="AZ192" s="13">
        <f t="shared" si="93"/>
        <v>0</v>
      </c>
      <c r="BA192" s="13">
        <f t="shared" si="94"/>
        <v>0</v>
      </c>
      <c r="BB192" s="13">
        <f t="shared" si="95"/>
        <v>1</v>
      </c>
      <c r="BC192" s="13">
        <f t="shared" si="96"/>
        <v>0</v>
      </c>
      <c r="BD192" s="13">
        <f t="shared" si="97"/>
        <v>0</v>
      </c>
      <c r="BE192" s="13">
        <f>COUNTIF(T192:AW192,"Tocaciones")</f>
        <v>0</v>
      </c>
      <c r="BF192" s="13">
        <f t="shared" si="98"/>
        <v>0</v>
      </c>
      <c r="BG192" s="13">
        <f t="shared" si="99"/>
        <v>0</v>
      </c>
      <c r="BH192" s="13">
        <f t="shared" si="100"/>
        <v>0</v>
      </c>
      <c r="BI192" s="13">
        <f t="shared" si="101"/>
        <v>0</v>
      </c>
      <c r="BJ192" s="13">
        <f t="shared" si="102"/>
        <v>0</v>
      </c>
      <c r="BK192" s="13">
        <f t="shared" si="103"/>
        <v>0</v>
      </c>
      <c r="BL192" s="13">
        <f t="shared" si="104"/>
        <v>0</v>
      </c>
      <c r="BM192" s="13">
        <f t="shared" si="105"/>
        <v>0</v>
      </c>
      <c r="BN192" s="13">
        <f t="shared" si="106"/>
        <v>0</v>
      </c>
      <c r="BO192" s="13">
        <f t="shared" si="107"/>
        <v>0</v>
      </c>
      <c r="BP192" s="13">
        <f t="shared" si="108"/>
        <v>0</v>
      </c>
      <c r="BQ192" s="13">
        <f t="shared" si="109"/>
        <v>0</v>
      </c>
      <c r="BR192" s="13">
        <f t="shared" si="110"/>
        <v>0</v>
      </c>
      <c r="BS192" s="13">
        <f t="shared" si="111"/>
        <v>0</v>
      </c>
      <c r="BT192" s="13">
        <f t="shared" si="112"/>
        <v>0</v>
      </c>
      <c r="BU192" s="40">
        <f t="shared" si="136"/>
        <v>1</v>
      </c>
      <c r="BV192" s="13">
        <f t="shared" si="113"/>
        <v>0</v>
      </c>
      <c r="BW192" s="13">
        <f t="shared" si="114"/>
        <v>1</v>
      </c>
      <c r="BX192" s="13">
        <f t="shared" si="115"/>
        <v>0</v>
      </c>
      <c r="BY192" s="13">
        <f t="shared" si="116"/>
        <v>0</v>
      </c>
      <c r="BZ192" s="13">
        <f t="shared" si="117"/>
        <v>1</v>
      </c>
      <c r="CA192" s="13">
        <f t="shared" si="118"/>
        <v>0</v>
      </c>
      <c r="CB192" s="13">
        <f t="shared" si="119"/>
        <v>0</v>
      </c>
      <c r="CC192" s="13">
        <f t="shared" si="120"/>
        <v>0</v>
      </c>
      <c r="CD192" s="13">
        <f t="shared" si="121"/>
        <v>0</v>
      </c>
      <c r="CE192" s="13">
        <f t="shared" si="122"/>
        <v>0</v>
      </c>
      <c r="CF192" s="13">
        <f t="shared" si="123"/>
        <v>0</v>
      </c>
      <c r="CG192" s="13">
        <f t="shared" si="124"/>
        <v>0</v>
      </c>
      <c r="CH192" s="13">
        <f t="shared" si="125"/>
        <v>0</v>
      </c>
      <c r="CI192" s="13">
        <f t="shared" si="126"/>
        <v>0</v>
      </c>
      <c r="CJ192" s="13">
        <f t="shared" si="127"/>
        <v>0</v>
      </c>
      <c r="CK192" s="13">
        <f t="shared" si="128"/>
        <v>0</v>
      </c>
      <c r="CL192" s="13">
        <f t="shared" si="129"/>
        <v>0</v>
      </c>
      <c r="CM192" s="13">
        <f t="shared" si="130"/>
        <v>0</v>
      </c>
      <c r="CN192" s="13">
        <f t="shared" si="131"/>
        <v>0</v>
      </c>
      <c r="CO192" s="13">
        <f t="shared" si="132"/>
        <v>0</v>
      </c>
      <c r="CP192" s="13">
        <f t="shared" si="133"/>
        <v>0</v>
      </c>
      <c r="CQ192" s="13">
        <f t="shared" si="134"/>
        <v>0</v>
      </c>
      <c r="CR192" s="13">
        <f t="shared" si="135"/>
        <v>1</v>
      </c>
      <c r="CS192" s="13">
        <f t="shared" si="137"/>
        <v>0</v>
      </c>
      <c r="CT192" s="13" t="s">
        <v>107</v>
      </c>
    </row>
    <row r="193" spans="1:98" x14ac:dyDescent="0.35">
      <c r="A193" s="14">
        <v>109</v>
      </c>
      <c r="B193" s="6">
        <v>192</v>
      </c>
      <c r="C193" s="6">
        <v>32</v>
      </c>
      <c r="D193" s="6">
        <v>1</v>
      </c>
      <c r="F193" s="6" t="s">
        <v>387</v>
      </c>
      <c r="G193" s="6">
        <v>1</v>
      </c>
      <c r="H193" s="6"/>
      <c r="I193" s="6"/>
      <c r="J193" s="6" t="s">
        <v>375</v>
      </c>
      <c r="K193" s="21">
        <v>43768</v>
      </c>
      <c r="L193" s="6" t="s">
        <v>172</v>
      </c>
      <c r="M193" s="6" t="s">
        <v>377</v>
      </c>
      <c r="N193" s="6"/>
      <c r="O193" s="6"/>
      <c r="P193" s="16">
        <v>43759</v>
      </c>
      <c r="Q193" s="17">
        <v>0.91666666666666663</v>
      </c>
      <c r="R193" s="6" t="s">
        <v>98</v>
      </c>
      <c r="S193" s="6" t="s">
        <v>98</v>
      </c>
      <c r="T193" s="6" t="s">
        <v>52</v>
      </c>
      <c r="U193" s="6" t="s">
        <v>388</v>
      </c>
      <c r="V193" s="6" t="s">
        <v>386</v>
      </c>
      <c r="W193" s="6" t="s">
        <v>94</v>
      </c>
      <c r="Y193" s="6" t="s">
        <v>73</v>
      </c>
      <c r="Z193" s="6" t="s">
        <v>75</v>
      </c>
      <c r="AU193" s="18" t="s">
        <v>105</v>
      </c>
      <c r="AV193" s="6" t="s">
        <v>106</v>
      </c>
      <c r="AX193" s="6" t="s">
        <v>99</v>
      </c>
      <c r="AY193" s="13">
        <f t="shared" si="92"/>
        <v>0</v>
      </c>
      <c r="AZ193" s="13">
        <f t="shared" si="93"/>
        <v>0</v>
      </c>
      <c r="BA193" s="13">
        <f t="shared" si="94"/>
        <v>0</v>
      </c>
      <c r="BB193" s="13">
        <f t="shared" si="95"/>
        <v>1</v>
      </c>
      <c r="BC193" s="13">
        <f t="shared" si="96"/>
        <v>0</v>
      </c>
      <c r="BD193" s="13">
        <f t="shared" si="97"/>
        <v>0</v>
      </c>
      <c r="BE193" s="13">
        <f>COUNTIF(T193:AT193,"Tocaciones")</f>
        <v>0</v>
      </c>
      <c r="BF193" s="13">
        <f t="shared" si="98"/>
        <v>0</v>
      </c>
      <c r="BG193" s="13">
        <f t="shared" si="99"/>
        <v>0</v>
      </c>
      <c r="BH193" s="13">
        <f t="shared" si="100"/>
        <v>0</v>
      </c>
      <c r="BI193" s="13">
        <f t="shared" si="101"/>
        <v>0</v>
      </c>
      <c r="BJ193" s="13">
        <f t="shared" si="102"/>
        <v>0</v>
      </c>
      <c r="BK193" s="13">
        <f t="shared" si="103"/>
        <v>0</v>
      </c>
      <c r="BL193" s="13">
        <f t="shared" si="104"/>
        <v>0</v>
      </c>
      <c r="BM193" s="13">
        <f t="shared" si="105"/>
        <v>0</v>
      </c>
      <c r="BN193" s="13">
        <f t="shared" si="106"/>
        <v>0</v>
      </c>
      <c r="BO193" s="13">
        <f t="shared" si="107"/>
        <v>0</v>
      </c>
      <c r="BP193" s="13">
        <f t="shared" si="108"/>
        <v>0</v>
      </c>
      <c r="BQ193" s="13">
        <f t="shared" si="109"/>
        <v>0</v>
      </c>
      <c r="BR193" s="13">
        <f t="shared" si="110"/>
        <v>0</v>
      </c>
      <c r="BS193" s="13">
        <f t="shared" si="111"/>
        <v>0</v>
      </c>
      <c r="BT193" s="13">
        <f t="shared" si="112"/>
        <v>0</v>
      </c>
      <c r="BU193" s="40">
        <f t="shared" si="136"/>
        <v>1</v>
      </c>
      <c r="BV193" s="13">
        <f t="shared" si="113"/>
        <v>0</v>
      </c>
      <c r="BW193" s="13">
        <f t="shared" si="114"/>
        <v>1</v>
      </c>
      <c r="BX193" s="13">
        <f t="shared" si="115"/>
        <v>0</v>
      </c>
      <c r="BY193" s="13">
        <f t="shared" si="116"/>
        <v>1</v>
      </c>
      <c r="BZ193" s="13">
        <f t="shared" si="117"/>
        <v>0</v>
      </c>
      <c r="CA193" s="13">
        <f t="shared" si="118"/>
        <v>0</v>
      </c>
      <c r="CB193" s="13">
        <f t="shared" si="119"/>
        <v>0</v>
      </c>
      <c r="CC193" s="13">
        <f t="shared" si="120"/>
        <v>0</v>
      </c>
      <c r="CD193" s="13">
        <f t="shared" si="121"/>
        <v>0</v>
      </c>
      <c r="CE193" s="13">
        <f t="shared" si="122"/>
        <v>0</v>
      </c>
      <c r="CF193" s="13">
        <f t="shared" si="123"/>
        <v>0</v>
      </c>
      <c r="CG193" s="13">
        <f t="shared" si="124"/>
        <v>0</v>
      </c>
      <c r="CH193" s="13">
        <f t="shared" si="125"/>
        <v>0</v>
      </c>
      <c r="CI193" s="13">
        <f t="shared" si="126"/>
        <v>0</v>
      </c>
      <c r="CJ193" s="13">
        <f t="shared" si="127"/>
        <v>0</v>
      </c>
      <c r="CK193" s="13">
        <f t="shared" si="128"/>
        <v>0</v>
      </c>
      <c r="CL193" s="13">
        <f t="shared" si="129"/>
        <v>0</v>
      </c>
      <c r="CM193" s="13">
        <f t="shared" si="130"/>
        <v>0</v>
      </c>
      <c r="CN193" s="13">
        <f t="shared" si="131"/>
        <v>0</v>
      </c>
      <c r="CO193" s="13">
        <f t="shared" si="132"/>
        <v>0</v>
      </c>
      <c r="CP193" s="13">
        <f t="shared" si="133"/>
        <v>0</v>
      </c>
      <c r="CQ193" s="13">
        <f t="shared" si="134"/>
        <v>0</v>
      </c>
      <c r="CR193" s="13">
        <f t="shared" si="135"/>
        <v>1</v>
      </c>
      <c r="CS193" s="13">
        <f t="shared" si="137"/>
        <v>0</v>
      </c>
      <c r="CT193" s="13" t="s">
        <v>107</v>
      </c>
    </row>
    <row r="194" spans="1:98" x14ac:dyDescent="0.35">
      <c r="A194" s="14">
        <v>110</v>
      </c>
      <c r="B194" s="6">
        <v>193</v>
      </c>
      <c r="C194" s="6">
        <v>25</v>
      </c>
      <c r="D194" s="6">
        <v>1</v>
      </c>
      <c r="G194" s="6">
        <v>1</v>
      </c>
      <c r="H194" s="6"/>
      <c r="I194" s="6"/>
      <c r="J194" s="6" t="s">
        <v>351</v>
      </c>
      <c r="K194" s="21">
        <v>43783</v>
      </c>
      <c r="L194" s="6" t="s">
        <v>172</v>
      </c>
      <c r="M194" s="6" t="s">
        <v>352</v>
      </c>
      <c r="N194" s="6"/>
      <c r="O194" s="6"/>
      <c r="P194" s="16">
        <v>43768</v>
      </c>
      <c r="Q194" s="17">
        <v>0.9375</v>
      </c>
      <c r="R194" s="6" t="s">
        <v>99</v>
      </c>
      <c r="S194" s="6" t="s">
        <v>99</v>
      </c>
      <c r="T194" s="6" t="s">
        <v>63</v>
      </c>
      <c r="U194" s="6" t="s">
        <v>389</v>
      </c>
      <c r="V194" s="6" t="s">
        <v>354</v>
      </c>
      <c r="W194" s="6" t="s">
        <v>94</v>
      </c>
      <c r="Y194" s="6" t="s">
        <v>82</v>
      </c>
      <c r="AA194" s="6" t="s">
        <v>49</v>
      </c>
      <c r="AB194" s="6" t="s">
        <v>389</v>
      </c>
      <c r="AC194" s="6" t="s">
        <v>94</v>
      </c>
      <c r="AE194" s="6" t="s">
        <v>87</v>
      </c>
      <c r="AG194" s="6" t="s">
        <v>63</v>
      </c>
      <c r="AH194" s="6" t="s">
        <v>390</v>
      </c>
      <c r="AI194" s="6" t="s">
        <v>94</v>
      </c>
      <c r="AK194" s="6" t="s">
        <v>82</v>
      </c>
      <c r="AU194" s="18" t="s">
        <v>105</v>
      </c>
      <c r="AV194" s="6" t="s">
        <v>106</v>
      </c>
      <c r="AX194" s="6" t="s">
        <v>99</v>
      </c>
      <c r="AY194" s="13">
        <f t="shared" ref="AY194:AY257" si="138">COUNTIF(T194:AT194,"Golpiza")</f>
        <v>1</v>
      </c>
      <c r="AZ194" s="13">
        <f t="shared" ref="AZ194:AZ257" si="139">COUNTIF(T194:AT194,"Desnudamiento")</f>
        <v>0</v>
      </c>
      <c r="BA194" s="13">
        <f t="shared" ref="BA194:BA257" si="140">COUNTIF(T194:AT194,"Negacion de asistencia medica")</f>
        <v>0</v>
      </c>
      <c r="BB194" s="13">
        <f t="shared" ref="BB194:BB257" si="141">COUNTIF(T194:AT194,"Disparos")</f>
        <v>0</v>
      </c>
      <c r="BC194" s="13">
        <f t="shared" ref="BC194:BC257" si="142">COUNTIF(T194:AT194,"Detencion")</f>
        <v>0</v>
      </c>
      <c r="BD194" s="13">
        <f t="shared" ref="BD194:BD257" si="143">COUNTIF(T194:AT194,"Violacion")</f>
        <v>0</v>
      </c>
      <c r="BE194" s="13">
        <f>COUNTIF(T194:AW194,"Tocaciones")</f>
        <v>0</v>
      </c>
      <c r="BF194" s="13">
        <f t="shared" ref="BF194:BF257" si="144">COUNTIF(T194:AW194,"Amenaza")</f>
        <v>0</v>
      </c>
      <c r="BG194" s="13">
        <f t="shared" ref="BG194:BG257" si="145">COUNTIF(T194:AT194,"Amenaza de violacion")</f>
        <v>0</v>
      </c>
      <c r="BH194" s="13">
        <f t="shared" ref="BH194:BH257" si="146">COUNTIF(T194:AT194,"Amenaza de muerte")</f>
        <v>0</v>
      </c>
      <c r="BI194" s="13">
        <f t="shared" ref="BI194:BI257" si="147">COUNTIF(T194:AT194,"Atropello")</f>
        <v>0</v>
      </c>
      <c r="BJ194" s="13">
        <f t="shared" ref="BJ194:BJ257" si="148">COUNTIF(T194:AT194,"Robo con violencia")</f>
        <v>0</v>
      </c>
      <c r="BK194" s="13">
        <f t="shared" ref="BK194:BK257" si="149">COUNTIF(T194:AT194,"Allanamiento")</f>
        <v>0</v>
      </c>
      <c r="BL194" s="13">
        <f t="shared" ref="BL194:BL257" si="150">COUNTIF(T194:AT194,"Invasion de espacio prohibido")</f>
        <v>0</v>
      </c>
      <c r="BM194" s="13">
        <f t="shared" ref="BM194:BM257" si="151">COUNTIF(T194:AT194,"Gaseado")</f>
        <v>2</v>
      </c>
      <c r="BN194" s="13">
        <f t="shared" ref="BN194:BN257" si="152">COUNTIF(T194:AT194,"Piedrazo")</f>
        <v>0</v>
      </c>
      <c r="BO194" s="13">
        <f t="shared" ref="BO194:BO257" si="153">COUNTIF(T194:AT194,"Mordidas")</f>
        <v>0</v>
      </c>
      <c r="BP194" s="13">
        <f t="shared" ref="BP194:BP257" si="154">COUNTIF(T194:AT194,"Montaje")</f>
        <v>0</v>
      </c>
      <c r="BQ194" s="13">
        <f t="shared" ref="BQ194:BQ257" si="155">COUNTIF(T194:AW194,"Crucifixion")</f>
        <v>0</v>
      </c>
      <c r="BR194" s="13">
        <f t="shared" ref="BR194:BR257" si="156">COUNTIF(T194:AX194,"Otros tratos crueles")</f>
        <v>0</v>
      </c>
      <c r="BS194" s="13">
        <f t="shared" ref="BS194:BS257" si="157">COUNTIF(T194:AW194,"Obstruccion de asistencia medica")</f>
        <v>0</v>
      </c>
      <c r="BT194" s="13">
        <f t="shared" ref="BT194:BT257" si="158">COUNTIF(T194:AW194,"Ahogamiento con bolsa plastica")</f>
        <v>0</v>
      </c>
      <c r="BU194" s="40">
        <f t="shared" si="136"/>
        <v>3</v>
      </c>
      <c r="BV194" s="13">
        <f t="shared" ref="BV194:BV257" si="159">COUNTIF(T194:AW194,"Arma de fuego")</f>
        <v>0</v>
      </c>
      <c r="BW194" s="13">
        <f t="shared" ref="BW194:BW257" si="160">COUNTIF(T194:AX194,"Arma antimotin")</f>
        <v>0</v>
      </c>
      <c r="BX194" s="13">
        <f t="shared" ref="BX194:BX257" si="161">COUNTIF(T194:AW194,"Perdigones")</f>
        <v>0</v>
      </c>
      <c r="BY194" s="13">
        <f t="shared" ref="BY194:BY257" si="162">COUNTIF(T194:AW194,"Balines")</f>
        <v>0</v>
      </c>
      <c r="BZ194" s="13">
        <f t="shared" ref="BZ194:BZ257" si="163">COUNTIF(T194:AW194,"Bomba lacrimogena")</f>
        <v>0</v>
      </c>
      <c r="CA194" s="13">
        <f t="shared" ref="CA194:CA257" si="164">COUNTIF(T194:AW194,"Balas")</f>
        <v>0</v>
      </c>
      <c r="CB194" s="13">
        <f t="shared" ref="CB194:CB257" si="165">COUNTIF(T194:AW194,"Poston")</f>
        <v>0</v>
      </c>
      <c r="CC194" s="13">
        <f t="shared" ref="CC194:CC257" si="166">COUNTIF(T194:AW194,"Abuso de poder")</f>
        <v>0</v>
      </c>
      <c r="CD194" s="13">
        <f t="shared" ref="CD194:CD257" si="167">COUNTIF(T194:AW194,"Abuso sexual")</f>
        <v>0</v>
      </c>
      <c r="CE194" s="13">
        <f t="shared" ref="CE194:CE257" si="168">COUNTIF(T194:AW194,"Carro lanza aguas")</f>
        <v>0</v>
      </c>
      <c r="CF194" s="13">
        <f t="shared" ref="CF194:CF257" si="169">COUNTIF(T194:AW194,"Gas pimienta")</f>
        <v>2</v>
      </c>
      <c r="CG194" s="13">
        <f t="shared" ref="CG194:CG257" si="170">COUNTIF(T194:AW194,"Moto")</f>
        <v>0</v>
      </c>
      <c r="CH194" s="13">
        <f t="shared" ref="CH194:CH257" si="171">COUNTIF(T194:AT194,"Perro policial")</f>
        <v>0</v>
      </c>
      <c r="CI194" s="13">
        <f t="shared" ref="CI194:CI257" si="172">COUNTIF(T194:AT194,"Piedras")</f>
        <v>0</v>
      </c>
      <c r="CJ194" s="13">
        <f t="shared" ref="CJ194:CJ257" si="173">COUNTIF(T194:AW194,"Tortura")</f>
        <v>0</v>
      </c>
      <c r="CK194" s="13">
        <f t="shared" ref="CK194:CK257" si="174">COUNTIF(T194:AW194,"Uso excesivo de la fuerza")</f>
        <v>1</v>
      </c>
      <c r="CL194" s="13">
        <f t="shared" ref="CL194:CL257" si="175">COUNTIF(T194:AW194,"Vehiculo")</f>
        <v>0</v>
      </c>
      <c r="CM194" s="13">
        <f t="shared" ref="CM194:CM257" si="176">COUNTIF(T194:AX194,"Acoso sexual")</f>
        <v>0</v>
      </c>
      <c r="CN194" s="13">
        <f t="shared" ref="CN194:CN257" si="177">COUNTIF(T194:AX194,"Otros")</f>
        <v>0</v>
      </c>
      <c r="CO194" s="13">
        <f t="shared" ref="CO194:CO257" si="178">COUNTIF(T194:AW194,"Militares")</f>
        <v>0</v>
      </c>
      <c r="CP194" s="13">
        <f t="shared" ref="CP194:CP257" si="179">COUNTIF(T194:AW194,"PDI")</f>
        <v>0</v>
      </c>
      <c r="CQ194" s="13">
        <f t="shared" ref="CQ194:CQ257" si="180">COUNTIF(T194:AW194,"Marinos")</f>
        <v>0</v>
      </c>
      <c r="CR194" s="13">
        <f t="shared" ref="CR194:CR257" si="181">COUNTIF(T194:AW194,"Carabineros")</f>
        <v>3</v>
      </c>
      <c r="CS194" s="13">
        <f t="shared" si="137"/>
        <v>0</v>
      </c>
      <c r="CT194" s="13" t="s">
        <v>107</v>
      </c>
    </row>
    <row r="195" spans="1:98" x14ac:dyDescent="0.35">
      <c r="A195" s="14">
        <v>110</v>
      </c>
      <c r="B195" s="6">
        <v>194</v>
      </c>
      <c r="C195" s="6">
        <v>22</v>
      </c>
      <c r="D195" s="6">
        <v>1</v>
      </c>
      <c r="G195" s="6">
        <v>1</v>
      </c>
      <c r="H195" s="6"/>
      <c r="I195" s="6"/>
      <c r="J195" s="6" t="s">
        <v>351</v>
      </c>
      <c r="K195" s="21">
        <v>43783</v>
      </c>
      <c r="L195" s="6" t="s">
        <v>172</v>
      </c>
      <c r="M195" s="6" t="s">
        <v>352</v>
      </c>
      <c r="N195" s="6"/>
      <c r="O195" s="6"/>
      <c r="P195" s="16">
        <v>43768</v>
      </c>
      <c r="Q195" s="17">
        <v>0.9375</v>
      </c>
      <c r="R195" s="6" t="s">
        <v>99</v>
      </c>
      <c r="S195" s="6" t="s">
        <v>99</v>
      </c>
      <c r="T195" s="6" t="s">
        <v>63</v>
      </c>
      <c r="U195" s="6" t="s">
        <v>389</v>
      </c>
      <c r="V195" s="6" t="s">
        <v>354</v>
      </c>
      <c r="W195" s="6" t="s">
        <v>94</v>
      </c>
      <c r="Y195" s="6" t="s">
        <v>82</v>
      </c>
      <c r="AA195" s="6" t="s">
        <v>49</v>
      </c>
      <c r="AB195" s="6" t="s">
        <v>389</v>
      </c>
      <c r="AC195" s="6" t="s">
        <v>94</v>
      </c>
      <c r="AE195" s="6" t="s">
        <v>87</v>
      </c>
      <c r="AG195" s="6" t="s">
        <v>63</v>
      </c>
      <c r="AH195" s="6" t="s">
        <v>390</v>
      </c>
      <c r="AI195" s="6" t="s">
        <v>94</v>
      </c>
      <c r="AK195" s="6" t="s">
        <v>82</v>
      </c>
      <c r="AU195" s="18" t="s">
        <v>105</v>
      </c>
      <c r="AV195" s="6" t="s">
        <v>106</v>
      </c>
      <c r="AX195" s="6" t="s">
        <v>99</v>
      </c>
      <c r="AY195" s="13">
        <f t="shared" si="138"/>
        <v>1</v>
      </c>
      <c r="AZ195" s="13">
        <f t="shared" si="139"/>
        <v>0</v>
      </c>
      <c r="BA195" s="13">
        <f t="shared" si="140"/>
        <v>0</v>
      </c>
      <c r="BB195" s="13">
        <f t="shared" si="141"/>
        <v>0</v>
      </c>
      <c r="BC195" s="13">
        <f t="shared" si="142"/>
        <v>0</v>
      </c>
      <c r="BD195" s="13">
        <f t="shared" si="143"/>
        <v>0</v>
      </c>
      <c r="BE195" s="13">
        <f>COUNTIF(T195:AT195,"Tocaciones")</f>
        <v>0</v>
      </c>
      <c r="BF195" s="13">
        <f t="shared" si="144"/>
        <v>0</v>
      </c>
      <c r="BG195" s="13">
        <f t="shared" si="145"/>
        <v>0</v>
      </c>
      <c r="BH195" s="13">
        <f t="shared" si="146"/>
        <v>0</v>
      </c>
      <c r="BI195" s="13">
        <f t="shared" si="147"/>
        <v>0</v>
      </c>
      <c r="BJ195" s="13">
        <f t="shared" si="148"/>
        <v>0</v>
      </c>
      <c r="BK195" s="13">
        <f t="shared" si="149"/>
        <v>0</v>
      </c>
      <c r="BL195" s="13">
        <f t="shared" si="150"/>
        <v>0</v>
      </c>
      <c r="BM195" s="13">
        <f t="shared" si="151"/>
        <v>2</v>
      </c>
      <c r="BN195" s="13">
        <f t="shared" si="152"/>
        <v>0</v>
      </c>
      <c r="BO195" s="13">
        <f t="shared" si="153"/>
        <v>0</v>
      </c>
      <c r="BP195" s="13">
        <f t="shared" si="154"/>
        <v>0</v>
      </c>
      <c r="BQ195" s="13">
        <f t="shared" si="155"/>
        <v>0</v>
      </c>
      <c r="BR195" s="13">
        <f t="shared" si="156"/>
        <v>0</v>
      </c>
      <c r="BS195" s="13">
        <f t="shared" si="157"/>
        <v>0</v>
      </c>
      <c r="BT195" s="13">
        <f t="shared" si="158"/>
        <v>0</v>
      </c>
      <c r="BU195" s="40">
        <f t="shared" ref="BU195:BU258" si="182">SUM(AY195:BT195)</f>
        <v>3</v>
      </c>
      <c r="BV195" s="13">
        <f t="shared" si="159"/>
        <v>0</v>
      </c>
      <c r="BW195" s="13">
        <f t="shared" si="160"/>
        <v>0</v>
      </c>
      <c r="BX195" s="13">
        <f t="shared" si="161"/>
        <v>0</v>
      </c>
      <c r="BY195" s="13">
        <f t="shared" si="162"/>
        <v>0</v>
      </c>
      <c r="BZ195" s="13">
        <f t="shared" si="163"/>
        <v>0</v>
      </c>
      <c r="CA195" s="13">
        <f t="shared" si="164"/>
        <v>0</v>
      </c>
      <c r="CB195" s="13">
        <f t="shared" si="165"/>
        <v>0</v>
      </c>
      <c r="CC195" s="13">
        <f t="shared" si="166"/>
        <v>0</v>
      </c>
      <c r="CD195" s="13">
        <f t="shared" si="167"/>
        <v>0</v>
      </c>
      <c r="CE195" s="13">
        <f t="shared" si="168"/>
        <v>0</v>
      </c>
      <c r="CF195" s="13">
        <f t="shared" si="169"/>
        <v>2</v>
      </c>
      <c r="CG195" s="13">
        <f t="shared" si="170"/>
        <v>0</v>
      </c>
      <c r="CH195" s="13">
        <f t="shared" si="171"/>
        <v>0</v>
      </c>
      <c r="CI195" s="13">
        <f t="shared" si="172"/>
        <v>0</v>
      </c>
      <c r="CJ195" s="13">
        <f t="shared" si="173"/>
        <v>0</v>
      </c>
      <c r="CK195" s="13">
        <f t="shared" si="174"/>
        <v>1</v>
      </c>
      <c r="CL195" s="13">
        <f t="shared" si="175"/>
        <v>0</v>
      </c>
      <c r="CM195" s="13">
        <f t="shared" si="176"/>
        <v>0</v>
      </c>
      <c r="CN195" s="13">
        <f t="shared" si="177"/>
        <v>0</v>
      </c>
      <c r="CO195" s="13">
        <f t="shared" si="178"/>
        <v>0</v>
      </c>
      <c r="CP195" s="13">
        <f t="shared" si="179"/>
        <v>0</v>
      </c>
      <c r="CQ195" s="13">
        <f t="shared" si="180"/>
        <v>0</v>
      </c>
      <c r="CR195" s="13">
        <f t="shared" si="181"/>
        <v>3</v>
      </c>
      <c r="CS195" s="13">
        <f t="shared" ref="CS195:CS258" si="183">SUM(AZ195,BD195,BE195,BG195)</f>
        <v>0</v>
      </c>
      <c r="CT195" s="13" t="s">
        <v>107</v>
      </c>
    </row>
    <row r="196" spans="1:98" x14ac:dyDescent="0.35">
      <c r="A196" s="14">
        <v>111</v>
      </c>
      <c r="B196" s="6">
        <v>195</v>
      </c>
      <c r="C196" s="6">
        <v>48</v>
      </c>
      <c r="D196" s="6">
        <v>1</v>
      </c>
      <c r="F196" s="6" t="s">
        <v>391</v>
      </c>
      <c r="G196" s="6">
        <v>1</v>
      </c>
      <c r="H196" s="6"/>
      <c r="I196" s="6"/>
      <c r="J196" s="6" t="s">
        <v>375</v>
      </c>
      <c r="K196" s="21">
        <v>43768</v>
      </c>
      <c r="L196" s="6" t="s">
        <v>172</v>
      </c>
      <c r="M196" s="6" t="s">
        <v>377</v>
      </c>
      <c r="N196" s="6"/>
      <c r="O196" s="6"/>
      <c r="P196" s="16">
        <v>43759</v>
      </c>
      <c r="Q196" s="17">
        <v>0.96527777777777779</v>
      </c>
      <c r="R196" s="6" t="s">
        <v>98</v>
      </c>
      <c r="S196" s="6" t="s">
        <v>98</v>
      </c>
      <c r="T196" s="6" t="s">
        <v>52</v>
      </c>
      <c r="U196" s="6" t="s">
        <v>388</v>
      </c>
      <c r="V196" s="6" t="s">
        <v>386</v>
      </c>
      <c r="W196" s="6" t="s">
        <v>94</v>
      </c>
      <c r="Y196" s="6" t="s">
        <v>73</v>
      </c>
      <c r="Z196" s="6" t="s">
        <v>74</v>
      </c>
      <c r="AU196" s="18" t="s">
        <v>105</v>
      </c>
      <c r="AV196" s="6" t="s">
        <v>270</v>
      </c>
      <c r="AX196" s="6" t="s">
        <v>99</v>
      </c>
      <c r="AY196" s="13">
        <f t="shared" si="138"/>
        <v>0</v>
      </c>
      <c r="AZ196" s="13">
        <f t="shared" si="139"/>
        <v>0</v>
      </c>
      <c r="BA196" s="13">
        <f t="shared" si="140"/>
        <v>0</v>
      </c>
      <c r="BB196" s="13">
        <f t="shared" si="141"/>
        <v>1</v>
      </c>
      <c r="BC196" s="13">
        <f t="shared" si="142"/>
        <v>0</v>
      </c>
      <c r="BD196" s="13">
        <f t="shared" si="143"/>
        <v>0</v>
      </c>
      <c r="BE196" s="13">
        <f>COUNTIF(T196:AW196,"Tocaciones")</f>
        <v>0</v>
      </c>
      <c r="BF196" s="13">
        <f t="shared" si="144"/>
        <v>0</v>
      </c>
      <c r="BG196" s="13">
        <f t="shared" si="145"/>
        <v>0</v>
      </c>
      <c r="BH196" s="13">
        <f t="shared" si="146"/>
        <v>0</v>
      </c>
      <c r="BI196" s="13">
        <f t="shared" si="147"/>
        <v>0</v>
      </c>
      <c r="BJ196" s="13">
        <f t="shared" si="148"/>
        <v>0</v>
      </c>
      <c r="BK196" s="13">
        <f t="shared" si="149"/>
        <v>0</v>
      </c>
      <c r="BL196" s="13">
        <f t="shared" si="150"/>
        <v>0</v>
      </c>
      <c r="BM196" s="13">
        <f t="shared" si="151"/>
        <v>0</v>
      </c>
      <c r="BN196" s="13">
        <f t="shared" si="152"/>
        <v>0</v>
      </c>
      <c r="BO196" s="13">
        <f t="shared" si="153"/>
        <v>0</v>
      </c>
      <c r="BP196" s="13">
        <f t="shared" si="154"/>
        <v>0</v>
      </c>
      <c r="BQ196" s="13">
        <f t="shared" si="155"/>
        <v>0</v>
      </c>
      <c r="BR196" s="13">
        <f t="shared" si="156"/>
        <v>0</v>
      </c>
      <c r="BS196" s="13">
        <f t="shared" si="157"/>
        <v>0</v>
      </c>
      <c r="BT196" s="13">
        <f t="shared" si="158"/>
        <v>0</v>
      </c>
      <c r="BU196" s="40">
        <f t="shared" si="182"/>
        <v>1</v>
      </c>
      <c r="BV196" s="13">
        <f t="shared" si="159"/>
        <v>0</v>
      </c>
      <c r="BW196" s="13">
        <f t="shared" si="160"/>
        <v>1</v>
      </c>
      <c r="BX196" s="13">
        <f t="shared" si="161"/>
        <v>1</v>
      </c>
      <c r="BY196" s="13">
        <f t="shared" si="162"/>
        <v>0</v>
      </c>
      <c r="BZ196" s="13">
        <f t="shared" si="163"/>
        <v>0</v>
      </c>
      <c r="CA196" s="13">
        <f t="shared" si="164"/>
        <v>0</v>
      </c>
      <c r="CB196" s="13">
        <f t="shared" si="165"/>
        <v>0</v>
      </c>
      <c r="CC196" s="13">
        <f t="shared" si="166"/>
        <v>0</v>
      </c>
      <c r="CD196" s="13">
        <f t="shared" si="167"/>
        <v>0</v>
      </c>
      <c r="CE196" s="13">
        <f t="shared" si="168"/>
        <v>0</v>
      </c>
      <c r="CF196" s="13">
        <f t="shared" si="169"/>
        <v>0</v>
      </c>
      <c r="CG196" s="13">
        <f t="shared" si="170"/>
        <v>0</v>
      </c>
      <c r="CH196" s="13">
        <f t="shared" si="171"/>
        <v>0</v>
      </c>
      <c r="CI196" s="13">
        <f t="shared" si="172"/>
        <v>0</v>
      </c>
      <c r="CJ196" s="13">
        <f t="shared" si="173"/>
        <v>0</v>
      </c>
      <c r="CK196" s="13">
        <f t="shared" si="174"/>
        <v>0</v>
      </c>
      <c r="CL196" s="13">
        <f t="shared" si="175"/>
        <v>0</v>
      </c>
      <c r="CM196" s="13">
        <f t="shared" si="176"/>
        <v>0</v>
      </c>
      <c r="CN196" s="13">
        <f t="shared" si="177"/>
        <v>0</v>
      </c>
      <c r="CO196" s="13">
        <f t="shared" si="178"/>
        <v>0</v>
      </c>
      <c r="CP196" s="13">
        <f t="shared" si="179"/>
        <v>0</v>
      </c>
      <c r="CQ196" s="13">
        <f t="shared" si="180"/>
        <v>0</v>
      </c>
      <c r="CR196" s="13">
        <f t="shared" si="181"/>
        <v>1</v>
      </c>
      <c r="CS196" s="13">
        <f t="shared" si="183"/>
        <v>0</v>
      </c>
      <c r="CT196" s="13" t="s">
        <v>107</v>
      </c>
    </row>
    <row r="197" spans="1:98" x14ac:dyDescent="0.35">
      <c r="A197" s="14">
        <v>112</v>
      </c>
      <c r="B197" s="6">
        <v>196</v>
      </c>
      <c r="C197" s="6">
        <v>21</v>
      </c>
      <c r="D197" s="6">
        <v>2</v>
      </c>
      <c r="F197" s="6" t="s">
        <v>240</v>
      </c>
      <c r="G197" s="6">
        <v>1</v>
      </c>
      <c r="H197" s="6"/>
      <c r="I197" s="6"/>
      <c r="J197" s="6" t="s">
        <v>351</v>
      </c>
      <c r="K197" s="21">
        <v>43783</v>
      </c>
      <c r="L197" s="6" t="s">
        <v>172</v>
      </c>
      <c r="M197" s="6" t="s">
        <v>352</v>
      </c>
      <c r="N197" s="6"/>
      <c r="O197" s="6"/>
      <c r="P197" s="16">
        <v>43767</v>
      </c>
      <c r="Q197" s="17">
        <v>0.89583333333333337</v>
      </c>
      <c r="R197" s="6" t="s">
        <v>99</v>
      </c>
      <c r="S197" s="6" t="s">
        <v>98</v>
      </c>
      <c r="T197" s="6" t="s">
        <v>52</v>
      </c>
      <c r="U197" s="6" t="s">
        <v>392</v>
      </c>
      <c r="V197" s="6" t="s">
        <v>354</v>
      </c>
      <c r="W197" s="6" t="s">
        <v>94</v>
      </c>
      <c r="Y197" s="6" t="s">
        <v>73</v>
      </c>
      <c r="Z197" s="6" t="s">
        <v>74</v>
      </c>
      <c r="AU197" s="18" t="s">
        <v>105</v>
      </c>
      <c r="AV197" s="6" t="s">
        <v>106</v>
      </c>
      <c r="AX197" s="6" t="s">
        <v>99</v>
      </c>
      <c r="AY197" s="13">
        <f t="shared" si="138"/>
        <v>0</v>
      </c>
      <c r="AZ197" s="13">
        <f t="shared" si="139"/>
        <v>0</v>
      </c>
      <c r="BA197" s="13">
        <f t="shared" si="140"/>
        <v>0</v>
      </c>
      <c r="BB197" s="13">
        <f t="shared" si="141"/>
        <v>1</v>
      </c>
      <c r="BC197" s="13">
        <f t="shared" si="142"/>
        <v>0</v>
      </c>
      <c r="BD197" s="13">
        <f t="shared" si="143"/>
        <v>0</v>
      </c>
      <c r="BE197" s="13">
        <f>COUNTIF(T197:AT197,"Tocaciones")</f>
        <v>0</v>
      </c>
      <c r="BF197" s="13">
        <f t="shared" si="144"/>
        <v>0</v>
      </c>
      <c r="BG197" s="13">
        <f t="shared" si="145"/>
        <v>0</v>
      </c>
      <c r="BH197" s="13">
        <f t="shared" si="146"/>
        <v>0</v>
      </c>
      <c r="BI197" s="13">
        <f t="shared" si="147"/>
        <v>0</v>
      </c>
      <c r="BJ197" s="13">
        <f t="shared" si="148"/>
        <v>0</v>
      </c>
      <c r="BK197" s="13">
        <f t="shared" si="149"/>
        <v>0</v>
      </c>
      <c r="BL197" s="13">
        <f t="shared" si="150"/>
        <v>0</v>
      </c>
      <c r="BM197" s="13">
        <f t="shared" si="151"/>
        <v>0</v>
      </c>
      <c r="BN197" s="13">
        <f t="shared" si="152"/>
        <v>0</v>
      </c>
      <c r="BO197" s="13">
        <f t="shared" si="153"/>
        <v>0</v>
      </c>
      <c r="BP197" s="13">
        <f t="shared" si="154"/>
        <v>0</v>
      </c>
      <c r="BQ197" s="13">
        <f t="shared" si="155"/>
        <v>0</v>
      </c>
      <c r="BR197" s="13">
        <f t="shared" si="156"/>
        <v>0</v>
      </c>
      <c r="BS197" s="13">
        <f t="shared" si="157"/>
        <v>0</v>
      </c>
      <c r="BT197" s="13">
        <f t="shared" si="158"/>
        <v>0</v>
      </c>
      <c r="BU197" s="40">
        <f t="shared" si="182"/>
        <v>1</v>
      </c>
      <c r="BV197" s="13">
        <f t="shared" si="159"/>
        <v>0</v>
      </c>
      <c r="BW197" s="13">
        <f t="shared" si="160"/>
        <v>1</v>
      </c>
      <c r="BX197" s="13">
        <f t="shared" si="161"/>
        <v>1</v>
      </c>
      <c r="BY197" s="13">
        <f t="shared" si="162"/>
        <v>0</v>
      </c>
      <c r="BZ197" s="13">
        <f t="shared" si="163"/>
        <v>0</v>
      </c>
      <c r="CA197" s="13">
        <f t="shared" si="164"/>
        <v>0</v>
      </c>
      <c r="CB197" s="13">
        <f t="shared" si="165"/>
        <v>0</v>
      </c>
      <c r="CC197" s="13">
        <f t="shared" si="166"/>
        <v>0</v>
      </c>
      <c r="CD197" s="13">
        <f t="shared" si="167"/>
        <v>0</v>
      </c>
      <c r="CE197" s="13">
        <f t="shared" si="168"/>
        <v>0</v>
      </c>
      <c r="CF197" s="13">
        <f t="shared" si="169"/>
        <v>0</v>
      </c>
      <c r="CG197" s="13">
        <f t="shared" si="170"/>
        <v>0</v>
      </c>
      <c r="CH197" s="13">
        <f t="shared" si="171"/>
        <v>0</v>
      </c>
      <c r="CI197" s="13">
        <f t="shared" si="172"/>
        <v>0</v>
      </c>
      <c r="CJ197" s="13">
        <f t="shared" si="173"/>
        <v>0</v>
      </c>
      <c r="CK197" s="13">
        <f t="shared" si="174"/>
        <v>0</v>
      </c>
      <c r="CL197" s="13">
        <f t="shared" si="175"/>
        <v>0</v>
      </c>
      <c r="CM197" s="13">
        <f t="shared" si="176"/>
        <v>0</v>
      </c>
      <c r="CN197" s="13">
        <f t="shared" si="177"/>
        <v>0</v>
      </c>
      <c r="CO197" s="13">
        <f t="shared" si="178"/>
        <v>0</v>
      </c>
      <c r="CP197" s="13">
        <f t="shared" si="179"/>
        <v>0</v>
      </c>
      <c r="CQ197" s="13">
        <f t="shared" si="180"/>
        <v>0</v>
      </c>
      <c r="CR197" s="13">
        <f t="shared" si="181"/>
        <v>1</v>
      </c>
      <c r="CS197" s="13">
        <f t="shared" si="183"/>
        <v>0</v>
      </c>
      <c r="CT197" s="13" t="s">
        <v>107</v>
      </c>
    </row>
    <row r="198" spans="1:98" x14ac:dyDescent="0.35">
      <c r="A198" s="14">
        <v>113</v>
      </c>
      <c r="B198" s="6">
        <v>197</v>
      </c>
      <c r="C198" s="6">
        <v>54</v>
      </c>
      <c r="D198" s="6">
        <v>1</v>
      </c>
      <c r="G198" s="6">
        <v>1</v>
      </c>
      <c r="H198" s="6"/>
      <c r="I198" s="6"/>
      <c r="J198" s="6" t="s">
        <v>375</v>
      </c>
      <c r="K198" s="21">
        <v>43768</v>
      </c>
      <c r="L198" s="18" t="s">
        <v>393</v>
      </c>
      <c r="M198" s="6" t="s">
        <v>377</v>
      </c>
      <c r="N198" s="6"/>
      <c r="O198" s="6"/>
      <c r="P198" s="16">
        <v>43758</v>
      </c>
      <c r="Q198" s="17">
        <v>0.9375</v>
      </c>
      <c r="R198" s="6" t="s">
        <v>307</v>
      </c>
      <c r="S198" s="6" t="s">
        <v>307</v>
      </c>
      <c r="T198" s="6" t="s">
        <v>52</v>
      </c>
      <c r="U198" s="6" t="s">
        <v>394</v>
      </c>
      <c r="V198" s="6" t="s">
        <v>379</v>
      </c>
      <c r="W198" s="6" t="s">
        <v>94</v>
      </c>
      <c r="Y198" s="6" t="s">
        <v>73</v>
      </c>
      <c r="Z198" s="6" t="s">
        <v>74</v>
      </c>
      <c r="AU198" s="6" t="s">
        <v>280</v>
      </c>
      <c r="AV198" s="6" t="s">
        <v>315</v>
      </c>
      <c r="AX198" s="6" t="s">
        <v>99</v>
      </c>
      <c r="AY198" s="13">
        <f t="shared" si="138"/>
        <v>0</v>
      </c>
      <c r="AZ198" s="13">
        <f t="shared" si="139"/>
        <v>0</v>
      </c>
      <c r="BA198" s="13">
        <f t="shared" si="140"/>
        <v>0</v>
      </c>
      <c r="BB198" s="13">
        <f t="shared" si="141"/>
        <v>1</v>
      </c>
      <c r="BC198" s="13">
        <f t="shared" si="142"/>
        <v>0</v>
      </c>
      <c r="BD198" s="13">
        <f t="shared" si="143"/>
        <v>0</v>
      </c>
      <c r="BE198" s="13">
        <f>COUNTIF(T198:AW198,"Tocaciones")</f>
        <v>0</v>
      </c>
      <c r="BF198" s="13">
        <f t="shared" si="144"/>
        <v>0</v>
      </c>
      <c r="BG198" s="13">
        <f t="shared" si="145"/>
        <v>0</v>
      </c>
      <c r="BH198" s="13">
        <f t="shared" si="146"/>
        <v>0</v>
      </c>
      <c r="BI198" s="13">
        <f t="shared" si="147"/>
        <v>0</v>
      </c>
      <c r="BJ198" s="13">
        <f t="shared" si="148"/>
        <v>0</v>
      </c>
      <c r="BK198" s="13">
        <f t="shared" si="149"/>
        <v>0</v>
      </c>
      <c r="BL198" s="13">
        <f t="shared" si="150"/>
        <v>0</v>
      </c>
      <c r="BM198" s="13">
        <f t="shared" si="151"/>
        <v>0</v>
      </c>
      <c r="BN198" s="13">
        <f t="shared" si="152"/>
        <v>0</v>
      </c>
      <c r="BO198" s="13">
        <f t="shared" si="153"/>
        <v>0</v>
      </c>
      <c r="BP198" s="13">
        <f t="shared" si="154"/>
        <v>0</v>
      </c>
      <c r="BQ198" s="13">
        <f t="shared" si="155"/>
        <v>0</v>
      </c>
      <c r="BR198" s="13">
        <f t="shared" si="156"/>
        <v>0</v>
      </c>
      <c r="BS198" s="13">
        <f t="shared" si="157"/>
        <v>0</v>
      </c>
      <c r="BT198" s="13">
        <f t="shared" si="158"/>
        <v>0</v>
      </c>
      <c r="BU198" s="40">
        <f t="shared" si="182"/>
        <v>1</v>
      </c>
      <c r="BV198" s="13">
        <f t="shared" si="159"/>
        <v>0</v>
      </c>
      <c r="BW198" s="13">
        <f t="shared" si="160"/>
        <v>1</v>
      </c>
      <c r="BX198" s="13">
        <f t="shared" si="161"/>
        <v>1</v>
      </c>
      <c r="BY198" s="13">
        <f t="shared" si="162"/>
        <v>0</v>
      </c>
      <c r="BZ198" s="13">
        <f t="shared" si="163"/>
        <v>0</v>
      </c>
      <c r="CA198" s="13">
        <f t="shared" si="164"/>
        <v>0</v>
      </c>
      <c r="CB198" s="13">
        <f t="shared" si="165"/>
        <v>0</v>
      </c>
      <c r="CC198" s="13">
        <f t="shared" si="166"/>
        <v>0</v>
      </c>
      <c r="CD198" s="13">
        <f t="shared" si="167"/>
        <v>0</v>
      </c>
      <c r="CE198" s="13">
        <f t="shared" si="168"/>
        <v>0</v>
      </c>
      <c r="CF198" s="13">
        <f t="shared" si="169"/>
        <v>0</v>
      </c>
      <c r="CG198" s="13">
        <f t="shared" si="170"/>
        <v>0</v>
      </c>
      <c r="CH198" s="13">
        <f t="shared" si="171"/>
        <v>0</v>
      </c>
      <c r="CI198" s="13">
        <f t="shared" si="172"/>
        <v>0</v>
      </c>
      <c r="CJ198" s="13">
        <f t="shared" si="173"/>
        <v>0</v>
      </c>
      <c r="CK198" s="13">
        <f t="shared" si="174"/>
        <v>0</v>
      </c>
      <c r="CL198" s="13">
        <f t="shared" si="175"/>
        <v>0</v>
      </c>
      <c r="CM198" s="13">
        <f t="shared" si="176"/>
        <v>0</v>
      </c>
      <c r="CN198" s="13">
        <f t="shared" si="177"/>
        <v>0</v>
      </c>
      <c r="CO198" s="13">
        <f t="shared" si="178"/>
        <v>0</v>
      </c>
      <c r="CP198" s="13">
        <f t="shared" si="179"/>
        <v>0</v>
      </c>
      <c r="CQ198" s="13">
        <f t="shared" si="180"/>
        <v>0</v>
      </c>
      <c r="CR198" s="13">
        <f t="shared" si="181"/>
        <v>1</v>
      </c>
      <c r="CS198" s="13">
        <f t="shared" si="183"/>
        <v>0</v>
      </c>
      <c r="CT198" s="13" t="s">
        <v>107</v>
      </c>
    </row>
    <row r="199" spans="1:98" x14ac:dyDescent="0.35">
      <c r="A199" s="14">
        <v>114</v>
      </c>
      <c r="B199" s="6">
        <v>198</v>
      </c>
      <c r="C199" s="6">
        <v>18</v>
      </c>
      <c r="D199" s="6">
        <v>2</v>
      </c>
      <c r="G199" s="6">
        <v>1</v>
      </c>
      <c r="H199" s="6"/>
      <c r="I199" s="6"/>
      <c r="J199" s="6" t="s">
        <v>351</v>
      </c>
      <c r="K199" s="21">
        <v>43783</v>
      </c>
      <c r="L199" s="6" t="s">
        <v>172</v>
      </c>
      <c r="M199" s="6" t="s">
        <v>352</v>
      </c>
      <c r="N199" s="6"/>
      <c r="O199" s="6"/>
      <c r="P199" s="16">
        <v>43760</v>
      </c>
      <c r="Q199" s="17">
        <v>0.75</v>
      </c>
      <c r="R199" s="6" t="s">
        <v>98</v>
      </c>
      <c r="S199" s="6" t="s">
        <v>98</v>
      </c>
      <c r="T199" s="6" t="s">
        <v>52</v>
      </c>
      <c r="U199" s="6" t="s">
        <v>395</v>
      </c>
      <c r="V199" s="6" t="s">
        <v>354</v>
      </c>
      <c r="W199" s="6" t="s">
        <v>94</v>
      </c>
      <c r="Y199" s="6" t="s">
        <v>73</v>
      </c>
      <c r="Z199" s="6" t="s">
        <v>74</v>
      </c>
      <c r="AU199" s="18" t="s">
        <v>105</v>
      </c>
      <c r="AV199" s="6" t="s">
        <v>315</v>
      </c>
      <c r="AX199" s="6" t="s">
        <v>99</v>
      </c>
      <c r="AY199" s="13">
        <f t="shared" si="138"/>
        <v>0</v>
      </c>
      <c r="AZ199" s="13">
        <f t="shared" si="139"/>
        <v>0</v>
      </c>
      <c r="BA199" s="13">
        <f t="shared" si="140"/>
        <v>0</v>
      </c>
      <c r="BB199" s="13">
        <f t="shared" si="141"/>
        <v>1</v>
      </c>
      <c r="BC199" s="13">
        <f t="shared" si="142"/>
        <v>0</v>
      </c>
      <c r="BD199" s="13">
        <f t="shared" si="143"/>
        <v>0</v>
      </c>
      <c r="BE199" s="13">
        <f>COUNTIF(T199:AT199,"Tocaciones")</f>
        <v>0</v>
      </c>
      <c r="BF199" s="13">
        <f t="shared" si="144"/>
        <v>0</v>
      </c>
      <c r="BG199" s="13">
        <f t="shared" si="145"/>
        <v>0</v>
      </c>
      <c r="BH199" s="13">
        <f t="shared" si="146"/>
        <v>0</v>
      </c>
      <c r="BI199" s="13">
        <f t="shared" si="147"/>
        <v>0</v>
      </c>
      <c r="BJ199" s="13">
        <f t="shared" si="148"/>
        <v>0</v>
      </c>
      <c r="BK199" s="13">
        <f t="shared" si="149"/>
        <v>0</v>
      </c>
      <c r="BL199" s="13">
        <f t="shared" si="150"/>
        <v>0</v>
      </c>
      <c r="BM199" s="13">
        <f t="shared" si="151"/>
        <v>0</v>
      </c>
      <c r="BN199" s="13">
        <f t="shared" si="152"/>
        <v>0</v>
      </c>
      <c r="BO199" s="13">
        <f t="shared" si="153"/>
        <v>0</v>
      </c>
      <c r="BP199" s="13">
        <f t="shared" si="154"/>
        <v>0</v>
      </c>
      <c r="BQ199" s="13">
        <f t="shared" si="155"/>
        <v>0</v>
      </c>
      <c r="BR199" s="13">
        <f t="shared" si="156"/>
        <v>0</v>
      </c>
      <c r="BS199" s="13">
        <f t="shared" si="157"/>
        <v>0</v>
      </c>
      <c r="BT199" s="13">
        <f t="shared" si="158"/>
        <v>0</v>
      </c>
      <c r="BU199" s="40">
        <f t="shared" si="182"/>
        <v>1</v>
      </c>
      <c r="BV199" s="13">
        <f t="shared" si="159"/>
        <v>0</v>
      </c>
      <c r="BW199" s="13">
        <f t="shared" si="160"/>
        <v>1</v>
      </c>
      <c r="BX199" s="13">
        <f t="shared" si="161"/>
        <v>1</v>
      </c>
      <c r="BY199" s="13">
        <f t="shared" si="162"/>
        <v>0</v>
      </c>
      <c r="BZ199" s="13">
        <f t="shared" si="163"/>
        <v>0</v>
      </c>
      <c r="CA199" s="13">
        <f t="shared" si="164"/>
        <v>0</v>
      </c>
      <c r="CB199" s="13">
        <f t="shared" si="165"/>
        <v>0</v>
      </c>
      <c r="CC199" s="13">
        <f t="shared" si="166"/>
        <v>0</v>
      </c>
      <c r="CD199" s="13">
        <f t="shared" si="167"/>
        <v>0</v>
      </c>
      <c r="CE199" s="13">
        <f t="shared" si="168"/>
        <v>0</v>
      </c>
      <c r="CF199" s="13">
        <f t="shared" si="169"/>
        <v>0</v>
      </c>
      <c r="CG199" s="13">
        <f t="shared" si="170"/>
        <v>0</v>
      </c>
      <c r="CH199" s="13">
        <f t="shared" si="171"/>
        <v>0</v>
      </c>
      <c r="CI199" s="13">
        <f t="shared" si="172"/>
        <v>0</v>
      </c>
      <c r="CJ199" s="13">
        <f t="shared" si="173"/>
        <v>0</v>
      </c>
      <c r="CK199" s="13">
        <f t="shared" si="174"/>
        <v>0</v>
      </c>
      <c r="CL199" s="13">
        <f t="shared" si="175"/>
        <v>0</v>
      </c>
      <c r="CM199" s="13">
        <f t="shared" si="176"/>
        <v>0</v>
      </c>
      <c r="CN199" s="13">
        <f t="shared" si="177"/>
        <v>0</v>
      </c>
      <c r="CO199" s="13">
        <f t="shared" si="178"/>
        <v>0</v>
      </c>
      <c r="CP199" s="13">
        <f t="shared" si="179"/>
        <v>0</v>
      </c>
      <c r="CQ199" s="13">
        <f t="shared" si="180"/>
        <v>0</v>
      </c>
      <c r="CR199" s="13">
        <f t="shared" si="181"/>
        <v>1</v>
      </c>
      <c r="CS199" s="13">
        <f t="shared" si="183"/>
        <v>0</v>
      </c>
      <c r="CT199" s="13" t="s">
        <v>107</v>
      </c>
    </row>
    <row r="200" spans="1:98" x14ac:dyDescent="0.35">
      <c r="A200" s="14">
        <v>114</v>
      </c>
      <c r="B200" s="6">
        <v>199</v>
      </c>
      <c r="C200" s="6">
        <v>15</v>
      </c>
      <c r="D200" s="6">
        <v>2</v>
      </c>
      <c r="G200" s="6">
        <v>1</v>
      </c>
      <c r="H200" s="6"/>
      <c r="I200" s="6"/>
      <c r="J200" s="6" t="s">
        <v>351</v>
      </c>
      <c r="K200" s="21">
        <v>43783</v>
      </c>
      <c r="L200" s="6" t="s">
        <v>172</v>
      </c>
      <c r="M200" s="6" t="s">
        <v>352</v>
      </c>
      <c r="N200" s="6"/>
      <c r="O200" s="6"/>
      <c r="P200" s="16">
        <v>43760</v>
      </c>
      <c r="Q200" s="17">
        <v>0.75</v>
      </c>
      <c r="R200" s="6" t="s">
        <v>98</v>
      </c>
      <c r="S200" s="6" t="s">
        <v>98</v>
      </c>
      <c r="T200" s="6" t="s">
        <v>52</v>
      </c>
      <c r="U200" s="6" t="s">
        <v>395</v>
      </c>
      <c r="V200" s="6" t="s">
        <v>354</v>
      </c>
      <c r="W200" s="6" t="s">
        <v>94</v>
      </c>
      <c r="Y200" s="6" t="s">
        <v>73</v>
      </c>
      <c r="Z200" s="6" t="s">
        <v>74</v>
      </c>
      <c r="AU200" s="18" t="s">
        <v>105</v>
      </c>
      <c r="AV200" s="6" t="s">
        <v>315</v>
      </c>
      <c r="AX200" s="6" t="s">
        <v>99</v>
      </c>
      <c r="AY200" s="13">
        <f t="shared" si="138"/>
        <v>0</v>
      </c>
      <c r="AZ200" s="13">
        <f t="shared" si="139"/>
        <v>0</v>
      </c>
      <c r="BA200" s="13">
        <f t="shared" si="140"/>
        <v>0</v>
      </c>
      <c r="BB200" s="13">
        <f t="shared" si="141"/>
        <v>1</v>
      </c>
      <c r="BC200" s="13">
        <f t="shared" si="142"/>
        <v>0</v>
      </c>
      <c r="BD200" s="13">
        <f t="shared" si="143"/>
        <v>0</v>
      </c>
      <c r="BE200" s="13">
        <f>COUNTIF(T200:AW200,"Tocaciones")</f>
        <v>0</v>
      </c>
      <c r="BF200" s="13">
        <f t="shared" si="144"/>
        <v>0</v>
      </c>
      <c r="BG200" s="13">
        <f t="shared" si="145"/>
        <v>0</v>
      </c>
      <c r="BH200" s="13">
        <f t="shared" si="146"/>
        <v>0</v>
      </c>
      <c r="BI200" s="13">
        <f t="shared" si="147"/>
        <v>0</v>
      </c>
      <c r="BJ200" s="13">
        <f t="shared" si="148"/>
        <v>0</v>
      </c>
      <c r="BK200" s="13">
        <f t="shared" si="149"/>
        <v>0</v>
      </c>
      <c r="BL200" s="13">
        <f t="shared" si="150"/>
        <v>0</v>
      </c>
      <c r="BM200" s="13">
        <f t="shared" si="151"/>
        <v>0</v>
      </c>
      <c r="BN200" s="13">
        <f t="shared" si="152"/>
        <v>0</v>
      </c>
      <c r="BO200" s="13">
        <f t="shared" si="153"/>
        <v>0</v>
      </c>
      <c r="BP200" s="13">
        <f t="shared" si="154"/>
        <v>0</v>
      </c>
      <c r="BQ200" s="13">
        <f t="shared" si="155"/>
        <v>0</v>
      </c>
      <c r="BR200" s="13">
        <f t="shared" si="156"/>
        <v>0</v>
      </c>
      <c r="BS200" s="13">
        <f t="shared" si="157"/>
        <v>0</v>
      </c>
      <c r="BT200" s="13">
        <f t="shared" si="158"/>
        <v>0</v>
      </c>
      <c r="BU200" s="40">
        <f t="shared" si="182"/>
        <v>1</v>
      </c>
      <c r="BV200" s="13">
        <f t="shared" si="159"/>
        <v>0</v>
      </c>
      <c r="BW200" s="13">
        <f t="shared" si="160"/>
        <v>1</v>
      </c>
      <c r="BX200" s="13">
        <f t="shared" si="161"/>
        <v>1</v>
      </c>
      <c r="BY200" s="13">
        <f t="shared" si="162"/>
        <v>0</v>
      </c>
      <c r="BZ200" s="13">
        <f t="shared" si="163"/>
        <v>0</v>
      </c>
      <c r="CA200" s="13">
        <f t="shared" si="164"/>
        <v>0</v>
      </c>
      <c r="CB200" s="13">
        <f t="shared" si="165"/>
        <v>0</v>
      </c>
      <c r="CC200" s="13">
        <f t="shared" si="166"/>
        <v>0</v>
      </c>
      <c r="CD200" s="13">
        <f t="shared" si="167"/>
        <v>0</v>
      </c>
      <c r="CE200" s="13">
        <f t="shared" si="168"/>
        <v>0</v>
      </c>
      <c r="CF200" s="13">
        <f t="shared" si="169"/>
        <v>0</v>
      </c>
      <c r="CG200" s="13">
        <f t="shared" si="170"/>
        <v>0</v>
      </c>
      <c r="CH200" s="13">
        <f t="shared" si="171"/>
        <v>0</v>
      </c>
      <c r="CI200" s="13">
        <f t="shared" si="172"/>
        <v>0</v>
      </c>
      <c r="CJ200" s="13">
        <f t="shared" si="173"/>
        <v>0</v>
      </c>
      <c r="CK200" s="13">
        <f t="shared" si="174"/>
        <v>0</v>
      </c>
      <c r="CL200" s="13">
        <f t="shared" si="175"/>
        <v>0</v>
      </c>
      <c r="CM200" s="13">
        <f t="shared" si="176"/>
        <v>0</v>
      </c>
      <c r="CN200" s="13">
        <f t="shared" si="177"/>
        <v>0</v>
      </c>
      <c r="CO200" s="13">
        <f t="shared" si="178"/>
        <v>0</v>
      </c>
      <c r="CP200" s="13">
        <f t="shared" si="179"/>
        <v>0</v>
      </c>
      <c r="CQ200" s="13">
        <f t="shared" si="180"/>
        <v>0</v>
      </c>
      <c r="CR200" s="13">
        <f t="shared" si="181"/>
        <v>1</v>
      </c>
      <c r="CS200" s="13">
        <f t="shared" si="183"/>
        <v>0</v>
      </c>
      <c r="CT200" s="13" t="s">
        <v>107</v>
      </c>
    </row>
    <row r="201" spans="1:98" x14ac:dyDescent="0.35">
      <c r="A201" s="14">
        <v>114</v>
      </c>
      <c r="B201" s="6">
        <v>200</v>
      </c>
      <c r="C201" s="6">
        <v>19</v>
      </c>
      <c r="D201" s="6">
        <v>2</v>
      </c>
      <c r="G201" s="6">
        <v>1</v>
      </c>
      <c r="H201" s="6"/>
      <c r="I201" s="6"/>
      <c r="J201" s="6" t="s">
        <v>351</v>
      </c>
      <c r="K201" s="21">
        <v>43783</v>
      </c>
      <c r="L201" s="6" t="s">
        <v>172</v>
      </c>
      <c r="M201" s="6" t="s">
        <v>352</v>
      </c>
      <c r="N201" s="6"/>
      <c r="O201" s="6"/>
      <c r="P201" s="16">
        <v>43760</v>
      </c>
      <c r="Q201" s="17">
        <v>0.75</v>
      </c>
      <c r="R201" s="6" t="s">
        <v>98</v>
      </c>
      <c r="S201" s="6" t="s">
        <v>98</v>
      </c>
      <c r="T201" s="6" t="s">
        <v>52</v>
      </c>
      <c r="U201" s="6" t="s">
        <v>395</v>
      </c>
      <c r="V201" s="6" t="s">
        <v>354</v>
      </c>
      <c r="W201" s="6" t="s">
        <v>94</v>
      </c>
      <c r="Y201" s="6" t="s">
        <v>73</v>
      </c>
      <c r="Z201" s="6" t="s">
        <v>74</v>
      </c>
      <c r="AU201" s="18" t="s">
        <v>105</v>
      </c>
      <c r="AV201" s="6" t="s">
        <v>315</v>
      </c>
      <c r="AX201" s="6" t="s">
        <v>99</v>
      </c>
      <c r="AY201" s="13">
        <f t="shared" si="138"/>
        <v>0</v>
      </c>
      <c r="AZ201" s="13">
        <f t="shared" si="139"/>
        <v>0</v>
      </c>
      <c r="BA201" s="13">
        <f t="shared" si="140"/>
        <v>0</v>
      </c>
      <c r="BB201" s="13">
        <f t="shared" si="141"/>
        <v>1</v>
      </c>
      <c r="BC201" s="13">
        <f t="shared" si="142"/>
        <v>0</v>
      </c>
      <c r="BD201" s="13">
        <f t="shared" si="143"/>
        <v>0</v>
      </c>
      <c r="BE201" s="13">
        <f>COUNTIF(T201:AT201,"Tocaciones")</f>
        <v>0</v>
      </c>
      <c r="BF201" s="13">
        <f t="shared" si="144"/>
        <v>0</v>
      </c>
      <c r="BG201" s="13">
        <f t="shared" si="145"/>
        <v>0</v>
      </c>
      <c r="BH201" s="13">
        <f t="shared" si="146"/>
        <v>0</v>
      </c>
      <c r="BI201" s="13">
        <f t="shared" si="147"/>
        <v>0</v>
      </c>
      <c r="BJ201" s="13">
        <f t="shared" si="148"/>
        <v>0</v>
      </c>
      <c r="BK201" s="13">
        <f t="shared" si="149"/>
        <v>0</v>
      </c>
      <c r="BL201" s="13">
        <f t="shared" si="150"/>
        <v>0</v>
      </c>
      <c r="BM201" s="13">
        <f t="shared" si="151"/>
        <v>0</v>
      </c>
      <c r="BN201" s="13">
        <f t="shared" si="152"/>
        <v>0</v>
      </c>
      <c r="BO201" s="13">
        <f t="shared" si="153"/>
        <v>0</v>
      </c>
      <c r="BP201" s="13">
        <f t="shared" si="154"/>
        <v>0</v>
      </c>
      <c r="BQ201" s="13">
        <f t="shared" si="155"/>
        <v>0</v>
      </c>
      <c r="BR201" s="13">
        <f t="shared" si="156"/>
        <v>0</v>
      </c>
      <c r="BS201" s="13">
        <f t="shared" si="157"/>
        <v>0</v>
      </c>
      <c r="BT201" s="13">
        <f t="shared" si="158"/>
        <v>0</v>
      </c>
      <c r="BU201" s="40">
        <f t="shared" si="182"/>
        <v>1</v>
      </c>
      <c r="BV201" s="13">
        <f t="shared" si="159"/>
        <v>0</v>
      </c>
      <c r="BW201" s="13">
        <f t="shared" si="160"/>
        <v>1</v>
      </c>
      <c r="BX201" s="13">
        <f t="shared" si="161"/>
        <v>1</v>
      </c>
      <c r="BY201" s="13">
        <f t="shared" si="162"/>
        <v>0</v>
      </c>
      <c r="BZ201" s="13">
        <f t="shared" si="163"/>
        <v>0</v>
      </c>
      <c r="CA201" s="13">
        <f t="shared" si="164"/>
        <v>0</v>
      </c>
      <c r="CB201" s="13">
        <f t="shared" si="165"/>
        <v>0</v>
      </c>
      <c r="CC201" s="13">
        <f t="shared" si="166"/>
        <v>0</v>
      </c>
      <c r="CD201" s="13">
        <f t="shared" si="167"/>
        <v>0</v>
      </c>
      <c r="CE201" s="13">
        <f t="shared" si="168"/>
        <v>0</v>
      </c>
      <c r="CF201" s="13">
        <f t="shared" si="169"/>
        <v>0</v>
      </c>
      <c r="CG201" s="13">
        <f t="shared" si="170"/>
        <v>0</v>
      </c>
      <c r="CH201" s="13">
        <f t="shared" si="171"/>
        <v>0</v>
      </c>
      <c r="CI201" s="13">
        <f t="shared" si="172"/>
        <v>0</v>
      </c>
      <c r="CJ201" s="13">
        <f t="shared" si="173"/>
        <v>0</v>
      </c>
      <c r="CK201" s="13">
        <f t="shared" si="174"/>
        <v>0</v>
      </c>
      <c r="CL201" s="13">
        <f t="shared" si="175"/>
        <v>0</v>
      </c>
      <c r="CM201" s="13">
        <f t="shared" si="176"/>
        <v>0</v>
      </c>
      <c r="CN201" s="13">
        <f t="shared" si="177"/>
        <v>0</v>
      </c>
      <c r="CO201" s="13">
        <f t="shared" si="178"/>
        <v>0</v>
      </c>
      <c r="CP201" s="13">
        <f t="shared" si="179"/>
        <v>0</v>
      </c>
      <c r="CQ201" s="13">
        <f t="shared" si="180"/>
        <v>0</v>
      </c>
      <c r="CR201" s="13">
        <f t="shared" si="181"/>
        <v>1</v>
      </c>
      <c r="CS201" s="13">
        <f t="shared" si="183"/>
        <v>0</v>
      </c>
      <c r="CT201" s="13" t="s">
        <v>107</v>
      </c>
    </row>
    <row r="202" spans="1:98" x14ac:dyDescent="0.35">
      <c r="A202" s="14">
        <v>114</v>
      </c>
      <c r="B202" s="6">
        <v>201</v>
      </c>
      <c r="C202" s="6">
        <v>66</v>
      </c>
      <c r="D202" s="6">
        <v>2</v>
      </c>
      <c r="G202" s="6">
        <v>1</v>
      </c>
      <c r="H202" s="6"/>
      <c r="I202" s="6"/>
      <c r="J202" s="6" t="s">
        <v>351</v>
      </c>
      <c r="K202" s="21">
        <v>43783</v>
      </c>
      <c r="L202" s="6" t="s">
        <v>172</v>
      </c>
      <c r="M202" s="6" t="s">
        <v>352</v>
      </c>
      <c r="N202" s="6"/>
      <c r="O202" s="6"/>
      <c r="P202" s="16">
        <v>43760</v>
      </c>
      <c r="Q202" s="17">
        <v>0.75</v>
      </c>
      <c r="R202" s="6" t="s">
        <v>98</v>
      </c>
      <c r="S202" s="6" t="s">
        <v>98</v>
      </c>
      <c r="T202" s="6" t="s">
        <v>52</v>
      </c>
      <c r="U202" s="6" t="s">
        <v>395</v>
      </c>
      <c r="V202" s="6" t="s">
        <v>354</v>
      </c>
      <c r="W202" s="6" t="s">
        <v>94</v>
      </c>
      <c r="Y202" s="6" t="s">
        <v>73</v>
      </c>
      <c r="Z202" s="6" t="s">
        <v>74</v>
      </c>
      <c r="AU202" s="18" t="s">
        <v>105</v>
      </c>
      <c r="AV202" s="6" t="s">
        <v>315</v>
      </c>
      <c r="AX202" s="6" t="s">
        <v>99</v>
      </c>
      <c r="AY202" s="13">
        <f t="shared" si="138"/>
        <v>0</v>
      </c>
      <c r="AZ202" s="13">
        <f t="shared" si="139"/>
        <v>0</v>
      </c>
      <c r="BA202" s="13">
        <f t="shared" si="140"/>
        <v>0</v>
      </c>
      <c r="BB202" s="13">
        <f t="shared" si="141"/>
        <v>1</v>
      </c>
      <c r="BC202" s="13">
        <f t="shared" si="142"/>
        <v>0</v>
      </c>
      <c r="BD202" s="13">
        <f t="shared" si="143"/>
        <v>0</v>
      </c>
      <c r="BE202" s="13">
        <f>COUNTIF(T202:AW202,"Tocaciones")</f>
        <v>0</v>
      </c>
      <c r="BF202" s="13">
        <f t="shared" si="144"/>
        <v>0</v>
      </c>
      <c r="BG202" s="13">
        <f t="shared" si="145"/>
        <v>0</v>
      </c>
      <c r="BH202" s="13">
        <f t="shared" si="146"/>
        <v>0</v>
      </c>
      <c r="BI202" s="13">
        <f t="shared" si="147"/>
        <v>0</v>
      </c>
      <c r="BJ202" s="13">
        <f t="shared" si="148"/>
        <v>0</v>
      </c>
      <c r="BK202" s="13">
        <f t="shared" si="149"/>
        <v>0</v>
      </c>
      <c r="BL202" s="13">
        <f t="shared" si="150"/>
        <v>0</v>
      </c>
      <c r="BM202" s="13">
        <f t="shared" si="151"/>
        <v>0</v>
      </c>
      <c r="BN202" s="13">
        <f t="shared" si="152"/>
        <v>0</v>
      </c>
      <c r="BO202" s="13">
        <f t="shared" si="153"/>
        <v>0</v>
      </c>
      <c r="BP202" s="13">
        <f t="shared" si="154"/>
        <v>0</v>
      </c>
      <c r="BQ202" s="13">
        <f t="shared" si="155"/>
        <v>0</v>
      </c>
      <c r="BR202" s="13">
        <f t="shared" si="156"/>
        <v>0</v>
      </c>
      <c r="BS202" s="13">
        <f t="shared" si="157"/>
        <v>0</v>
      </c>
      <c r="BT202" s="13">
        <f t="shared" si="158"/>
        <v>0</v>
      </c>
      <c r="BU202" s="40">
        <f t="shared" si="182"/>
        <v>1</v>
      </c>
      <c r="BV202" s="13">
        <f t="shared" si="159"/>
        <v>0</v>
      </c>
      <c r="BW202" s="13">
        <f t="shared" si="160"/>
        <v>1</v>
      </c>
      <c r="BX202" s="13">
        <f t="shared" si="161"/>
        <v>1</v>
      </c>
      <c r="BY202" s="13">
        <f t="shared" si="162"/>
        <v>0</v>
      </c>
      <c r="BZ202" s="13">
        <f t="shared" si="163"/>
        <v>0</v>
      </c>
      <c r="CA202" s="13">
        <f t="shared" si="164"/>
        <v>0</v>
      </c>
      <c r="CB202" s="13">
        <f t="shared" si="165"/>
        <v>0</v>
      </c>
      <c r="CC202" s="13">
        <f t="shared" si="166"/>
        <v>0</v>
      </c>
      <c r="CD202" s="13">
        <f t="shared" si="167"/>
        <v>0</v>
      </c>
      <c r="CE202" s="13">
        <f t="shared" si="168"/>
        <v>0</v>
      </c>
      <c r="CF202" s="13">
        <f t="shared" si="169"/>
        <v>0</v>
      </c>
      <c r="CG202" s="13">
        <f t="shared" si="170"/>
        <v>0</v>
      </c>
      <c r="CH202" s="13">
        <f t="shared" si="171"/>
        <v>0</v>
      </c>
      <c r="CI202" s="13">
        <f t="shared" si="172"/>
        <v>0</v>
      </c>
      <c r="CJ202" s="13">
        <f t="shared" si="173"/>
        <v>0</v>
      </c>
      <c r="CK202" s="13">
        <f t="shared" si="174"/>
        <v>0</v>
      </c>
      <c r="CL202" s="13">
        <f t="shared" si="175"/>
        <v>0</v>
      </c>
      <c r="CM202" s="13">
        <f t="shared" si="176"/>
        <v>0</v>
      </c>
      <c r="CN202" s="13">
        <f t="shared" si="177"/>
        <v>0</v>
      </c>
      <c r="CO202" s="13">
        <f t="shared" si="178"/>
        <v>0</v>
      </c>
      <c r="CP202" s="13">
        <f t="shared" si="179"/>
        <v>0</v>
      </c>
      <c r="CQ202" s="13">
        <f t="shared" si="180"/>
        <v>0</v>
      </c>
      <c r="CR202" s="13">
        <f t="shared" si="181"/>
        <v>1</v>
      </c>
      <c r="CS202" s="13">
        <f t="shared" si="183"/>
        <v>0</v>
      </c>
      <c r="CT202" s="13" t="s">
        <v>107</v>
      </c>
    </row>
    <row r="203" spans="1:98" x14ac:dyDescent="0.35">
      <c r="A203" s="14">
        <v>114</v>
      </c>
      <c r="B203" s="6">
        <v>202</v>
      </c>
      <c r="C203" s="6">
        <v>33</v>
      </c>
      <c r="D203" s="6">
        <v>1</v>
      </c>
      <c r="G203" s="6">
        <v>1</v>
      </c>
      <c r="H203" s="6"/>
      <c r="I203" s="6"/>
      <c r="J203" s="6" t="s">
        <v>351</v>
      </c>
      <c r="K203" s="21">
        <v>43783</v>
      </c>
      <c r="L203" s="6" t="s">
        <v>172</v>
      </c>
      <c r="M203" s="6" t="s">
        <v>352</v>
      </c>
      <c r="N203" s="6"/>
      <c r="O203" s="6"/>
      <c r="P203" s="16">
        <v>43760</v>
      </c>
      <c r="Q203" s="17">
        <v>0.75</v>
      </c>
      <c r="R203" s="6" t="s">
        <v>98</v>
      </c>
      <c r="S203" s="6" t="s">
        <v>98</v>
      </c>
      <c r="T203" s="6" t="s">
        <v>52</v>
      </c>
      <c r="U203" s="6" t="s">
        <v>395</v>
      </c>
      <c r="V203" s="6" t="s">
        <v>354</v>
      </c>
      <c r="W203" s="6" t="s">
        <v>94</v>
      </c>
      <c r="Y203" s="6" t="s">
        <v>73</v>
      </c>
      <c r="Z203" s="6" t="s">
        <v>74</v>
      </c>
      <c r="AU203" s="18" t="s">
        <v>105</v>
      </c>
      <c r="AV203" s="6" t="s">
        <v>315</v>
      </c>
      <c r="AX203" s="6" t="s">
        <v>99</v>
      </c>
      <c r="AY203" s="13">
        <f t="shared" si="138"/>
        <v>0</v>
      </c>
      <c r="AZ203" s="13">
        <f t="shared" si="139"/>
        <v>0</v>
      </c>
      <c r="BA203" s="13">
        <f t="shared" si="140"/>
        <v>0</v>
      </c>
      <c r="BB203" s="13">
        <f t="shared" si="141"/>
        <v>1</v>
      </c>
      <c r="BC203" s="13">
        <f t="shared" si="142"/>
        <v>0</v>
      </c>
      <c r="BD203" s="13">
        <f t="shared" si="143"/>
        <v>0</v>
      </c>
      <c r="BE203" s="13">
        <f>COUNTIF(T203:AT203,"Tocaciones")</f>
        <v>0</v>
      </c>
      <c r="BF203" s="13">
        <f t="shared" si="144"/>
        <v>0</v>
      </c>
      <c r="BG203" s="13">
        <f t="shared" si="145"/>
        <v>0</v>
      </c>
      <c r="BH203" s="13">
        <f t="shared" si="146"/>
        <v>0</v>
      </c>
      <c r="BI203" s="13">
        <f t="shared" si="147"/>
        <v>0</v>
      </c>
      <c r="BJ203" s="13">
        <f t="shared" si="148"/>
        <v>0</v>
      </c>
      <c r="BK203" s="13">
        <f t="shared" si="149"/>
        <v>0</v>
      </c>
      <c r="BL203" s="13">
        <f t="shared" si="150"/>
        <v>0</v>
      </c>
      <c r="BM203" s="13">
        <f t="shared" si="151"/>
        <v>0</v>
      </c>
      <c r="BN203" s="13">
        <f t="shared" si="152"/>
        <v>0</v>
      </c>
      <c r="BO203" s="13">
        <f t="shared" si="153"/>
        <v>0</v>
      </c>
      <c r="BP203" s="13">
        <f t="shared" si="154"/>
        <v>0</v>
      </c>
      <c r="BQ203" s="13">
        <f t="shared" si="155"/>
        <v>0</v>
      </c>
      <c r="BR203" s="13">
        <f t="shared" si="156"/>
        <v>0</v>
      </c>
      <c r="BS203" s="13">
        <f t="shared" si="157"/>
        <v>0</v>
      </c>
      <c r="BT203" s="13">
        <f t="shared" si="158"/>
        <v>0</v>
      </c>
      <c r="BU203" s="40">
        <f t="shared" si="182"/>
        <v>1</v>
      </c>
      <c r="BV203" s="13">
        <f t="shared" si="159"/>
        <v>0</v>
      </c>
      <c r="BW203" s="13">
        <f t="shared" si="160"/>
        <v>1</v>
      </c>
      <c r="BX203" s="13">
        <f t="shared" si="161"/>
        <v>1</v>
      </c>
      <c r="BY203" s="13">
        <f t="shared" si="162"/>
        <v>0</v>
      </c>
      <c r="BZ203" s="13">
        <f t="shared" si="163"/>
        <v>0</v>
      </c>
      <c r="CA203" s="13">
        <f t="shared" si="164"/>
        <v>0</v>
      </c>
      <c r="CB203" s="13">
        <f t="shared" si="165"/>
        <v>0</v>
      </c>
      <c r="CC203" s="13">
        <f t="shared" si="166"/>
        <v>0</v>
      </c>
      <c r="CD203" s="13">
        <f t="shared" si="167"/>
        <v>0</v>
      </c>
      <c r="CE203" s="13">
        <f t="shared" si="168"/>
        <v>0</v>
      </c>
      <c r="CF203" s="13">
        <f t="shared" si="169"/>
        <v>0</v>
      </c>
      <c r="CG203" s="13">
        <f t="shared" si="170"/>
        <v>0</v>
      </c>
      <c r="CH203" s="13">
        <f t="shared" si="171"/>
        <v>0</v>
      </c>
      <c r="CI203" s="13">
        <f t="shared" si="172"/>
        <v>0</v>
      </c>
      <c r="CJ203" s="13">
        <f t="shared" si="173"/>
        <v>0</v>
      </c>
      <c r="CK203" s="13">
        <f t="shared" si="174"/>
        <v>0</v>
      </c>
      <c r="CL203" s="13">
        <f t="shared" si="175"/>
        <v>0</v>
      </c>
      <c r="CM203" s="13">
        <f t="shared" si="176"/>
        <v>0</v>
      </c>
      <c r="CN203" s="13">
        <f t="shared" si="177"/>
        <v>0</v>
      </c>
      <c r="CO203" s="13">
        <f t="shared" si="178"/>
        <v>0</v>
      </c>
      <c r="CP203" s="13">
        <f t="shared" si="179"/>
        <v>0</v>
      </c>
      <c r="CQ203" s="13">
        <f t="shared" si="180"/>
        <v>0</v>
      </c>
      <c r="CR203" s="13">
        <f t="shared" si="181"/>
        <v>1</v>
      </c>
      <c r="CS203" s="13">
        <f t="shared" si="183"/>
        <v>0</v>
      </c>
      <c r="CT203" s="13" t="s">
        <v>107</v>
      </c>
    </row>
    <row r="204" spans="1:98" x14ac:dyDescent="0.35">
      <c r="A204" s="14">
        <v>114</v>
      </c>
      <c r="B204" s="6">
        <v>203</v>
      </c>
      <c r="C204" s="6">
        <v>24</v>
      </c>
      <c r="D204" s="6">
        <v>1</v>
      </c>
      <c r="G204" s="6">
        <v>1</v>
      </c>
      <c r="H204" s="6"/>
      <c r="I204" s="6"/>
      <c r="J204" s="6" t="s">
        <v>351</v>
      </c>
      <c r="K204" s="21">
        <v>43783</v>
      </c>
      <c r="L204" s="6" t="s">
        <v>172</v>
      </c>
      <c r="M204" s="6" t="s">
        <v>352</v>
      </c>
      <c r="N204" s="6"/>
      <c r="O204" s="6"/>
      <c r="P204" s="16">
        <v>43760</v>
      </c>
      <c r="Q204" s="17">
        <v>0.75</v>
      </c>
      <c r="R204" s="6" t="s">
        <v>98</v>
      </c>
      <c r="S204" s="6" t="s">
        <v>98</v>
      </c>
      <c r="T204" s="6" t="s">
        <v>52</v>
      </c>
      <c r="U204" s="6" t="s">
        <v>395</v>
      </c>
      <c r="V204" s="6" t="s">
        <v>354</v>
      </c>
      <c r="W204" s="6" t="s">
        <v>94</v>
      </c>
      <c r="Y204" s="6" t="s">
        <v>73</v>
      </c>
      <c r="Z204" s="6" t="s">
        <v>74</v>
      </c>
      <c r="AU204" s="18" t="s">
        <v>105</v>
      </c>
      <c r="AV204" s="6" t="s">
        <v>315</v>
      </c>
      <c r="AX204" s="6" t="s">
        <v>99</v>
      </c>
      <c r="AY204" s="13">
        <f t="shared" si="138"/>
        <v>0</v>
      </c>
      <c r="AZ204" s="13">
        <f t="shared" si="139"/>
        <v>0</v>
      </c>
      <c r="BA204" s="13">
        <f t="shared" si="140"/>
        <v>0</v>
      </c>
      <c r="BB204" s="13">
        <f t="shared" si="141"/>
        <v>1</v>
      </c>
      <c r="BC204" s="13">
        <f t="shared" si="142"/>
        <v>0</v>
      </c>
      <c r="BD204" s="13">
        <f t="shared" si="143"/>
        <v>0</v>
      </c>
      <c r="BE204" s="13">
        <f>COUNTIF(T204:AW204,"Tocaciones")</f>
        <v>0</v>
      </c>
      <c r="BF204" s="13">
        <f t="shared" si="144"/>
        <v>0</v>
      </c>
      <c r="BG204" s="13">
        <f t="shared" si="145"/>
        <v>0</v>
      </c>
      <c r="BH204" s="13">
        <f t="shared" si="146"/>
        <v>0</v>
      </c>
      <c r="BI204" s="13">
        <f t="shared" si="147"/>
        <v>0</v>
      </c>
      <c r="BJ204" s="13">
        <f t="shared" si="148"/>
        <v>0</v>
      </c>
      <c r="BK204" s="13">
        <f t="shared" si="149"/>
        <v>0</v>
      </c>
      <c r="BL204" s="13">
        <f t="shared" si="150"/>
        <v>0</v>
      </c>
      <c r="BM204" s="13">
        <f t="shared" si="151"/>
        <v>0</v>
      </c>
      <c r="BN204" s="13">
        <f t="shared" si="152"/>
        <v>0</v>
      </c>
      <c r="BO204" s="13">
        <f t="shared" si="153"/>
        <v>0</v>
      </c>
      <c r="BP204" s="13">
        <f t="shared" si="154"/>
        <v>0</v>
      </c>
      <c r="BQ204" s="13">
        <f t="shared" si="155"/>
        <v>0</v>
      </c>
      <c r="BR204" s="13">
        <f t="shared" si="156"/>
        <v>0</v>
      </c>
      <c r="BS204" s="13">
        <f t="shared" si="157"/>
        <v>0</v>
      </c>
      <c r="BT204" s="13">
        <f t="shared" si="158"/>
        <v>0</v>
      </c>
      <c r="BU204" s="40">
        <f t="shared" si="182"/>
        <v>1</v>
      </c>
      <c r="BV204" s="13">
        <f t="shared" si="159"/>
        <v>0</v>
      </c>
      <c r="BW204" s="13">
        <f t="shared" si="160"/>
        <v>1</v>
      </c>
      <c r="BX204" s="13">
        <f t="shared" si="161"/>
        <v>1</v>
      </c>
      <c r="BY204" s="13">
        <f t="shared" si="162"/>
        <v>0</v>
      </c>
      <c r="BZ204" s="13">
        <f t="shared" si="163"/>
        <v>0</v>
      </c>
      <c r="CA204" s="13">
        <f t="shared" si="164"/>
        <v>0</v>
      </c>
      <c r="CB204" s="13">
        <f t="shared" si="165"/>
        <v>0</v>
      </c>
      <c r="CC204" s="13">
        <f t="shared" si="166"/>
        <v>0</v>
      </c>
      <c r="CD204" s="13">
        <f t="shared" si="167"/>
        <v>0</v>
      </c>
      <c r="CE204" s="13">
        <f t="shared" si="168"/>
        <v>0</v>
      </c>
      <c r="CF204" s="13">
        <f t="shared" si="169"/>
        <v>0</v>
      </c>
      <c r="CG204" s="13">
        <f t="shared" si="170"/>
        <v>0</v>
      </c>
      <c r="CH204" s="13">
        <f t="shared" si="171"/>
        <v>0</v>
      </c>
      <c r="CI204" s="13">
        <f t="shared" si="172"/>
        <v>0</v>
      </c>
      <c r="CJ204" s="13">
        <f t="shared" si="173"/>
        <v>0</v>
      </c>
      <c r="CK204" s="13">
        <f t="shared" si="174"/>
        <v>0</v>
      </c>
      <c r="CL204" s="13">
        <f t="shared" si="175"/>
        <v>0</v>
      </c>
      <c r="CM204" s="13">
        <f t="shared" si="176"/>
        <v>0</v>
      </c>
      <c r="CN204" s="13">
        <f t="shared" si="177"/>
        <v>0</v>
      </c>
      <c r="CO204" s="13">
        <f t="shared" si="178"/>
        <v>0</v>
      </c>
      <c r="CP204" s="13">
        <f t="shared" si="179"/>
        <v>0</v>
      </c>
      <c r="CQ204" s="13">
        <f t="shared" si="180"/>
        <v>0</v>
      </c>
      <c r="CR204" s="13">
        <f t="shared" si="181"/>
        <v>1</v>
      </c>
      <c r="CS204" s="13">
        <f t="shared" si="183"/>
        <v>0</v>
      </c>
      <c r="CT204" s="13" t="s">
        <v>107</v>
      </c>
    </row>
    <row r="205" spans="1:98" x14ac:dyDescent="0.35">
      <c r="A205" s="14">
        <v>114</v>
      </c>
      <c r="B205" s="6">
        <v>204</v>
      </c>
      <c r="C205" s="6">
        <v>56</v>
      </c>
      <c r="D205" s="6">
        <v>2</v>
      </c>
      <c r="G205" s="6">
        <v>1</v>
      </c>
      <c r="H205" s="6"/>
      <c r="I205" s="6"/>
      <c r="J205" s="6" t="s">
        <v>351</v>
      </c>
      <c r="K205" s="21">
        <v>43783</v>
      </c>
      <c r="L205" s="6" t="s">
        <v>172</v>
      </c>
      <c r="M205" s="6" t="s">
        <v>352</v>
      </c>
      <c r="N205" s="6"/>
      <c r="O205" s="6"/>
      <c r="P205" s="16">
        <v>43760</v>
      </c>
      <c r="Q205" s="17">
        <v>0.75</v>
      </c>
      <c r="R205" s="6" t="s">
        <v>98</v>
      </c>
      <c r="S205" s="6" t="s">
        <v>98</v>
      </c>
      <c r="T205" s="6" t="s">
        <v>52</v>
      </c>
      <c r="U205" s="6" t="s">
        <v>395</v>
      </c>
      <c r="V205" s="6" t="s">
        <v>354</v>
      </c>
      <c r="W205" s="6" t="s">
        <v>94</v>
      </c>
      <c r="Y205" s="6" t="s">
        <v>73</v>
      </c>
      <c r="Z205" s="6" t="s">
        <v>74</v>
      </c>
      <c r="AU205" s="18" t="s">
        <v>105</v>
      </c>
      <c r="AV205" s="6" t="s">
        <v>315</v>
      </c>
      <c r="AX205" s="6" t="s">
        <v>99</v>
      </c>
      <c r="AY205" s="13">
        <f t="shared" si="138"/>
        <v>0</v>
      </c>
      <c r="AZ205" s="13">
        <f t="shared" si="139"/>
        <v>0</v>
      </c>
      <c r="BA205" s="13">
        <f t="shared" si="140"/>
        <v>0</v>
      </c>
      <c r="BB205" s="13">
        <f t="shared" si="141"/>
        <v>1</v>
      </c>
      <c r="BC205" s="13">
        <f t="shared" si="142"/>
        <v>0</v>
      </c>
      <c r="BD205" s="13">
        <f t="shared" si="143"/>
        <v>0</v>
      </c>
      <c r="BE205" s="13">
        <f>COUNTIF(T205:AT205,"Tocaciones")</f>
        <v>0</v>
      </c>
      <c r="BF205" s="13">
        <f t="shared" si="144"/>
        <v>0</v>
      </c>
      <c r="BG205" s="13">
        <f t="shared" si="145"/>
        <v>0</v>
      </c>
      <c r="BH205" s="13">
        <f t="shared" si="146"/>
        <v>0</v>
      </c>
      <c r="BI205" s="13">
        <f t="shared" si="147"/>
        <v>0</v>
      </c>
      <c r="BJ205" s="13">
        <f t="shared" si="148"/>
        <v>0</v>
      </c>
      <c r="BK205" s="13">
        <f t="shared" si="149"/>
        <v>0</v>
      </c>
      <c r="BL205" s="13">
        <f t="shared" si="150"/>
        <v>0</v>
      </c>
      <c r="BM205" s="13">
        <f t="shared" si="151"/>
        <v>0</v>
      </c>
      <c r="BN205" s="13">
        <f t="shared" si="152"/>
        <v>0</v>
      </c>
      <c r="BO205" s="13">
        <f t="shared" si="153"/>
        <v>0</v>
      </c>
      <c r="BP205" s="13">
        <f t="shared" si="154"/>
        <v>0</v>
      </c>
      <c r="BQ205" s="13">
        <f t="shared" si="155"/>
        <v>0</v>
      </c>
      <c r="BR205" s="13">
        <f t="shared" si="156"/>
        <v>0</v>
      </c>
      <c r="BS205" s="13">
        <f t="shared" si="157"/>
        <v>0</v>
      </c>
      <c r="BT205" s="13">
        <f t="shared" si="158"/>
        <v>0</v>
      </c>
      <c r="BU205" s="40">
        <f t="shared" si="182"/>
        <v>1</v>
      </c>
      <c r="BV205" s="13">
        <f t="shared" si="159"/>
        <v>0</v>
      </c>
      <c r="BW205" s="13">
        <f t="shared" si="160"/>
        <v>1</v>
      </c>
      <c r="BX205" s="13">
        <f t="shared" si="161"/>
        <v>1</v>
      </c>
      <c r="BY205" s="13">
        <f t="shared" si="162"/>
        <v>0</v>
      </c>
      <c r="BZ205" s="13">
        <f t="shared" si="163"/>
        <v>0</v>
      </c>
      <c r="CA205" s="13">
        <f t="shared" si="164"/>
        <v>0</v>
      </c>
      <c r="CB205" s="13">
        <f t="shared" si="165"/>
        <v>0</v>
      </c>
      <c r="CC205" s="13">
        <f t="shared" si="166"/>
        <v>0</v>
      </c>
      <c r="CD205" s="13">
        <f t="shared" si="167"/>
        <v>0</v>
      </c>
      <c r="CE205" s="13">
        <f t="shared" si="168"/>
        <v>0</v>
      </c>
      <c r="CF205" s="13">
        <f t="shared" si="169"/>
        <v>0</v>
      </c>
      <c r="CG205" s="13">
        <f t="shared" si="170"/>
        <v>0</v>
      </c>
      <c r="CH205" s="13">
        <f t="shared" si="171"/>
        <v>0</v>
      </c>
      <c r="CI205" s="13">
        <f t="shared" si="172"/>
        <v>0</v>
      </c>
      <c r="CJ205" s="13">
        <f t="shared" si="173"/>
        <v>0</v>
      </c>
      <c r="CK205" s="13">
        <f t="shared" si="174"/>
        <v>0</v>
      </c>
      <c r="CL205" s="13">
        <f t="shared" si="175"/>
        <v>0</v>
      </c>
      <c r="CM205" s="13">
        <f t="shared" si="176"/>
        <v>0</v>
      </c>
      <c r="CN205" s="13">
        <f t="shared" si="177"/>
        <v>0</v>
      </c>
      <c r="CO205" s="13">
        <f t="shared" si="178"/>
        <v>0</v>
      </c>
      <c r="CP205" s="13">
        <f t="shared" si="179"/>
        <v>0</v>
      </c>
      <c r="CQ205" s="13">
        <f t="shared" si="180"/>
        <v>0</v>
      </c>
      <c r="CR205" s="13">
        <f t="shared" si="181"/>
        <v>1</v>
      </c>
      <c r="CS205" s="13">
        <f t="shared" si="183"/>
        <v>0</v>
      </c>
      <c r="CT205" s="13" t="s">
        <v>107</v>
      </c>
    </row>
    <row r="206" spans="1:98" x14ac:dyDescent="0.35">
      <c r="A206" s="14">
        <v>115</v>
      </c>
      <c r="B206" s="6">
        <v>205</v>
      </c>
      <c r="C206" s="6">
        <v>17</v>
      </c>
      <c r="D206" s="6">
        <v>1</v>
      </c>
      <c r="F206" s="6" t="s">
        <v>240</v>
      </c>
      <c r="G206" s="6">
        <v>1</v>
      </c>
      <c r="H206" s="6"/>
      <c r="I206" s="6"/>
      <c r="J206" s="6" t="s">
        <v>351</v>
      </c>
      <c r="K206" s="21">
        <v>43784</v>
      </c>
      <c r="L206" s="6" t="s">
        <v>86</v>
      </c>
      <c r="M206" s="6" t="s">
        <v>352</v>
      </c>
      <c r="N206" s="6"/>
      <c r="O206" s="6"/>
      <c r="P206" s="16">
        <v>43775</v>
      </c>
      <c r="Q206" s="17">
        <v>0.54166666666666663</v>
      </c>
      <c r="R206" s="6" t="s">
        <v>99</v>
      </c>
      <c r="S206" s="6" t="s">
        <v>98</v>
      </c>
      <c r="T206" s="6" t="s">
        <v>49</v>
      </c>
      <c r="U206" s="6" t="s">
        <v>396</v>
      </c>
      <c r="V206" s="6" t="s">
        <v>354</v>
      </c>
      <c r="W206" s="6" t="s">
        <v>94</v>
      </c>
      <c r="Y206" s="6" t="s">
        <v>87</v>
      </c>
      <c r="AU206" s="18" t="s">
        <v>105</v>
      </c>
      <c r="AV206" s="6" t="s">
        <v>106</v>
      </c>
      <c r="AX206" s="6" t="s">
        <v>99</v>
      </c>
      <c r="AY206" s="13">
        <f t="shared" si="138"/>
        <v>1</v>
      </c>
      <c r="AZ206" s="13">
        <f t="shared" si="139"/>
        <v>0</v>
      </c>
      <c r="BA206" s="13">
        <f t="shared" si="140"/>
        <v>0</v>
      </c>
      <c r="BB206" s="13">
        <f t="shared" si="141"/>
        <v>0</v>
      </c>
      <c r="BC206" s="13">
        <f t="shared" si="142"/>
        <v>0</v>
      </c>
      <c r="BD206" s="13">
        <f t="shared" si="143"/>
        <v>0</v>
      </c>
      <c r="BE206" s="13">
        <f>COUNTIF(T206:AW206,"Tocaciones")</f>
        <v>0</v>
      </c>
      <c r="BF206" s="13">
        <f t="shared" si="144"/>
        <v>0</v>
      </c>
      <c r="BG206" s="13">
        <f t="shared" si="145"/>
        <v>0</v>
      </c>
      <c r="BH206" s="13">
        <f t="shared" si="146"/>
        <v>0</v>
      </c>
      <c r="BI206" s="13">
        <f t="shared" si="147"/>
        <v>0</v>
      </c>
      <c r="BJ206" s="13">
        <f t="shared" si="148"/>
        <v>0</v>
      </c>
      <c r="BK206" s="13">
        <f t="shared" si="149"/>
        <v>0</v>
      </c>
      <c r="BL206" s="13">
        <f t="shared" si="150"/>
        <v>0</v>
      </c>
      <c r="BM206" s="13">
        <f t="shared" si="151"/>
        <v>0</v>
      </c>
      <c r="BN206" s="13">
        <f t="shared" si="152"/>
        <v>0</v>
      </c>
      <c r="BO206" s="13">
        <f t="shared" si="153"/>
        <v>0</v>
      </c>
      <c r="BP206" s="13">
        <f t="shared" si="154"/>
        <v>0</v>
      </c>
      <c r="BQ206" s="13">
        <f t="shared" si="155"/>
        <v>0</v>
      </c>
      <c r="BR206" s="13">
        <f t="shared" si="156"/>
        <v>0</v>
      </c>
      <c r="BS206" s="13">
        <f t="shared" si="157"/>
        <v>0</v>
      </c>
      <c r="BT206" s="13">
        <f t="shared" si="158"/>
        <v>0</v>
      </c>
      <c r="BU206" s="40">
        <f t="shared" si="182"/>
        <v>1</v>
      </c>
      <c r="BV206" s="13">
        <f t="shared" si="159"/>
        <v>0</v>
      </c>
      <c r="BW206" s="13">
        <f t="shared" si="160"/>
        <v>0</v>
      </c>
      <c r="BX206" s="13">
        <f t="shared" si="161"/>
        <v>0</v>
      </c>
      <c r="BY206" s="13">
        <f t="shared" si="162"/>
        <v>0</v>
      </c>
      <c r="BZ206" s="13">
        <f t="shared" si="163"/>
        <v>0</v>
      </c>
      <c r="CA206" s="13">
        <f t="shared" si="164"/>
        <v>0</v>
      </c>
      <c r="CB206" s="13">
        <f t="shared" si="165"/>
        <v>0</v>
      </c>
      <c r="CC206" s="13">
        <f t="shared" si="166"/>
        <v>0</v>
      </c>
      <c r="CD206" s="13">
        <f t="shared" si="167"/>
        <v>0</v>
      </c>
      <c r="CE206" s="13">
        <f t="shared" si="168"/>
        <v>0</v>
      </c>
      <c r="CF206" s="13">
        <f t="shared" si="169"/>
        <v>0</v>
      </c>
      <c r="CG206" s="13">
        <f t="shared" si="170"/>
        <v>0</v>
      </c>
      <c r="CH206" s="13">
        <f t="shared" si="171"/>
        <v>0</v>
      </c>
      <c r="CI206" s="13">
        <f t="shared" si="172"/>
        <v>0</v>
      </c>
      <c r="CJ206" s="13">
        <f t="shared" si="173"/>
        <v>0</v>
      </c>
      <c r="CK206" s="13">
        <f t="shared" si="174"/>
        <v>1</v>
      </c>
      <c r="CL206" s="13">
        <f t="shared" si="175"/>
        <v>0</v>
      </c>
      <c r="CM206" s="13">
        <f t="shared" si="176"/>
        <v>0</v>
      </c>
      <c r="CN206" s="13">
        <f t="shared" si="177"/>
        <v>0</v>
      </c>
      <c r="CO206" s="13">
        <f t="shared" si="178"/>
        <v>0</v>
      </c>
      <c r="CP206" s="13">
        <f t="shared" si="179"/>
        <v>0</v>
      </c>
      <c r="CQ206" s="13">
        <f t="shared" si="180"/>
        <v>0</v>
      </c>
      <c r="CR206" s="13">
        <f t="shared" si="181"/>
        <v>1</v>
      </c>
      <c r="CS206" s="13">
        <f t="shared" si="183"/>
        <v>0</v>
      </c>
      <c r="CT206" s="13" t="s">
        <v>107</v>
      </c>
    </row>
    <row r="207" spans="1:98" x14ac:dyDescent="0.35">
      <c r="A207" s="14">
        <v>116</v>
      </c>
      <c r="B207" s="6">
        <v>206</v>
      </c>
      <c r="C207" s="6">
        <v>20</v>
      </c>
      <c r="D207" s="6">
        <v>1</v>
      </c>
      <c r="G207" s="6">
        <v>1</v>
      </c>
      <c r="H207" s="6"/>
      <c r="I207" s="6"/>
      <c r="J207" s="6" t="s">
        <v>397</v>
      </c>
      <c r="K207" s="21">
        <v>43786</v>
      </c>
      <c r="L207" s="6" t="s">
        <v>86</v>
      </c>
      <c r="M207" s="6" t="s">
        <v>398</v>
      </c>
      <c r="N207" s="6"/>
      <c r="O207" s="6"/>
      <c r="P207" s="21">
        <v>43774</v>
      </c>
      <c r="R207" s="6" t="s">
        <v>99</v>
      </c>
      <c r="S207" s="6" t="s">
        <v>99</v>
      </c>
      <c r="T207" s="6" t="s">
        <v>49</v>
      </c>
      <c r="U207" s="6" t="s">
        <v>399</v>
      </c>
      <c r="V207" s="6" t="s">
        <v>400</v>
      </c>
      <c r="W207" s="6" t="s">
        <v>94</v>
      </c>
      <c r="Y207" s="6" t="s">
        <v>87</v>
      </c>
      <c r="AA207" s="6" t="s">
        <v>53</v>
      </c>
      <c r="AB207" s="6" t="s">
        <v>401</v>
      </c>
      <c r="AC207" s="6" t="s">
        <v>94</v>
      </c>
      <c r="AE207" s="6" t="s">
        <v>79</v>
      </c>
      <c r="AG207" s="6" t="s">
        <v>50</v>
      </c>
      <c r="AH207" s="6" t="s">
        <v>402</v>
      </c>
      <c r="AI207" s="6" t="s">
        <v>94</v>
      </c>
      <c r="AK207" s="6" t="s">
        <v>80</v>
      </c>
      <c r="AM207" s="6" t="s">
        <v>55</v>
      </c>
      <c r="AN207" s="6" t="s">
        <v>402</v>
      </c>
      <c r="AO207" s="6" t="s">
        <v>94</v>
      </c>
      <c r="AP207" s="6" t="s">
        <v>403</v>
      </c>
      <c r="AU207" s="18" t="s">
        <v>105</v>
      </c>
      <c r="AV207" s="6" t="s">
        <v>315</v>
      </c>
      <c r="AX207" s="6" t="s">
        <v>310</v>
      </c>
      <c r="AY207" s="13">
        <f t="shared" si="138"/>
        <v>1</v>
      </c>
      <c r="AZ207" s="13">
        <f t="shared" si="139"/>
        <v>1</v>
      </c>
      <c r="BA207" s="13">
        <f t="shared" si="140"/>
        <v>0</v>
      </c>
      <c r="BB207" s="13">
        <f t="shared" si="141"/>
        <v>0</v>
      </c>
      <c r="BC207" s="13">
        <f t="shared" si="142"/>
        <v>1</v>
      </c>
      <c r="BD207" s="13">
        <f t="shared" si="143"/>
        <v>0</v>
      </c>
      <c r="BE207" s="13">
        <f>COUNTIF(T207:AT207,"Tocaciones")</f>
        <v>1</v>
      </c>
      <c r="BF207" s="13">
        <f t="shared" si="144"/>
        <v>0</v>
      </c>
      <c r="BG207" s="13">
        <f t="shared" si="145"/>
        <v>0</v>
      </c>
      <c r="BH207" s="13">
        <f t="shared" si="146"/>
        <v>0</v>
      </c>
      <c r="BI207" s="13">
        <f t="shared" si="147"/>
        <v>0</v>
      </c>
      <c r="BJ207" s="13">
        <f t="shared" si="148"/>
        <v>0</v>
      </c>
      <c r="BK207" s="13">
        <f t="shared" si="149"/>
        <v>0</v>
      </c>
      <c r="BL207" s="13">
        <f t="shared" si="150"/>
        <v>0</v>
      </c>
      <c r="BM207" s="13">
        <f t="shared" si="151"/>
        <v>0</v>
      </c>
      <c r="BN207" s="13">
        <f t="shared" si="152"/>
        <v>0</v>
      </c>
      <c r="BO207" s="13">
        <f t="shared" si="153"/>
        <v>0</v>
      </c>
      <c r="BP207" s="13">
        <f t="shared" si="154"/>
        <v>0</v>
      </c>
      <c r="BQ207" s="13">
        <f t="shared" si="155"/>
        <v>0</v>
      </c>
      <c r="BR207" s="13">
        <f t="shared" si="156"/>
        <v>0</v>
      </c>
      <c r="BS207" s="13">
        <f t="shared" si="157"/>
        <v>0</v>
      </c>
      <c r="BT207" s="13">
        <f t="shared" si="158"/>
        <v>0</v>
      </c>
      <c r="BU207" s="40">
        <f t="shared" si="182"/>
        <v>4</v>
      </c>
      <c r="BV207" s="13">
        <f t="shared" si="159"/>
        <v>0</v>
      </c>
      <c r="BW207" s="13">
        <f t="shared" si="160"/>
        <v>0</v>
      </c>
      <c r="BX207" s="13">
        <f t="shared" si="161"/>
        <v>0</v>
      </c>
      <c r="BY207" s="13">
        <f t="shared" si="162"/>
        <v>0</v>
      </c>
      <c r="BZ207" s="13">
        <f t="shared" si="163"/>
        <v>0</v>
      </c>
      <c r="CA207" s="13">
        <f t="shared" si="164"/>
        <v>0</v>
      </c>
      <c r="CB207" s="13">
        <f t="shared" si="165"/>
        <v>0</v>
      </c>
      <c r="CC207" s="13">
        <f t="shared" si="166"/>
        <v>1</v>
      </c>
      <c r="CD207" s="13">
        <f t="shared" si="167"/>
        <v>1</v>
      </c>
      <c r="CE207" s="13">
        <f t="shared" si="168"/>
        <v>0</v>
      </c>
      <c r="CF207" s="13">
        <f t="shared" si="169"/>
        <v>0</v>
      </c>
      <c r="CG207" s="13">
        <f t="shared" si="170"/>
        <v>0</v>
      </c>
      <c r="CH207" s="13">
        <f t="shared" si="171"/>
        <v>0</v>
      </c>
      <c r="CI207" s="13">
        <f t="shared" si="172"/>
        <v>0</v>
      </c>
      <c r="CJ207" s="13">
        <f t="shared" si="173"/>
        <v>0</v>
      </c>
      <c r="CK207" s="13">
        <f t="shared" si="174"/>
        <v>1</v>
      </c>
      <c r="CL207" s="13">
        <f t="shared" si="175"/>
        <v>0</v>
      </c>
      <c r="CM207" s="13">
        <f t="shared" si="176"/>
        <v>0</v>
      </c>
      <c r="CN207" s="13">
        <f t="shared" si="177"/>
        <v>0</v>
      </c>
      <c r="CO207" s="13">
        <f t="shared" si="178"/>
        <v>0</v>
      </c>
      <c r="CP207" s="13">
        <f t="shared" si="179"/>
        <v>0</v>
      </c>
      <c r="CQ207" s="13">
        <f t="shared" si="180"/>
        <v>0</v>
      </c>
      <c r="CR207" s="13">
        <f t="shared" si="181"/>
        <v>4</v>
      </c>
      <c r="CS207" s="13">
        <f t="shared" si="183"/>
        <v>2</v>
      </c>
      <c r="CT207" s="13" t="s">
        <v>125</v>
      </c>
    </row>
    <row r="208" spans="1:98" x14ac:dyDescent="0.35">
      <c r="A208" s="14">
        <v>117</v>
      </c>
      <c r="B208" s="6">
        <v>207</v>
      </c>
      <c r="D208" s="6">
        <v>1</v>
      </c>
      <c r="G208" s="6">
        <v>1</v>
      </c>
      <c r="H208" s="6"/>
      <c r="I208" s="6"/>
      <c r="J208" s="6" t="s">
        <v>397</v>
      </c>
      <c r="K208" s="21">
        <v>43786</v>
      </c>
      <c r="L208" s="6" t="s">
        <v>376</v>
      </c>
      <c r="M208" s="6" t="s">
        <v>398</v>
      </c>
      <c r="N208" s="6"/>
      <c r="O208" s="6"/>
      <c r="P208" s="21">
        <v>43774</v>
      </c>
      <c r="Q208" s="17">
        <v>0.75</v>
      </c>
      <c r="R208" s="6" t="s">
        <v>99</v>
      </c>
      <c r="S208" s="6" t="s">
        <v>99</v>
      </c>
      <c r="T208" s="6" t="s">
        <v>49</v>
      </c>
      <c r="U208" s="6" t="s">
        <v>404</v>
      </c>
      <c r="V208" s="6" t="s">
        <v>405</v>
      </c>
      <c r="W208" s="6" t="s">
        <v>94</v>
      </c>
      <c r="X208" s="6">
        <v>5</v>
      </c>
      <c r="Y208" s="6" t="s">
        <v>87</v>
      </c>
      <c r="AA208" s="6" t="s">
        <v>53</v>
      </c>
      <c r="AB208" s="6" t="s">
        <v>404</v>
      </c>
      <c r="AC208" s="6" t="s">
        <v>94</v>
      </c>
      <c r="AE208" s="6" t="s">
        <v>79</v>
      </c>
      <c r="AG208" s="6" t="s">
        <v>49</v>
      </c>
      <c r="AH208" s="6" t="s">
        <v>406</v>
      </c>
      <c r="AI208" s="6" t="s">
        <v>94</v>
      </c>
      <c r="AK208" s="6" t="s">
        <v>86</v>
      </c>
      <c r="AM208" s="6" t="s">
        <v>50</v>
      </c>
      <c r="AN208" s="6" t="s">
        <v>402</v>
      </c>
      <c r="AO208" s="6" t="s">
        <v>94</v>
      </c>
      <c r="AP208" s="6" t="s">
        <v>403</v>
      </c>
      <c r="AU208" s="18" t="s">
        <v>105</v>
      </c>
      <c r="AV208" s="6" t="s">
        <v>315</v>
      </c>
      <c r="AW208" s="6" t="s">
        <v>402</v>
      </c>
      <c r="AX208" s="6" t="s">
        <v>99</v>
      </c>
      <c r="AY208" s="13">
        <f t="shared" si="138"/>
        <v>2</v>
      </c>
      <c r="AZ208" s="13">
        <f t="shared" si="139"/>
        <v>1</v>
      </c>
      <c r="BA208" s="13">
        <f t="shared" si="140"/>
        <v>0</v>
      </c>
      <c r="BB208" s="13">
        <f t="shared" si="141"/>
        <v>0</v>
      </c>
      <c r="BC208" s="13">
        <f t="shared" si="142"/>
        <v>1</v>
      </c>
      <c r="BD208" s="13">
        <f t="shared" si="143"/>
        <v>0</v>
      </c>
      <c r="BE208" s="13">
        <f>COUNTIF(T208:AW208,"Tocaciones")</f>
        <v>0</v>
      </c>
      <c r="BF208" s="13">
        <f t="shared" si="144"/>
        <v>0</v>
      </c>
      <c r="BG208" s="13">
        <f t="shared" si="145"/>
        <v>0</v>
      </c>
      <c r="BH208" s="13">
        <f t="shared" si="146"/>
        <v>0</v>
      </c>
      <c r="BI208" s="13">
        <f t="shared" si="147"/>
        <v>0</v>
      </c>
      <c r="BJ208" s="13">
        <f t="shared" si="148"/>
        <v>0</v>
      </c>
      <c r="BK208" s="13">
        <f t="shared" si="149"/>
        <v>0</v>
      </c>
      <c r="BL208" s="13">
        <f t="shared" si="150"/>
        <v>0</v>
      </c>
      <c r="BM208" s="13">
        <f t="shared" si="151"/>
        <v>0</v>
      </c>
      <c r="BN208" s="13">
        <f t="shared" si="152"/>
        <v>0</v>
      </c>
      <c r="BO208" s="13">
        <f t="shared" si="153"/>
        <v>0</v>
      </c>
      <c r="BP208" s="13">
        <f t="shared" si="154"/>
        <v>0</v>
      </c>
      <c r="BQ208" s="13">
        <f t="shared" si="155"/>
        <v>0</v>
      </c>
      <c r="BR208" s="13">
        <f t="shared" si="156"/>
        <v>0</v>
      </c>
      <c r="BS208" s="13">
        <f t="shared" si="157"/>
        <v>0</v>
      </c>
      <c r="BT208" s="13">
        <f t="shared" si="158"/>
        <v>0</v>
      </c>
      <c r="BU208" s="40">
        <f t="shared" si="182"/>
        <v>4</v>
      </c>
      <c r="BV208" s="13">
        <f t="shared" si="159"/>
        <v>0</v>
      </c>
      <c r="BW208" s="13">
        <f t="shared" si="160"/>
        <v>0</v>
      </c>
      <c r="BX208" s="13">
        <f t="shared" si="161"/>
        <v>0</v>
      </c>
      <c r="BY208" s="13">
        <f t="shared" si="162"/>
        <v>0</v>
      </c>
      <c r="BZ208" s="13">
        <f t="shared" si="163"/>
        <v>0</v>
      </c>
      <c r="CA208" s="13">
        <f t="shared" si="164"/>
        <v>0</v>
      </c>
      <c r="CB208" s="13">
        <f t="shared" si="165"/>
        <v>0</v>
      </c>
      <c r="CC208" s="13">
        <f t="shared" si="166"/>
        <v>1</v>
      </c>
      <c r="CD208" s="13">
        <f t="shared" si="167"/>
        <v>0</v>
      </c>
      <c r="CE208" s="13">
        <f t="shared" si="168"/>
        <v>0</v>
      </c>
      <c r="CF208" s="13">
        <f t="shared" si="169"/>
        <v>0</v>
      </c>
      <c r="CG208" s="13">
        <f t="shared" si="170"/>
        <v>0</v>
      </c>
      <c r="CH208" s="13">
        <f t="shared" si="171"/>
        <v>0</v>
      </c>
      <c r="CI208" s="13">
        <f t="shared" si="172"/>
        <v>0</v>
      </c>
      <c r="CJ208" s="13">
        <f t="shared" si="173"/>
        <v>1</v>
      </c>
      <c r="CK208" s="13">
        <f t="shared" si="174"/>
        <v>1</v>
      </c>
      <c r="CL208" s="13">
        <f t="shared" si="175"/>
        <v>0</v>
      </c>
      <c r="CM208" s="13">
        <f t="shared" si="176"/>
        <v>0</v>
      </c>
      <c r="CN208" s="13">
        <f t="shared" si="177"/>
        <v>0</v>
      </c>
      <c r="CO208" s="13">
        <f t="shared" si="178"/>
        <v>0</v>
      </c>
      <c r="CP208" s="13">
        <f t="shared" si="179"/>
        <v>0</v>
      </c>
      <c r="CQ208" s="13">
        <f t="shared" si="180"/>
        <v>0</v>
      </c>
      <c r="CR208" s="13">
        <f t="shared" si="181"/>
        <v>4</v>
      </c>
      <c r="CS208" s="13">
        <f t="shared" si="183"/>
        <v>1</v>
      </c>
      <c r="CT208" s="13" t="s">
        <v>125</v>
      </c>
    </row>
    <row r="209" spans="1:98" x14ac:dyDescent="0.35">
      <c r="A209" s="14">
        <v>118</v>
      </c>
      <c r="B209" s="6">
        <v>208</v>
      </c>
      <c r="C209" s="6">
        <v>46</v>
      </c>
      <c r="D209" s="6">
        <v>2</v>
      </c>
      <c r="G209" s="6">
        <v>1</v>
      </c>
      <c r="H209" s="6"/>
      <c r="I209" s="6"/>
      <c r="J209" s="6" t="s">
        <v>397</v>
      </c>
      <c r="K209" s="21">
        <v>43781</v>
      </c>
      <c r="L209" s="6" t="s">
        <v>172</v>
      </c>
      <c r="M209" s="6" t="s">
        <v>398</v>
      </c>
      <c r="N209" s="6"/>
      <c r="O209" s="6"/>
      <c r="P209" s="16">
        <v>43758</v>
      </c>
      <c r="Q209" s="17">
        <v>0.70833333333333337</v>
      </c>
      <c r="R209" s="6" t="s">
        <v>99</v>
      </c>
      <c r="S209" s="6" t="s">
        <v>98</v>
      </c>
      <c r="T209" s="6" t="s">
        <v>52</v>
      </c>
      <c r="U209" s="6" t="s">
        <v>407</v>
      </c>
      <c r="V209" s="6" t="s">
        <v>400</v>
      </c>
      <c r="W209" s="6" t="s">
        <v>94</v>
      </c>
      <c r="X209" s="6">
        <v>1</v>
      </c>
      <c r="Y209" s="6" t="s">
        <v>73</v>
      </c>
      <c r="Z209" s="6" t="s">
        <v>74</v>
      </c>
      <c r="AU209" s="18" t="s">
        <v>105</v>
      </c>
      <c r="AV209" s="6" t="s">
        <v>106</v>
      </c>
      <c r="AX209" s="6" t="s">
        <v>99</v>
      </c>
      <c r="AY209" s="13">
        <f t="shared" si="138"/>
        <v>0</v>
      </c>
      <c r="AZ209" s="13">
        <f t="shared" si="139"/>
        <v>0</v>
      </c>
      <c r="BA209" s="13">
        <f t="shared" si="140"/>
        <v>0</v>
      </c>
      <c r="BB209" s="13">
        <f t="shared" si="141"/>
        <v>1</v>
      </c>
      <c r="BC209" s="13">
        <f t="shared" si="142"/>
        <v>0</v>
      </c>
      <c r="BD209" s="13">
        <f t="shared" si="143"/>
        <v>0</v>
      </c>
      <c r="BE209" s="13">
        <f>COUNTIF(T209:AT209,"Tocaciones")</f>
        <v>0</v>
      </c>
      <c r="BF209" s="13">
        <f t="shared" si="144"/>
        <v>0</v>
      </c>
      <c r="BG209" s="13">
        <f t="shared" si="145"/>
        <v>0</v>
      </c>
      <c r="BH209" s="13">
        <f t="shared" si="146"/>
        <v>0</v>
      </c>
      <c r="BI209" s="13">
        <f t="shared" si="147"/>
        <v>0</v>
      </c>
      <c r="BJ209" s="13">
        <f t="shared" si="148"/>
        <v>0</v>
      </c>
      <c r="BK209" s="13">
        <f t="shared" si="149"/>
        <v>0</v>
      </c>
      <c r="BL209" s="13">
        <f t="shared" si="150"/>
        <v>0</v>
      </c>
      <c r="BM209" s="13">
        <f t="shared" si="151"/>
        <v>0</v>
      </c>
      <c r="BN209" s="13">
        <f t="shared" si="152"/>
        <v>0</v>
      </c>
      <c r="BO209" s="13">
        <f t="shared" si="153"/>
        <v>0</v>
      </c>
      <c r="BP209" s="13">
        <f t="shared" si="154"/>
        <v>0</v>
      </c>
      <c r="BQ209" s="13">
        <f t="shared" si="155"/>
        <v>0</v>
      </c>
      <c r="BR209" s="13">
        <f t="shared" si="156"/>
        <v>0</v>
      </c>
      <c r="BS209" s="13">
        <f t="shared" si="157"/>
        <v>0</v>
      </c>
      <c r="BT209" s="13">
        <f t="shared" si="158"/>
        <v>0</v>
      </c>
      <c r="BU209" s="40">
        <f t="shared" si="182"/>
        <v>1</v>
      </c>
      <c r="BV209" s="13">
        <f t="shared" si="159"/>
        <v>0</v>
      </c>
      <c r="BW209" s="13">
        <f t="shared" si="160"/>
        <v>1</v>
      </c>
      <c r="BX209" s="13">
        <f t="shared" si="161"/>
        <v>1</v>
      </c>
      <c r="BY209" s="13">
        <f t="shared" si="162"/>
        <v>0</v>
      </c>
      <c r="BZ209" s="13">
        <f t="shared" si="163"/>
        <v>0</v>
      </c>
      <c r="CA209" s="13">
        <f t="shared" si="164"/>
        <v>0</v>
      </c>
      <c r="CB209" s="13">
        <f t="shared" si="165"/>
        <v>0</v>
      </c>
      <c r="CC209" s="13">
        <f t="shared" si="166"/>
        <v>0</v>
      </c>
      <c r="CD209" s="13">
        <f t="shared" si="167"/>
        <v>0</v>
      </c>
      <c r="CE209" s="13">
        <f t="shared" si="168"/>
        <v>0</v>
      </c>
      <c r="CF209" s="13">
        <f t="shared" si="169"/>
        <v>0</v>
      </c>
      <c r="CG209" s="13">
        <f t="shared" si="170"/>
        <v>0</v>
      </c>
      <c r="CH209" s="13">
        <f t="shared" si="171"/>
        <v>0</v>
      </c>
      <c r="CI209" s="13">
        <f t="shared" si="172"/>
        <v>0</v>
      </c>
      <c r="CJ209" s="13">
        <f t="shared" si="173"/>
        <v>0</v>
      </c>
      <c r="CK209" s="13">
        <f t="shared" si="174"/>
        <v>0</v>
      </c>
      <c r="CL209" s="13">
        <f t="shared" si="175"/>
        <v>0</v>
      </c>
      <c r="CM209" s="13">
        <f t="shared" si="176"/>
        <v>0</v>
      </c>
      <c r="CN209" s="13">
        <f t="shared" si="177"/>
        <v>0</v>
      </c>
      <c r="CO209" s="13">
        <f t="shared" si="178"/>
        <v>0</v>
      </c>
      <c r="CP209" s="13">
        <f t="shared" si="179"/>
        <v>0</v>
      </c>
      <c r="CQ209" s="13">
        <f t="shared" si="180"/>
        <v>0</v>
      </c>
      <c r="CR209" s="13">
        <f t="shared" si="181"/>
        <v>1</v>
      </c>
      <c r="CS209" s="13">
        <f t="shared" si="183"/>
        <v>0</v>
      </c>
      <c r="CT209" s="13" t="s">
        <v>107</v>
      </c>
    </row>
    <row r="210" spans="1:98" x14ac:dyDescent="0.35">
      <c r="A210" s="14">
        <v>119</v>
      </c>
      <c r="B210" s="6">
        <v>209</v>
      </c>
      <c r="C210" s="6">
        <v>26</v>
      </c>
      <c r="D210" s="6">
        <v>1</v>
      </c>
      <c r="G210" s="6">
        <v>1</v>
      </c>
      <c r="H210" s="6"/>
      <c r="I210" s="6"/>
      <c r="J210" s="6" t="s">
        <v>397</v>
      </c>
      <c r="K210" s="21">
        <v>43786</v>
      </c>
      <c r="L210" s="6" t="s">
        <v>86</v>
      </c>
      <c r="M210" s="6" t="s">
        <v>398</v>
      </c>
      <c r="N210" s="6"/>
      <c r="O210" s="6"/>
      <c r="P210" s="21">
        <v>43774</v>
      </c>
      <c r="Q210" s="17">
        <v>0.85416666666666663</v>
      </c>
      <c r="R210" s="6" t="s">
        <v>99</v>
      </c>
      <c r="S210" s="6" t="s">
        <v>98</v>
      </c>
      <c r="T210" s="6" t="s">
        <v>49</v>
      </c>
      <c r="U210" s="6" t="s">
        <v>408</v>
      </c>
      <c r="V210" s="6" t="s">
        <v>405</v>
      </c>
      <c r="W210" s="6" t="s">
        <v>94</v>
      </c>
      <c r="X210" s="6">
        <v>6</v>
      </c>
      <c r="Y210" s="6" t="s">
        <v>87</v>
      </c>
      <c r="AA210" s="6" t="s">
        <v>53</v>
      </c>
      <c r="AB210" s="6" t="s">
        <v>408</v>
      </c>
      <c r="AC210" s="6" t="s">
        <v>94</v>
      </c>
      <c r="AE210" s="6" t="s">
        <v>79</v>
      </c>
      <c r="AG210" s="6" t="s">
        <v>56</v>
      </c>
      <c r="AH210" s="6" t="s">
        <v>406</v>
      </c>
      <c r="AI210" s="6" t="s">
        <v>94</v>
      </c>
      <c r="AK210" s="6" t="s">
        <v>79</v>
      </c>
      <c r="AM210" s="6" t="s">
        <v>50</v>
      </c>
      <c r="AN210" s="6" t="s">
        <v>402</v>
      </c>
      <c r="AO210" s="6" t="s">
        <v>94</v>
      </c>
      <c r="AP210" s="6" t="s">
        <v>403</v>
      </c>
      <c r="AU210" s="18" t="s">
        <v>105</v>
      </c>
      <c r="AV210" s="6" t="s">
        <v>315</v>
      </c>
      <c r="AW210" s="6" t="s">
        <v>402</v>
      </c>
      <c r="AX210" s="6" t="s">
        <v>310</v>
      </c>
      <c r="AY210" s="13">
        <f t="shared" si="138"/>
        <v>1</v>
      </c>
      <c r="AZ210" s="13">
        <f t="shared" si="139"/>
        <v>1</v>
      </c>
      <c r="BA210" s="13">
        <f t="shared" si="140"/>
        <v>0</v>
      </c>
      <c r="BB210" s="13">
        <f t="shared" si="141"/>
        <v>0</v>
      </c>
      <c r="BC210" s="13">
        <f t="shared" si="142"/>
        <v>1</v>
      </c>
      <c r="BD210" s="13">
        <f t="shared" si="143"/>
        <v>0</v>
      </c>
      <c r="BE210" s="13">
        <f>COUNTIF(T210:AW210,"Tocaciones")</f>
        <v>0</v>
      </c>
      <c r="BF210" s="13">
        <f t="shared" si="144"/>
        <v>1</v>
      </c>
      <c r="BG210" s="13">
        <f t="shared" si="145"/>
        <v>0</v>
      </c>
      <c r="BH210" s="13">
        <f t="shared" si="146"/>
        <v>0</v>
      </c>
      <c r="BI210" s="13">
        <f t="shared" si="147"/>
        <v>0</v>
      </c>
      <c r="BJ210" s="13">
        <f t="shared" si="148"/>
        <v>0</v>
      </c>
      <c r="BK210" s="13">
        <f t="shared" si="149"/>
        <v>0</v>
      </c>
      <c r="BL210" s="13">
        <f t="shared" si="150"/>
        <v>0</v>
      </c>
      <c r="BM210" s="13">
        <f t="shared" si="151"/>
        <v>0</v>
      </c>
      <c r="BN210" s="13">
        <f t="shared" si="152"/>
        <v>0</v>
      </c>
      <c r="BO210" s="13">
        <f t="shared" si="153"/>
        <v>0</v>
      </c>
      <c r="BP210" s="13">
        <f t="shared" si="154"/>
        <v>0</v>
      </c>
      <c r="BQ210" s="13">
        <f t="shared" si="155"/>
        <v>0</v>
      </c>
      <c r="BR210" s="13">
        <f t="shared" si="156"/>
        <v>0</v>
      </c>
      <c r="BS210" s="13">
        <f t="shared" si="157"/>
        <v>0</v>
      </c>
      <c r="BT210" s="13">
        <f t="shared" si="158"/>
        <v>0</v>
      </c>
      <c r="BU210" s="40">
        <f t="shared" si="182"/>
        <v>4</v>
      </c>
      <c r="BV210" s="13">
        <f t="shared" si="159"/>
        <v>0</v>
      </c>
      <c r="BW210" s="13">
        <f t="shared" si="160"/>
        <v>0</v>
      </c>
      <c r="BX210" s="13">
        <f t="shared" si="161"/>
        <v>0</v>
      </c>
      <c r="BY210" s="13">
        <f t="shared" si="162"/>
        <v>0</v>
      </c>
      <c r="BZ210" s="13">
        <f t="shared" si="163"/>
        <v>0</v>
      </c>
      <c r="CA210" s="13">
        <f t="shared" si="164"/>
        <v>0</v>
      </c>
      <c r="CB210" s="13">
        <f t="shared" si="165"/>
        <v>0</v>
      </c>
      <c r="CC210" s="13">
        <f t="shared" si="166"/>
        <v>2</v>
      </c>
      <c r="CD210" s="13">
        <f t="shared" si="167"/>
        <v>0</v>
      </c>
      <c r="CE210" s="13">
        <f t="shared" si="168"/>
        <v>0</v>
      </c>
      <c r="CF210" s="13">
        <f t="shared" si="169"/>
        <v>0</v>
      </c>
      <c r="CG210" s="13">
        <f t="shared" si="170"/>
        <v>0</v>
      </c>
      <c r="CH210" s="13">
        <f t="shared" si="171"/>
        <v>0</v>
      </c>
      <c r="CI210" s="13">
        <f t="shared" si="172"/>
        <v>0</v>
      </c>
      <c r="CJ210" s="13">
        <f t="shared" si="173"/>
        <v>0</v>
      </c>
      <c r="CK210" s="13">
        <f t="shared" si="174"/>
        <v>1</v>
      </c>
      <c r="CL210" s="13">
        <f t="shared" si="175"/>
        <v>0</v>
      </c>
      <c r="CM210" s="13">
        <f t="shared" si="176"/>
        <v>0</v>
      </c>
      <c r="CN210" s="13">
        <f t="shared" si="177"/>
        <v>0</v>
      </c>
      <c r="CO210" s="13">
        <f t="shared" si="178"/>
        <v>0</v>
      </c>
      <c r="CP210" s="13">
        <f t="shared" si="179"/>
        <v>0</v>
      </c>
      <c r="CQ210" s="13">
        <f t="shared" si="180"/>
        <v>0</v>
      </c>
      <c r="CR210" s="13">
        <f t="shared" si="181"/>
        <v>4</v>
      </c>
      <c r="CS210" s="13">
        <f t="shared" si="183"/>
        <v>1</v>
      </c>
      <c r="CT210" s="13" t="s">
        <v>125</v>
      </c>
    </row>
    <row r="211" spans="1:98" x14ac:dyDescent="0.35">
      <c r="A211" s="14">
        <v>120</v>
      </c>
      <c r="B211" s="6">
        <v>210</v>
      </c>
      <c r="C211" s="6">
        <v>22</v>
      </c>
      <c r="D211" s="6">
        <v>1</v>
      </c>
      <c r="G211" s="6">
        <v>1</v>
      </c>
      <c r="H211" s="6"/>
      <c r="I211" s="6"/>
      <c r="J211" s="6" t="s">
        <v>397</v>
      </c>
      <c r="K211" s="21">
        <v>43781</v>
      </c>
      <c r="L211" s="6" t="s">
        <v>86</v>
      </c>
      <c r="M211" s="6" t="s">
        <v>409</v>
      </c>
      <c r="N211" s="6"/>
      <c r="O211" s="6"/>
      <c r="P211" s="21">
        <v>43774</v>
      </c>
      <c r="Q211" s="17">
        <v>0.79166666666666663</v>
      </c>
      <c r="R211" s="6" t="s">
        <v>99</v>
      </c>
      <c r="S211" s="6" t="s">
        <v>98</v>
      </c>
      <c r="T211" s="6" t="s">
        <v>49</v>
      </c>
      <c r="U211" s="6" t="s">
        <v>410</v>
      </c>
      <c r="V211" s="6" t="s">
        <v>400</v>
      </c>
      <c r="W211" s="6" t="s">
        <v>94</v>
      </c>
      <c r="X211" s="6">
        <v>5</v>
      </c>
      <c r="Y211" s="6" t="s">
        <v>87</v>
      </c>
      <c r="AU211" s="18" t="s">
        <v>105</v>
      </c>
      <c r="AV211" s="6" t="s">
        <v>315</v>
      </c>
      <c r="AX211" s="6" t="s">
        <v>310</v>
      </c>
      <c r="AY211" s="13">
        <f t="shared" si="138"/>
        <v>1</v>
      </c>
      <c r="AZ211" s="13">
        <f t="shared" si="139"/>
        <v>0</v>
      </c>
      <c r="BA211" s="13">
        <f t="shared" si="140"/>
        <v>0</v>
      </c>
      <c r="BB211" s="13">
        <f t="shared" si="141"/>
        <v>0</v>
      </c>
      <c r="BC211" s="13">
        <f t="shared" si="142"/>
        <v>0</v>
      </c>
      <c r="BD211" s="13">
        <f t="shared" si="143"/>
        <v>0</v>
      </c>
      <c r="BE211" s="13">
        <f>COUNTIF(T211:AT211,"Tocaciones")</f>
        <v>0</v>
      </c>
      <c r="BF211" s="13">
        <f t="shared" si="144"/>
        <v>0</v>
      </c>
      <c r="BG211" s="13">
        <f t="shared" si="145"/>
        <v>0</v>
      </c>
      <c r="BH211" s="13">
        <f t="shared" si="146"/>
        <v>0</v>
      </c>
      <c r="BI211" s="13">
        <f t="shared" si="147"/>
        <v>0</v>
      </c>
      <c r="BJ211" s="13">
        <f t="shared" si="148"/>
        <v>0</v>
      </c>
      <c r="BK211" s="13">
        <f t="shared" si="149"/>
        <v>0</v>
      </c>
      <c r="BL211" s="13">
        <f t="shared" si="150"/>
        <v>0</v>
      </c>
      <c r="BM211" s="13">
        <f t="shared" si="151"/>
        <v>0</v>
      </c>
      <c r="BN211" s="13">
        <f t="shared" si="152"/>
        <v>0</v>
      </c>
      <c r="BO211" s="13">
        <f t="shared" si="153"/>
        <v>0</v>
      </c>
      <c r="BP211" s="13">
        <f t="shared" si="154"/>
        <v>0</v>
      </c>
      <c r="BQ211" s="13">
        <f t="shared" si="155"/>
        <v>0</v>
      </c>
      <c r="BR211" s="13">
        <f t="shared" si="156"/>
        <v>0</v>
      </c>
      <c r="BS211" s="13">
        <f t="shared" si="157"/>
        <v>0</v>
      </c>
      <c r="BT211" s="13">
        <f t="shared" si="158"/>
        <v>0</v>
      </c>
      <c r="BU211" s="40">
        <f t="shared" si="182"/>
        <v>1</v>
      </c>
      <c r="BV211" s="13">
        <f t="shared" si="159"/>
        <v>0</v>
      </c>
      <c r="BW211" s="13">
        <f t="shared" si="160"/>
        <v>0</v>
      </c>
      <c r="BX211" s="13">
        <f t="shared" si="161"/>
        <v>0</v>
      </c>
      <c r="BY211" s="13">
        <f t="shared" si="162"/>
        <v>0</v>
      </c>
      <c r="BZ211" s="13">
        <f t="shared" si="163"/>
        <v>0</v>
      </c>
      <c r="CA211" s="13">
        <f t="shared" si="164"/>
        <v>0</v>
      </c>
      <c r="CB211" s="13">
        <f t="shared" si="165"/>
        <v>0</v>
      </c>
      <c r="CC211" s="13">
        <f t="shared" si="166"/>
        <v>0</v>
      </c>
      <c r="CD211" s="13">
        <f t="shared" si="167"/>
        <v>0</v>
      </c>
      <c r="CE211" s="13">
        <f t="shared" si="168"/>
        <v>0</v>
      </c>
      <c r="CF211" s="13">
        <f t="shared" si="169"/>
        <v>0</v>
      </c>
      <c r="CG211" s="13">
        <f t="shared" si="170"/>
        <v>0</v>
      </c>
      <c r="CH211" s="13">
        <f t="shared" si="171"/>
        <v>0</v>
      </c>
      <c r="CI211" s="13">
        <f t="shared" si="172"/>
        <v>0</v>
      </c>
      <c r="CJ211" s="13">
        <f t="shared" si="173"/>
        <v>0</v>
      </c>
      <c r="CK211" s="13">
        <f t="shared" si="174"/>
        <v>1</v>
      </c>
      <c r="CL211" s="13">
        <f t="shared" si="175"/>
        <v>0</v>
      </c>
      <c r="CM211" s="13">
        <f t="shared" si="176"/>
        <v>0</v>
      </c>
      <c r="CN211" s="13">
        <f t="shared" si="177"/>
        <v>0</v>
      </c>
      <c r="CO211" s="13">
        <f t="shared" si="178"/>
        <v>0</v>
      </c>
      <c r="CP211" s="13">
        <f t="shared" si="179"/>
        <v>0</v>
      </c>
      <c r="CQ211" s="13">
        <f t="shared" si="180"/>
        <v>0</v>
      </c>
      <c r="CR211" s="13">
        <f t="shared" si="181"/>
        <v>1</v>
      </c>
      <c r="CS211" s="13">
        <f t="shared" si="183"/>
        <v>0</v>
      </c>
      <c r="CT211" s="13" t="s">
        <v>107</v>
      </c>
    </row>
    <row r="212" spans="1:98" x14ac:dyDescent="0.35">
      <c r="A212" s="14">
        <v>121</v>
      </c>
      <c r="B212" s="6">
        <v>211</v>
      </c>
      <c r="C212" s="6">
        <v>25</v>
      </c>
      <c r="D212" s="6">
        <v>1</v>
      </c>
      <c r="G212" s="6">
        <v>1</v>
      </c>
      <c r="H212" s="6"/>
      <c r="I212" s="6"/>
      <c r="J212" s="6" t="s">
        <v>397</v>
      </c>
      <c r="K212" s="21">
        <v>43786</v>
      </c>
      <c r="L212" s="6" t="s">
        <v>376</v>
      </c>
      <c r="M212" s="6" t="s">
        <v>409</v>
      </c>
      <c r="N212" s="6"/>
      <c r="O212" s="6"/>
      <c r="P212" s="21">
        <v>43774</v>
      </c>
      <c r="Q212" s="17">
        <v>0.86458333333333337</v>
      </c>
      <c r="R212" s="6" t="s">
        <v>310</v>
      </c>
      <c r="S212" s="6" t="s">
        <v>307</v>
      </c>
      <c r="T212" s="6" t="s">
        <v>52</v>
      </c>
      <c r="U212" s="6" t="s">
        <v>411</v>
      </c>
      <c r="V212" s="6" t="s">
        <v>405</v>
      </c>
      <c r="W212" s="6" t="s">
        <v>94</v>
      </c>
      <c r="Y212" s="6" t="s">
        <v>73</v>
      </c>
      <c r="Z212" s="6" t="s">
        <v>75</v>
      </c>
      <c r="AA212" s="6" t="s">
        <v>49</v>
      </c>
      <c r="AB212" s="6" t="s">
        <v>412</v>
      </c>
      <c r="AC212" s="6" t="s">
        <v>94</v>
      </c>
      <c r="AE212" s="6" t="s">
        <v>87</v>
      </c>
      <c r="AG212" s="6" t="s">
        <v>53</v>
      </c>
      <c r="AH212" s="6" t="s">
        <v>413</v>
      </c>
      <c r="AI212" s="6" t="s">
        <v>94</v>
      </c>
      <c r="AJ212" s="6">
        <v>3</v>
      </c>
      <c r="AK212" s="6" t="s">
        <v>79</v>
      </c>
      <c r="AM212" s="6" t="s">
        <v>50</v>
      </c>
      <c r="AN212" s="6" t="s">
        <v>402</v>
      </c>
      <c r="AO212" s="6" t="s">
        <v>94</v>
      </c>
      <c r="AP212" s="6" t="s">
        <v>403</v>
      </c>
      <c r="AU212" s="18" t="s">
        <v>105</v>
      </c>
      <c r="AV212" s="6" t="s">
        <v>315</v>
      </c>
      <c r="AW212" s="6" t="s">
        <v>402</v>
      </c>
      <c r="AX212" s="6" t="s">
        <v>310</v>
      </c>
      <c r="AY212" s="13">
        <f t="shared" si="138"/>
        <v>1</v>
      </c>
      <c r="AZ212" s="13">
        <f t="shared" si="139"/>
        <v>1</v>
      </c>
      <c r="BA212" s="13">
        <f t="shared" si="140"/>
        <v>0</v>
      </c>
      <c r="BB212" s="13">
        <f t="shared" si="141"/>
        <v>1</v>
      </c>
      <c r="BC212" s="13">
        <f t="shared" si="142"/>
        <v>1</v>
      </c>
      <c r="BD212" s="13">
        <f t="shared" si="143"/>
        <v>0</v>
      </c>
      <c r="BE212" s="13">
        <f>COUNTIF(T212:AW212,"Tocaciones")</f>
        <v>0</v>
      </c>
      <c r="BF212" s="13">
        <f t="shared" si="144"/>
        <v>0</v>
      </c>
      <c r="BG212" s="13">
        <f t="shared" si="145"/>
        <v>0</v>
      </c>
      <c r="BH212" s="13">
        <f t="shared" si="146"/>
        <v>0</v>
      </c>
      <c r="BI212" s="13">
        <f t="shared" si="147"/>
        <v>0</v>
      </c>
      <c r="BJ212" s="13">
        <f t="shared" si="148"/>
        <v>0</v>
      </c>
      <c r="BK212" s="13">
        <f t="shared" si="149"/>
        <v>0</v>
      </c>
      <c r="BL212" s="13">
        <f t="shared" si="150"/>
        <v>0</v>
      </c>
      <c r="BM212" s="13">
        <f t="shared" si="151"/>
        <v>0</v>
      </c>
      <c r="BN212" s="13">
        <f t="shared" si="152"/>
        <v>0</v>
      </c>
      <c r="BO212" s="13">
        <f t="shared" si="153"/>
        <v>0</v>
      </c>
      <c r="BP212" s="13">
        <f t="shared" si="154"/>
        <v>0</v>
      </c>
      <c r="BQ212" s="13">
        <f t="shared" si="155"/>
        <v>0</v>
      </c>
      <c r="BR212" s="13">
        <f t="shared" si="156"/>
        <v>0</v>
      </c>
      <c r="BS212" s="13">
        <f t="shared" si="157"/>
        <v>0</v>
      </c>
      <c r="BT212" s="13">
        <f t="shared" si="158"/>
        <v>0</v>
      </c>
      <c r="BU212" s="40">
        <f t="shared" si="182"/>
        <v>4</v>
      </c>
      <c r="BV212" s="13">
        <f t="shared" si="159"/>
        <v>0</v>
      </c>
      <c r="BW212" s="13">
        <f t="shared" si="160"/>
        <v>1</v>
      </c>
      <c r="BX212" s="13">
        <f t="shared" si="161"/>
        <v>0</v>
      </c>
      <c r="BY212" s="13">
        <f t="shared" si="162"/>
        <v>1</v>
      </c>
      <c r="BZ212" s="13">
        <f t="shared" si="163"/>
        <v>0</v>
      </c>
      <c r="CA212" s="13">
        <f t="shared" si="164"/>
        <v>0</v>
      </c>
      <c r="CB212" s="13">
        <f t="shared" si="165"/>
        <v>0</v>
      </c>
      <c r="CC212" s="13">
        <f t="shared" si="166"/>
        <v>1</v>
      </c>
      <c r="CD212" s="13">
        <f t="shared" si="167"/>
        <v>0</v>
      </c>
      <c r="CE212" s="13">
        <f t="shared" si="168"/>
        <v>0</v>
      </c>
      <c r="CF212" s="13">
        <f t="shared" si="169"/>
        <v>0</v>
      </c>
      <c r="CG212" s="13">
        <f t="shared" si="170"/>
        <v>0</v>
      </c>
      <c r="CH212" s="13">
        <f t="shared" si="171"/>
        <v>0</v>
      </c>
      <c r="CI212" s="13">
        <f t="shared" si="172"/>
        <v>0</v>
      </c>
      <c r="CJ212" s="13">
        <f t="shared" si="173"/>
        <v>0</v>
      </c>
      <c r="CK212" s="13">
        <f t="shared" si="174"/>
        <v>1</v>
      </c>
      <c r="CL212" s="13">
        <f t="shared" si="175"/>
        <v>0</v>
      </c>
      <c r="CM212" s="13">
        <f t="shared" si="176"/>
        <v>0</v>
      </c>
      <c r="CN212" s="13">
        <f t="shared" si="177"/>
        <v>0</v>
      </c>
      <c r="CO212" s="13">
        <f t="shared" si="178"/>
        <v>0</v>
      </c>
      <c r="CP212" s="13">
        <f t="shared" si="179"/>
        <v>0</v>
      </c>
      <c r="CQ212" s="13">
        <f t="shared" si="180"/>
        <v>0</v>
      </c>
      <c r="CR212" s="13">
        <f t="shared" si="181"/>
        <v>4</v>
      </c>
      <c r="CS212" s="13">
        <f t="shared" si="183"/>
        <v>1</v>
      </c>
      <c r="CT212" s="13" t="s">
        <v>125</v>
      </c>
    </row>
    <row r="213" spans="1:98" x14ac:dyDescent="0.35">
      <c r="A213" s="14">
        <v>122</v>
      </c>
      <c r="B213" s="6">
        <v>212</v>
      </c>
      <c r="C213" s="6">
        <v>17</v>
      </c>
      <c r="D213" s="6">
        <v>1</v>
      </c>
      <c r="G213" s="6">
        <v>1</v>
      </c>
      <c r="H213" s="6"/>
      <c r="I213" s="6"/>
      <c r="J213" s="6" t="s">
        <v>397</v>
      </c>
      <c r="K213" s="21">
        <v>43781</v>
      </c>
      <c r="L213" s="6" t="s">
        <v>172</v>
      </c>
      <c r="M213" s="6" t="s">
        <v>409</v>
      </c>
      <c r="N213" s="6"/>
      <c r="O213" s="6"/>
      <c r="P213" s="16">
        <v>43763</v>
      </c>
      <c r="Q213" s="17">
        <v>0.85416666666666663</v>
      </c>
      <c r="R213" s="6" t="s">
        <v>98</v>
      </c>
      <c r="S213" s="6" t="s">
        <v>98</v>
      </c>
      <c r="T213" s="6" t="s">
        <v>52</v>
      </c>
      <c r="U213" s="6" t="s">
        <v>414</v>
      </c>
      <c r="V213" s="6" t="s">
        <v>400</v>
      </c>
      <c r="W213" s="6" t="s">
        <v>94</v>
      </c>
      <c r="Y213" s="6" t="s">
        <v>73</v>
      </c>
      <c r="Z213" s="6" t="s">
        <v>74</v>
      </c>
      <c r="AU213" s="18" t="s">
        <v>105</v>
      </c>
      <c r="AV213" s="6" t="s">
        <v>315</v>
      </c>
      <c r="AX213" s="6" t="s">
        <v>99</v>
      </c>
      <c r="AY213" s="13">
        <f t="shared" si="138"/>
        <v>0</v>
      </c>
      <c r="AZ213" s="13">
        <f t="shared" si="139"/>
        <v>0</v>
      </c>
      <c r="BA213" s="13">
        <f t="shared" si="140"/>
        <v>0</v>
      </c>
      <c r="BB213" s="13">
        <f t="shared" si="141"/>
        <v>1</v>
      </c>
      <c r="BC213" s="13">
        <f t="shared" si="142"/>
        <v>0</v>
      </c>
      <c r="BD213" s="13">
        <f t="shared" si="143"/>
        <v>0</v>
      </c>
      <c r="BE213" s="13">
        <f>COUNTIF(T213:AT213,"Tocaciones")</f>
        <v>0</v>
      </c>
      <c r="BF213" s="13">
        <f t="shared" si="144"/>
        <v>0</v>
      </c>
      <c r="BG213" s="13">
        <f t="shared" si="145"/>
        <v>0</v>
      </c>
      <c r="BH213" s="13">
        <f t="shared" si="146"/>
        <v>0</v>
      </c>
      <c r="BI213" s="13">
        <f t="shared" si="147"/>
        <v>0</v>
      </c>
      <c r="BJ213" s="13">
        <f t="shared" si="148"/>
        <v>0</v>
      </c>
      <c r="BK213" s="13">
        <f t="shared" si="149"/>
        <v>0</v>
      </c>
      <c r="BL213" s="13">
        <f t="shared" si="150"/>
        <v>0</v>
      </c>
      <c r="BM213" s="13">
        <f t="shared" si="151"/>
        <v>0</v>
      </c>
      <c r="BN213" s="13">
        <f t="shared" si="152"/>
        <v>0</v>
      </c>
      <c r="BO213" s="13">
        <f t="shared" si="153"/>
        <v>0</v>
      </c>
      <c r="BP213" s="13">
        <f t="shared" si="154"/>
        <v>0</v>
      </c>
      <c r="BQ213" s="13">
        <f t="shared" si="155"/>
        <v>0</v>
      </c>
      <c r="BR213" s="13">
        <f t="shared" si="156"/>
        <v>0</v>
      </c>
      <c r="BS213" s="13">
        <f t="shared" si="157"/>
        <v>0</v>
      </c>
      <c r="BT213" s="13">
        <f t="shared" si="158"/>
        <v>0</v>
      </c>
      <c r="BU213" s="40">
        <f t="shared" si="182"/>
        <v>1</v>
      </c>
      <c r="BV213" s="13">
        <f t="shared" si="159"/>
        <v>0</v>
      </c>
      <c r="BW213" s="13">
        <f t="shared" si="160"/>
        <v>1</v>
      </c>
      <c r="BX213" s="13">
        <f t="shared" si="161"/>
        <v>1</v>
      </c>
      <c r="BY213" s="13">
        <f t="shared" si="162"/>
        <v>0</v>
      </c>
      <c r="BZ213" s="13">
        <f t="shared" si="163"/>
        <v>0</v>
      </c>
      <c r="CA213" s="13">
        <f t="shared" si="164"/>
        <v>0</v>
      </c>
      <c r="CB213" s="13">
        <f t="shared" si="165"/>
        <v>0</v>
      </c>
      <c r="CC213" s="13">
        <f t="shared" si="166"/>
        <v>0</v>
      </c>
      <c r="CD213" s="13">
        <f t="shared" si="167"/>
        <v>0</v>
      </c>
      <c r="CE213" s="13">
        <f t="shared" si="168"/>
        <v>0</v>
      </c>
      <c r="CF213" s="13">
        <f t="shared" si="169"/>
        <v>0</v>
      </c>
      <c r="CG213" s="13">
        <f t="shared" si="170"/>
        <v>0</v>
      </c>
      <c r="CH213" s="13">
        <f t="shared" si="171"/>
        <v>0</v>
      </c>
      <c r="CI213" s="13">
        <f t="shared" si="172"/>
        <v>0</v>
      </c>
      <c r="CJ213" s="13">
        <f t="shared" si="173"/>
        <v>0</v>
      </c>
      <c r="CK213" s="13">
        <f t="shared" si="174"/>
        <v>0</v>
      </c>
      <c r="CL213" s="13">
        <f t="shared" si="175"/>
        <v>0</v>
      </c>
      <c r="CM213" s="13">
        <f t="shared" si="176"/>
        <v>0</v>
      </c>
      <c r="CN213" s="13">
        <f t="shared" si="177"/>
        <v>0</v>
      </c>
      <c r="CO213" s="13">
        <f t="shared" si="178"/>
        <v>0</v>
      </c>
      <c r="CP213" s="13">
        <f t="shared" si="179"/>
        <v>0</v>
      </c>
      <c r="CQ213" s="13">
        <f t="shared" si="180"/>
        <v>0</v>
      </c>
      <c r="CR213" s="13">
        <f t="shared" si="181"/>
        <v>1</v>
      </c>
      <c r="CS213" s="13">
        <f t="shared" si="183"/>
        <v>0</v>
      </c>
      <c r="CT213" s="13" t="s">
        <v>107</v>
      </c>
    </row>
    <row r="214" spans="1:98" x14ac:dyDescent="0.35">
      <c r="A214" s="14">
        <v>123</v>
      </c>
      <c r="B214" s="6">
        <v>213</v>
      </c>
      <c r="C214" s="6">
        <v>19</v>
      </c>
      <c r="D214" s="6">
        <v>1</v>
      </c>
      <c r="G214" s="6">
        <v>1</v>
      </c>
      <c r="H214" s="6"/>
      <c r="I214" s="6"/>
      <c r="J214" s="6" t="s">
        <v>397</v>
      </c>
      <c r="K214" s="21">
        <v>43786</v>
      </c>
      <c r="L214" s="6" t="s">
        <v>376</v>
      </c>
      <c r="M214" s="6" t="s">
        <v>398</v>
      </c>
      <c r="N214" s="6"/>
      <c r="O214" s="6"/>
      <c r="P214" s="21">
        <v>43774</v>
      </c>
      <c r="Q214" s="17">
        <v>0.79166666666666663</v>
      </c>
      <c r="R214" s="6" t="s">
        <v>310</v>
      </c>
      <c r="S214" s="6" t="s">
        <v>307</v>
      </c>
      <c r="T214" s="6" t="s">
        <v>49</v>
      </c>
      <c r="U214" s="6" t="s">
        <v>415</v>
      </c>
      <c r="V214" s="6" t="s">
        <v>405</v>
      </c>
      <c r="W214" s="6" t="s">
        <v>94</v>
      </c>
      <c r="Y214" s="6" t="s">
        <v>87</v>
      </c>
      <c r="AA214" s="6" t="s">
        <v>53</v>
      </c>
      <c r="AB214" s="28" t="s">
        <v>416</v>
      </c>
      <c r="AC214" s="6" t="s">
        <v>94</v>
      </c>
      <c r="AE214" s="6" t="s">
        <v>79</v>
      </c>
      <c r="AG214" s="6" t="s">
        <v>58</v>
      </c>
      <c r="AH214" s="6" t="s">
        <v>406</v>
      </c>
      <c r="AI214" s="6" t="s">
        <v>94</v>
      </c>
      <c r="AK214" s="6" t="s">
        <v>79</v>
      </c>
      <c r="AM214" s="6" t="s">
        <v>50</v>
      </c>
      <c r="AN214" s="6" t="s">
        <v>402</v>
      </c>
      <c r="AO214" s="6" t="s">
        <v>94</v>
      </c>
      <c r="AP214" s="6" t="s">
        <v>403</v>
      </c>
      <c r="AU214" s="18" t="s">
        <v>105</v>
      </c>
      <c r="AV214" s="6" t="s">
        <v>315</v>
      </c>
      <c r="AW214" s="6" t="s">
        <v>402</v>
      </c>
      <c r="AX214" s="6" t="s">
        <v>310</v>
      </c>
      <c r="AY214" s="13">
        <f t="shared" si="138"/>
        <v>1</v>
      </c>
      <c r="AZ214" s="13">
        <f t="shared" si="139"/>
        <v>1</v>
      </c>
      <c r="BA214" s="13">
        <f t="shared" si="140"/>
        <v>0</v>
      </c>
      <c r="BB214" s="13">
        <f t="shared" si="141"/>
        <v>0</v>
      </c>
      <c r="BC214" s="13">
        <f t="shared" si="142"/>
        <v>1</v>
      </c>
      <c r="BD214" s="13">
        <f t="shared" si="143"/>
        <v>0</v>
      </c>
      <c r="BE214" s="13">
        <f>COUNTIF(T214:AW214,"Tocaciones")</f>
        <v>0</v>
      </c>
      <c r="BF214" s="13">
        <f t="shared" si="144"/>
        <v>0</v>
      </c>
      <c r="BG214" s="13">
        <f t="shared" si="145"/>
        <v>0</v>
      </c>
      <c r="BH214" s="13">
        <f t="shared" si="146"/>
        <v>1</v>
      </c>
      <c r="BI214" s="13">
        <f t="shared" si="147"/>
        <v>0</v>
      </c>
      <c r="BJ214" s="13">
        <f t="shared" si="148"/>
        <v>0</v>
      </c>
      <c r="BK214" s="13">
        <f t="shared" si="149"/>
        <v>0</v>
      </c>
      <c r="BL214" s="13">
        <f t="shared" si="150"/>
        <v>0</v>
      </c>
      <c r="BM214" s="13">
        <f t="shared" si="151"/>
        <v>0</v>
      </c>
      <c r="BN214" s="13">
        <f t="shared" si="152"/>
        <v>0</v>
      </c>
      <c r="BO214" s="13">
        <f t="shared" si="153"/>
        <v>0</v>
      </c>
      <c r="BP214" s="13">
        <f t="shared" si="154"/>
        <v>0</v>
      </c>
      <c r="BQ214" s="13">
        <f t="shared" si="155"/>
        <v>0</v>
      </c>
      <c r="BR214" s="13">
        <f t="shared" si="156"/>
        <v>0</v>
      </c>
      <c r="BS214" s="13">
        <f t="shared" si="157"/>
        <v>0</v>
      </c>
      <c r="BT214" s="13">
        <f t="shared" si="158"/>
        <v>0</v>
      </c>
      <c r="BU214" s="40">
        <f t="shared" si="182"/>
        <v>4</v>
      </c>
      <c r="BV214" s="13">
        <f t="shared" si="159"/>
        <v>0</v>
      </c>
      <c r="BW214" s="13">
        <f t="shared" si="160"/>
        <v>0</v>
      </c>
      <c r="BX214" s="13">
        <f t="shared" si="161"/>
        <v>0</v>
      </c>
      <c r="BY214" s="13">
        <f t="shared" si="162"/>
        <v>0</v>
      </c>
      <c r="BZ214" s="13">
        <f t="shared" si="163"/>
        <v>0</v>
      </c>
      <c r="CA214" s="13">
        <f t="shared" si="164"/>
        <v>0</v>
      </c>
      <c r="CB214" s="13">
        <f t="shared" si="165"/>
        <v>0</v>
      </c>
      <c r="CC214" s="13">
        <f t="shared" si="166"/>
        <v>2</v>
      </c>
      <c r="CD214" s="13">
        <f t="shared" si="167"/>
        <v>0</v>
      </c>
      <c r="CE214" s="13">
        <f t="shared" si="168"/>
        <v>0</v>
      </c>
      <c r="CF214" s="13">
        <f t="shared" si="169"/>
        <v>0</v>
      </c>
      <c r="CG214" s="13">
        <f t="shared" si="170"/>
        <v>0</v>
      </c>
      <c r="CH214" s="13">
        <f t="shared" si="171"/>
        <v>0</v>
      </c>
      <c r="CI214" s="13">
        <f t="shared" si="172"/>
        <v>0</v>
      </c>
      <c r="CJ214" s="13">
        <f t="shared" si="173"/>
        <v>0</v>
      </c>
      <c r="CK214" s="13">
        <f t="shared" si="174"/>
        <v>1</v>
      </c>
      <c r="CL214" s="13">
        <f t="shared" si="175"/>
        <v>0</v>
      </c>
      <c r="CM214" s="13">
        <f t="shared" si="176"/>
        <v>0</v>
      </c>
      <c r="CN214" s="13">
        <f t="shared" si="177"/>
        <v>0</v>
      </c>
      <c r="CO214" s="13">
        <f t="shared" si="178"/>
        <v>0</v>
      </c>
      <c r="CP214" s="13">
        <f t="shared" si="179"/>
        <v>0</v>
      </c>
      <c r="CQ214" s="13">
        <f t="shared" si="180"/>
        <v>0</v>
      </c>
      <c r="CR214" s="13">
        <f t="shared" si="181"/>
        <v>4</v>
      </c>
      <c r="CS214" s="13">
        <f t="shared" si="183"/>
        <v>1</v>
      </c>
      <c r="CT214" s="13" t="s">
        <v>125</v>
      </c>
    </row>
    <row r="215" spans="1:98" x14ac:dyDescent="0.35">
      <c r="A215" s="14">
        <v>124</v>
      </c>
      <c r="B215" s="6">
        <v>214</v>
      </c>
      <c r="C215" s="6">
        <v>37</v>
      </c>
      <c r="D215" s="6">
        <v>1</v>
      </c>
      <c r="G215" s="6">
        <v>1</v>
      </c>
      <c r="H215" s="6"/>
      <c r="I215" s="6"/>
      <c r="J215" s="6" t="s">
        <v>397</v>
      </c>
      <c r="K215" s="21">
        <v>43767</v>
      </c>
      <c r="L215" s="6" t="s">
        <v>172</v>
      </c>
      <c r="M215" s="6" t="s">
        <v>398</v>
      </c>
      <c r="N215" s="6"/>
      <c r="O215" s="6"/>
      <c r="P215" s="16">
        <v>43763</v>
      </c>
      <c r="Q215" s="17">
        <v>0.83333333333333337</v>
      </c>
      <c r="R215" s="6" t="s">
        <v>98</v>
      </c>
      <c r="S215" s="6" t="s">
        <v>98</v>
      </c>
      <c r="T215" s="6" t="s">
        <v>49</v>
      </c>
      <c r="U215" s="6" t="s">
        <v>417</v>
      </c>
      <c r="V215" s="6" t="s">
        <v>400</v>
      </c>
      <c r="W215" s="6" t="s">
        <v>94</v>
      </c>
      <c r="X215" s="6">
        <v>8</v>
      </c>
      <c r="Y215" s="6" t="s">
        <v>87</v>
      </c>
      <c r="AA215" s="6" t="s">
        <v>53</v>
      </c>
      <c r="AB215" s="6" t="s">
        <v>417</v>
      </c>
      <c r="AC215" s="6" t="s">
        <v>94</v>
      </c>
      <c r="AE215" s="6" t="s">
        <v>79</v>
      </c>
      <c r="AU215" s="18" t="s">
        <v>105</v>
      </c>
      <c r="AV215" s="6" t="s">
        <v>315</v>
      </c>
      <c r="AW215" s="6" t="s">
        <v>402</v>
      </c>
      <c r="AX215" s="6" t="s">
        <v>99</v>
      </c>
      <c r="AY215" s="13">
        <f t="shared" si="138"/>
        <v>1</v>
      </c>
      <c r="AZ215" s="13">
        <f t="shared" si="139"/>
        <v>0</v>
      </c>
      <c r="BA215" s="13">
        <f t="shared" si="140"/>
        <v>0</v>
      </c>
      <c r="BB215" s="13">
        <f t="shared" si="141"/>
        <v>0</v>
      </c>
      <c r="BC215" s="13">
        <f t="shared" si="142"/>
        <v>1</v>
      </c>
      <c r="BD215" s="13">
        <f t="shared" si="143"/>
        <v>0</v>
      </c>
      <c r="BE215" s="13">
        <f>COUNTIF(T215:AT215,"Tocaciones")</f>
        <v>0</v>
      </c>
      <c r="BF215" s="13">
        <f t="shared" si="144"/>
        <v>0</v>
      </c>
      <c r="BG215" s="13">
        <f t="shared" si="145"/>
        <v>0</v>
      </c>
      <c r="BH215" s="13">
        <f t="shared" si="146"/>
        <v>0</v>
      </c>
      <c r="BI215" s="13">
        <f t="shared" si="147"/>
        <v>0</v>
      </c>
      <c r="BJ215" s="13">
        <f t="shared" si="148"/>
        <v>0</v>
      </c>
      <c r="BK215" s="13">
        <f t="shared" si="149"/>
        <v>0</v>
      </c>
      <c r="BL215" s="13">
        <f t="shared" si="150"/>
        <v>0</v>
      </c>
      <c r="BM215" s="13">
        <f t="shared" si="151"/>
        <v>0</v>
      </c>
      <c r="BN215" s="13">
        <f t="shared" si="152"/>
        <v>0</v>
      </c>
      <c r="BO215" s="13">
        <f t="shared" si="153"/>
        <v>0</v>
      </c>
      <c r="BP215" s="13">
        <f t="shared" si="154"/>
        <v>0</v>
      </c>
      <c r="BQ215" s="13">
        <f t="shared" si="155"/>
        <v>0</v>
      </c>
      <c r="BR215" s="13">
        <f t="shared" si="156"/>
        <v>0</v>
      </c>
      <c r="BS215" s="13">
        <f t="shared" si="157"/>
        <v>0</v>
      </c>
      <c r="BT215" s="13">
        <f t="shared" si="158"/>
        <v>0</v>
      </c>
      <c r="BU215" s="40">
        <f t="shared" si="182"/>
        <v>2</v>
      </c>
      <c r="BV215" s="13">
        <f t="shared" si="159"/>
        <v>0</v>
      </c>
      <c r="BW215" s="13">
        <f t="shared" si="160"/>
        <v>0</v>
      </c>
      <c r="BX215" s="13">
        <f t="shared" si="161"/>
        <v>0</v>
      </c>
      <c r="BY215" s="13">
        <f t="shared" si="162"/>
        <v>0</v>
      </c>
      <c r="BZ215" s="13">
        <f t="shared" si="163"/>
        <v>0</v>
      </c>
      <c r="CA215" s="13">
        <f t="shared" si="164"/>
        <v>0</v>
      </c>
      <c r="CB215" s="13">
        <f t="shared" si="165"/>
        <v>0</v>
      </c>
      <c r="CC215" s="13">
        <f t="shared" si="166"/>
        <v>1</v>
      </c>
      <c r="CD215" s="13">
        <f t="shared" si="167"/>
        <v>0</v>
      </c>
      <c r="CE215" s="13">
        <f t="shared" si="168"/>
        <v>0</v>
      </c>
      <c r="CF215" s="13">
        <f t="shared" si="169"/>
        <v>0</v>
      </c>
      <c r="CG215" s="13">
        <f t="shared" si="170"/>
        <v>0</v>
      </c>
      <c r="CH215" s="13">
        <f t="shared" si="171"/>
        <v>0</v>
      </c>
      <c r="CI215" s="13">
        <f t="shared" si="172"/>
        <v>0</v>
      </c>
      <c r="CJ215" s="13">
        <f t="shared" si="173"/>
        <v>0</v>
      </c>
      <c r="CK215" s="13">
        <f t="shared" si="174"/>
        <v>1</v>
      </c>
      <c r="CL215" s="13">
        <f t="shared" si="175"/>
        <v>0</v>
      </c>
      <c r="CM215" s="13">
        <f t="shared" si="176"/>
        <v>0</v>
      </c>
      <c r="CN215" s="13">
        <f t="shared" si="177"/>
        <v>0</v>
      </c>
      <c r="CO215" s="13">
        <f t="shared" si="178"/>
        <v>0</v>
      </c>
      <c r="CP215" s="13">
        <f t="shared" si="179"/>
        <v>0</v>
      </c>
      <c r="CQ215" s="13">
        <f t="shared" si="180"/>
        <v>0</v>
      </c>
      <c r="CR215" s="13">
        <f t="shared" si="181"/>
        <v>2</v>
      </c>
      <c r="CS215" s="13">
        <f t="shared" si="183"/>
        <v>0</v>
      </c>
      <c r="CT215" s="13" t="s">
        <v>107</v>
      </c>
    </row>
    <row r="216" spans="1:98" x14ac:dyDescent="0.35">
      <c r="A216" s="14">
        <v>125</v>
      </c>
      <c r="B216" s="6">
        <v>215</v>
      </c>
      <c r="C216" s="6">
        <v>15</v>
      </c>
      <c r="D216" s="6">
        <v>1</v>
      </c>
      <c r="G216" s="6">
        <v>1</v>
      </c>
      <c r="H216" s="6"/>
      <c r="I216" s="6"/>
      <c r="J216" s="6" t="s">
        <v>397</v>
      </c>
      <c r="K216" s="21">
        <v>43786</v>
      </c>
      <c r="L216" s="6" t="s">
        <v>172</v>
      </c>
      <c r="M216" s="6" t="s">
        <v>398</v>
      </c>
      <c r="N216" s="6"/>
      <c r="O216" s="6"/>
      <c r="P216" s="21">
        <v>43777</v>
      </c>
      <c r="Q216" s="17">
        <v>0.81944444444444442</v>
      </c>
      <c r="R216" s="6" t="s">
        <v>310</v>
      </c>
      <c r="S216" s="6" t="s">
        <v>310</v>
      </c>
      <c r="T216" s="6" t="s">
        <v>52</v>
      </c>
      <c r="U216" s="6" t="s">
        <v>418</v>
      </c>
      <c r="V216" s="6" t="s">
        <v>400</v>
      </c>
      <c r="W216" s="6" t="s">
        <v>94</v>
      </c>
      <c r="Y216" s="6" t="s">
        <v>73</v>
      </c>
      <c r="Z216" s="6" t="s">
        <v>74</v>
      </c>
      <c r="AU216" s="6" t="s">
        <v>280</v>
      </c>
      <c r="AV216" s="6" t="s">
        <v>315</v>
      </c>
      <c r="AX216" s="6" t="s">
        <v>99</v>
      </c>
      <c r="AY216" s="13">
        <f t="shared" si="138"/>
        <v>0</v>
      </c>
      <c r="AZ216" s="13">
        <f t="shared" si="139"/>
        <v>0</v>
      </c>
      <c r="BA216" s="13">
        <f t="shared" si="140"/>
        <v>0</v>
      </c>
      <c r="BB216" s="13">
        <f t="shared" si="141"/>
        <v>1</v>
      </c>
      <c r="BC216" s="13">
        <f t="shared" si="142"/>
        <v>0</v>
      </c>
      <c r="BD216" s="13">
        <f t="shared" si="143"/>
        <v>0</v>
      </c>
      <c r="BE216" s="13">
        <f>COUNTIF(T216:AW216,"Tocaciones")</f>
        <v>0</v>
      </c>
      <c r="BF216" s="13">
        <f t="shared" si="144"/>
        <v>0</v>
      </c>
      <c r="BG216" s="13">
        <f t="shared" si="145"/>
        <v>0</v>
      </c>
      <c r="BH216" s="13">
        <f t="shared" si="146"/>
        <v>0</v>
      </c>
      <c r="BI216" s="13">
        <f t="shared" si="147"/>
        <v>0</v>
      </c>
      <c r="BJ216" s="13">
        <f t="shared" si="148"/>
        <v>0</v>
      </c>
      <c r="BK216" s="13">
        <f t="shared" si="149"/>
        <v>0</v>
      </c>
      <c r="BL216" s="13">
        <f t="shared" si="150"/>
        <v>0</v>
      </c>
      <c r="BM216" s="13">
        <f t="shared" si="151"/>
        <v>0</v>
      </c>
      <c r="BN216" s="13">
        <f t="shared" si="152"/>
        <v>0</v>
      </c>
      <c r="BO216" s="13">
        <f t="shared" si="153"/>
        <v>0</v>
      </c>
      <c r="BP216" s="13">
        <f t="shared" si="154"/>
        <v>0</v>
      </c>
      <c r="BQ216" s="13">
        <f t="shared" si="155"/>
        <v>0</v>
      </c>
      <c r="BR216" s="13">
        <f t="shared" si="156"/>
        <v>0</v>
      </c>
      <c r="BS216" s="13">
        <f t="shared" si="157"/>
        <v>0</v>
      </c>
      <c r="BT216" s="13">
        <f t="shared" si="158"/>
        <v>0</v>
      </c>
      <c r="BU216" s="40">
        <f t="shared" si="182"/>
        <v>1</v>
      </c>
      <c r="BV216" s="13">
        <f t="shared" si="159"/>
        <v>0</v>
      </c>
      <c r="BW216" s="13">
        <f t="shared" si="160"/>
        <v>1</v>
      </c>
      <c r="BX216" s="13">
        <f t="shared" si="161"/>
        <v>1</v>
      </c>
      <c r="BY216" s="13">
        <f t="shared" si="162"/>
        <v>0</v>
      </c>
      <c r="BZ216" s="13">
        <f t="shared" si="163"/>
        <v>0</v>
      </c>
      <c r="CA216" s="13">
        <f t="shared" si="164"/>
        <v>0</v>
      </c>
      <c r="CB216" s="13">
        <f t="shared" si="165"/>
        <v>0</v>
      </c>
      <c r="CC216" s="13">
        <f t="shared" si="166"/>
        <v>0</v>
      </c>
      <c r="CD216" s="13">
        <f t="shared" si="167"/>
        <v>0</v>
      </c>
      <c r="CE216" s="13">
        <f t="shared" si="168"/>
        <v>0</v>
      </c>
      <c r="CF216" s="13">
        <f t="shared" si="169"/>
        <v>0</v>
      </c>
      <c r="CG216" s="13">
        <f t="shared" si="170"/>
        <v>0</v>
      </c>
      <c r="CH216" s="13">
        <f t="shared" si="171"/>
        <v>0</v>
      </c>
      <c r="CI216" s="13">
        <f t="shared" si="172"/>
        <v>0</v>
      </c>
      <c r="CJ216" s="13">
        <f t="shared" si="173"/>
        <v>0</v>
      </c>
      <c r="CK216" s="13">
        <f t="shared" si="174"/>
        <v>0</v>
      </c>
      <c r="CL216" s="13">
        <f t="shared" si="175"/>
        <v>0</v>
      </c>
      <c r="CM216" s="13">
        <f t="shared" si="176"/>
        <v>0</v>
      </c>
      <c r="CN216" s="13">
        <f t="shared" si="177"/>
        <v>0</v>
      </c>
      <c r="CO216" s="13">
        <f t="shared" si="178"/>
        <v>0</v>
      </c>
      <c r="CP216" s="13">
        <f t="shared" si="179"/>
        <v>0</v>
      </c>
      <c r="CQ216" s="13">
        <f t="shared" si="180"/>
        <v>0</v>
      </c>
      <c r="CR216" s="13">
        <f t="shared" si="181"/>
        <v>1</v>
      </c>
      <c r="CS216" s="13">
        <f t="shared" si="183"/>
        <v>0</v>
      </c>
      <c r="CT216" s="13" t="s">
        <v>107</v>
      </c>
    </row>
    <row r="217" spans="1:98" x14ac:dyDescent="0.35">
      <c r="A217" s="14">
        <v>126</v>
      </c>
      <c r="B217" s="6">
        <v>216</v>
      </c>
      <c r="C217" s="6">
        <v>17</v>
      </c>
      <c r="D217" s="6">
        <v>2</v>
      </c>
      <c r="G217" s="6">
        <v>1</v>
      </c>
      <c r="H217" s="6"/>
      <c r="I217" s="6"/>
      <c r="J217" s="6" t="s">
        <v>397</v>
      </c>
      <c r="K217" s="21">
        <v>43767</v>
      </c>
      <c r="L217" s="6" t="s">
        <v>376</v>
      </c>
      <c r="M217" s="6" t="s">
        <v>398</v>
      </c>
      <c r="N217" s="6"/>
      <c r="O217" s="6"/>
      <c r="P217" s="16">
        <v>43762</v>
      </c>
      <c r="Q217" s="17">
        <v>0.88888888888888884</v>
      </c>
      <c r="R217" s="6" t="s">
        <v>98</v>
      </c>
      <c r="S217" s="6" t="s">
        <v>99</v>
      </c>
      <c r="T217" s="6" t="s">
        <v>49</v>
      </c>
      <c r="U217" s="6" t="s">
        <v>419</v>
      </c>
      <c r="W217" s="6" t="s">
        <v>94</v>
      </c>
      <c r="X217" s="6">
        <v>3</v>
      </c>
      <c r="Y217" s="6" t="s">
        <v>87</v>
      </c>
      <c r="AA217" s="6" t="s">
        <v>53</v>
      </c>
      <c r="AB217" s="6" t="s">
        <v>419</v>
      </c>
      <c r="AC217" s="6" t="s">
        <v>94</v>
      </c>
      <c r="AD217" s="6">
        <v>3</v>
      </c>
      <c r="AE217" s="6" t="s">
        <v>79</v>
      </c>
      <c r="AG217" s="6" t="s">
        <v>50</v>
      </c>
      <c r="AH217" s="6" t="s">
        <v>420</v>
      </c>
      <c r="AI217" s="6" t="s">
        <v>94</v>
      </c>
      <c r="AK217" s="6" t="s">
        <v>80</v>
      </c>
      <c r="AU217" s="6" t="s">
        <v>143</v>
      </c>
      <c r="AV217" s="6" t="s">
        <v>315</v>
      </c>
      <c r="AW217" s="6" t="s">
        <v>421</v>
      </c>
      <c r="AX217" s="13">
        <v>999</v>
      </c>
      <c r="AY217" s="13">
        <f t="shared" si="138"/>
        <v>1</v>
      </c>
      <c r="AZ217" s="13">
        <f t="shared" si="139"/>
        <v>1</v>
      </c>
      <c r="BA217" s="13">
        <f t="shared" si="140"/>
        <v>0</v>
      </c>
      <c r="BB217" s="13">
        <f t="shared" si="141"/>
        <v>0</v>
      </c>
      <c r="BC217" s="13">
        <f t="shared" si="142"/>
        <v>1</v>
      </c>
      <c r="BD217" s="13">
        <f t="shared" si="143"/>
        <v>0</v>
      </c>
      <c r="BE217" s="13">
        <f>COUNTIF(T217:AT217,"Tocaciones")</f>
        <v>0</v>
      </c>
      <c r="BF217" s="13">
        <f t="shared" si="144"/>
        <v>0</v>
      </c>
      <c r="BG217" s="13">
        <f t="shared" si="145"/>
        <v>0</v>
      </c>
      <c r="BH217" s="13">
        <f t="shared" si="146"/>
        <v>0</v>
      </c>
      <c r="BI217" s="13">
        <f t="shared" si="147"/>
        <v>0</v>
      </c>
      <c r="BJ217" s="13">
        <f t="shared" si="148"/>
        <v>0</v>
      </c>
      <c r="BK217" s="13">
        <f t="shared" si="149"/>
        <v>0</v>
      </c>
      <c r="BL217" s="13">
        <f t="shared" si="150"/>
        <v>0</v>
      </c>
      <c r="BM217" s="13">
        <f t="shared" si="151"/>
        <v>0</v>
      </c>
      <c r="BN217" s="13">
        <f t="shared" si="152"/>
        <v>0</v>
      </c>
      <c r="BO217" s="13">
        <f t="shared" si="153"/>
        <v>0</v>
      </c>
      <c r="BP217" s="13">
        <f t="shared" si="154"/>
        <v>0</v>
      </c>
      <c r="BQ217" s="13">
        <f t="shared" si="155"/>
        <v>0</v>
      </c>
      <c r="BR217" s="13">
        <f t="shared" si="156"/>
        <v>0</v>
      </c>
      <c r="BS217" s="13">
        <f t="shared" si="157"/>
        <v>0</v>
      </c>
      <c r="BT217" s="13">
        <f t="shared" si="158"/>
        <v>0</v>
      </c>
      <c r="BU217" s="40">
        <f t="shared" si="182"/>
        <v>3</v>
      </c>
      <c r="BV217" s="13">
        <f t="shared" si="159"/>
        <v>0</v>
      </c>
      <c r="BW217" s="13">
        <f t="shared" si="160"/>
        <v>0</v>
      </c>
      <c r="BX217" s="13">
        <f t="shared" si="161"/>
        <v>0</v>
      </c>
      <c r="BY217" s="13">
        <f t="shared" si="162"/>
        <v>0</v>
      </c>
      <c r="BZ217" s="13">
        <f t="shared" si="163"/>
        <v>0</v>
      </c>
      <c r="CA217" s="13">
        <f t="shared" si="164"/>
        <v>0</v>
      </c>
      <c r="CB217" s="13">
        <f t="shared" si="165"/>
        <v>0</v>
      </c>
      <c r="CC217" s="13">
        <f t="shared" si="166"/>
        <v>1</v>
      </c>
      <c r="CD217" s="13">
        <f t="shared" si="167"/>
        <v>1</v>
      </c>
      <c r="CE217" s="13">
        <f t="shared" si="168"/>
        <v>0</v>
      </c>
      <c r="CF217" s="13">
        <f t="shared" si="169"/>
        <v>0</v>
      </c>
      <c r="CG217" s="13">
        <f t="shared" si="170"/>
        <v>0</v>
      </c>
      <c r="CH217" s="13">
        <f t="shared" si="171"/>
        <v>0</v>
      </c>
      <c r="CI217" s="13">
        <f t="shared" si="172"/>
        <v>0</v>
      </c>
      <c r="CJ217" s="13">
        <f t="shared" si="173"/>
        <v>0</v>
      </c>
      <c r="CK217" s="13">
        <f t="shared" si="174"/>
        <v>1</v>
      </c>
      <c r="CL217" s="13">
        <f t="shared" si="175"/>
        <v>0</v>
      </c>
      <c r="CM217" s="13">
        <f t="shared" si="176"/>
        <v>0</v>
      </c>
      <c r="CN217" s="13">
        <f t="shared" si="177"/>
        <v>0</v>
      </c>
      <c r="CO217" s="13">
        <f t="shared" si="178"/>
        <v>0</v>
      </c>
      <c r="CP217" s="13">
        <f t="shared" si="179"/>
        <v>0</v>
      </c>
      <c r="CQ217" s="13">
        <f t="shared" si="180"/>
        <v>0</v>
      </c>
      <c r="CR217" s="13">
        <f t="shared" si="181"/>
        <v>3</v>
      </c>
      <c r="CS217" s="13">
        <f t="shared" si="183"/>
        <v>1</v>
      </c>
      <c r="CT217" s="13" t="s">
        <v>125</v>
      </c>
    </row>
    <row r="218" spans="1:98" x14ac:dyDescent="0.35">
      <c r="A218" s="14">
        <v>127</v>
      </c>
      <c r="B218" s="6">
        <v>217</v>
      </c>
      <c r="C218" s="6">
        <v>22</v>
      </c>
      <c r="D218" s="6">
        <v>2</v>
      </c>
      <c r="G218" s="6">
        <v>1</v>
      </c>
      <c r="H218" s="6"/>
      <c r="I218" s="6"/>
      <c r="J218" s="6" t="s">
        <v>397</v>
      </c>
      <c r="K218" s="21">
        <v>43786</v>
      </c>
      <c r="L218" s="6" t="s">
        <v>172</v>
      </c>
      <c r="M218" s="6" t="s">
        <v>398</v>
      </c>
      <c r="N218" s="6"/>
      <c r="O218" s="6"/>
      <c r="P218" s="16">
        <v>43758</v>
      </c>
      <c r="R218" s="6" t="s">
        <v>98</v>
      </c>
      <c r="S218" s="6" t="s">
        <v>98</v>
      </c>
      <c r="T218" s="6" t="s">
        <v>52</v>
      </c>
      <c r="U218" s="6" t="s">
        <v>422</v>
      </c>
      <c r="V218" s="6" t="s">
        <v>405</v>
      </c>
      <c r="W218" s="6" t="s">
        <v>94</v>
      </c>
      <c r="Y218" s="6" t="s">
        <v>73</v>
      </c>
      <c r="Z218" s="6" t="s">
        <v>74</v>
      </c>
      <c r="AU218" s="18" t="s">
        <v>105</v>
      </c>
      <c r="AV218" s="6" t="s">
        <v>315</v>
      </c>
      <c r="AX218" s="6" t="s">
        <v>99</v>
      </c>
      <c r="AY218" s="13">
        <f t="shared" si="138"/>
        <v>0</v>
      </c>
      <c r="AZ218" s="13">
        <f t="shared" si="139"/>
        <v>0</v>
      </c>
      <c r="BA218" s="13">
        <f t="shared" si="140"/>
        <v>0</v>
      </c>
      <c r="BB218" s="13">
        <f t="shared" si="141"/>
        <v>1</v>
      </c>
      <c r="BC218" s="13">
        <f t="shared" si="142"/>
        <v>0</v>
      </c>
      <c r="BD218" s="13">
        <f t="shared" si="143"/>
        <v>0</v>
      </c>
      <c r="BE218" s="13">
        <f>COUNTIF(T218:AW218,"Tocaciones")</f>
        <v>0</v>
      </c>
      <c r="BF218" s="13">
        <f t="shared" si="144"/>
        <v>0</v>
      </c>
      <c r="BG218" s="13">
        <f t="shared" si="145"/>
        <v>0</v>
      </c>
      <c r="BH218" s="13">
        <f t="shared" si="146"/>
        <v>0</v>
      </c>
      <c r="BI218" s="13">
        <f t="shared" si="147"/>
        <v>0</v>
      </c>
      <c r="BJ218" s="13">
        <f t="shared" si="148"/>
        <v>0</v>
      </c>
      <c r="BK218" s="13">
        <f t="shared" si="149"/>
        <v>0</v>
      </c>
      <c r="BL218" s="13">
        <f t="shared" si="150"/>
        <v>0</v>
      </c>
      <c r="BM218" s="13">
        <f t="shared" si="151"/>
        <v>0</v>
      </c>
      <c r="BN218" s="13">
        <f t="shared" si="152"/>
        <v>0</v>
      </c>
      <c r="BO218" s="13">
        <f t="shared" si="153"/>
        <v>0</v>
      </c>
      <c r="BP218" s="13">
        <f t="shared" si="154"/>
        <v>0</v>
      </c>
      <c r="BQ218" s="13">
        <f t="shared" si="155"/>
        <v>0</v>
      </c>
      <c r="BR218" s="13">
        <f t="shared" si="156"/>
        <v>0</v>
      </c>
      <c r="BS218" s="13">
        <f t="shared" si="157"/>
        <v>0</v>
      </c>
      <c r="BT218" s="13">
        <f t="shared" si="158"/>
        <v>0</v>
      </c>
      <c r="BU218" s="40">
        <f t="shared" si="182"/>
        <v>1</v>
      </c>
      <c r="BV218" s="13">
        <f t="shared" si="159"/>
        <v>0</v>
      </c>
      <c r="BW218" s="13">
        <f t="shared" si="160"/>
        <v>1</v>
      </c>
      <c r="BX218" s="13">
        <f t="shared" si="161"/>
        <v>1</v>
      </c>
      <c r="BY218" s="13">
        <f t="shared" si="162"/>
        <v>0</v>
      </c>
      <c r="BZ218" s="13">
        <f t="shared" si="163"/>
        <v>0</v>
      </c>
      <c r="CA218" s="13">
        <f t="shared" si="164"/>
        <v>0</v>
      </c>
      <c r="CB218" s="13">
        <f t="shared" si="165"/>
        <v>0</v>
      </c>
      <c r="CC218" s="13">
        <f t="shared" si="166"/>
        <v>0</v>
      </c>
      <c r="CD218" s="13">
        <f t="shared" si="167"/>
        <v>0</v>
      </c>
      <c r="CE218" s="13">
        <f t="shared" si="168"/>
        <v>0</v>
      </c>
      <c r="CF218" s="13">
        <f t="shared" si="169"/>
        <v>0</v>
      </c>
      <c r="CG218" s="13">
        <f t="shared" si="170"/>
        <v>0</v>
      </c>
      <c r="CH218" s="13">
        <f t="shared" si="171"/>
        <v>0</v>
      </c>
      <c r="CI218" s="13">
        <f t="shared" si="172"/>
        <v>0</v>
      </c>
      <c r="CJ218" s="13">
        <f t="shared" si="173"/>
        <v>0</v>
      </c>
      <c r="CK218" s="13">
        <f t="shared" si="174"/>
        <v>0</v>
      </c>
      <c r="CL218" s="13">
        <f t="shared" si="175"/>
        <v>0</v>
      </c>
      <c r="CM218" s="13">
        <f t="shared" si="176"/>
        <v>0</v>
      </c>
      <c r="CN218" s="13">
        <f t="shared" si="177"/>
        <v>0</v>
      </c>
      <c r="CO218" s="13">
        <f t="shared" si="178"/>
        <v>0</v>
      </c>
      <c r="CP218" s="13">
        <f t="shared" si="179"/>
        <v>0</v>
      </c>
      <c r="CQ218" s="13">
        <f t="shared" si="180"/>
        <v>0</v>
      </c>
      <c r="CR218" s="13">
        <f t="shared" si="181"/>
        <v>1</v>
      </c>
      <c r="CS218" s="13">
        <f t="shared" si="183"/>
        <v>0</v>
      </c>
      <c r="CT218" s="13" t="s">
        <v>107</v>
      </c>
    </row>
    <row r="219" spans="1:98" x14ac:dyDescent="0.35">
      <c r="A219" s="14">
        <v>128</v>
      </c>
      <c r="B219" s="6">
        <v>218</v>
      </c>
      <c r="C219" s="6">
        <v>21</v>
      </c>
      <c r="D219" s="6">
        <v>1</v>
      </c>
      <c r="G219" s="6">
        <v>1</v>
      </c>
      <c r="H219" s="6"/>
      <c r="I219" s="6"/>
      <c r="J219" s="6" t="s">
        <v>397</v>
      </c>
      <c r="K219" s="21">
        <v>43786</v>
      </c>
      <c r="L219" s="6" t="s">
        <v>393</v>
      </c>
      <c r="M219" s="6" t="s">
        <v>398</v>
      </c>
      <c r="N219" s="6"/>
      <c r="O219" s="6"/>
      <c r="P219" s="16">
        <v>43763</v>
      </c>
      <c r="Q219" s="17">
        <v>0.91666666666666663</v>
      </c>
      <c r="R219" s="6" t="s">
        <v>98</v>
      </c>
      <c r="S219" s="6" t="s">
        <v>307</v>
      </c>
      <c r="T219" s="6" t="s">
        <v>49</v>
      </c>
      <c r="U219" s="6" t="s">
        <v>423</v>
      </c>
      <c r="V219" s="6" t="s">
        <v>400</v>
      </c>
      <c r="W219" s="6" t="s">
        <v>94</v>
      </c>
      <c r="X219" s="6">
        <v>8</v>
      </c>
      <c r="Y219" s="6" t="s">
        <v>79</v>
      </c>
      <c r="AA219" s="6" t="s">
        <v>53</v>
      </c>
      <c r="AB219" s="28" t="s">
        <v>424</v>
      </c>
      <c r="AC219" s="6" t="s">
        <v>94</v>
      </c>
      <c r="AD219" s="6">
        <v>8</v>
      </c>
      <c r="AE219" s="6" t="s">
        <v>79</v>
      </c>
      <c r="AG219" s="6" t="s">
        <v>51</v>
      </c>
      <c r="AH219" s="6" t="s">
        <v>425</v>
      </c>
      <c r="AI219" s="6" t="s">
        <v>94</v>
      </c>
      <c r="AK219" s="6" t="s">
        <v>79</v>
      </c>
      <c r="AU219" s="18" t="s">
        <v>105</v>
      </c>
      <c r="AV219" s="6" t="s">
        <v>106</v>
      </c>
      <c r="AW219" s="6" t="s">
        <v>402</v>
      </c>
      <c r="AX219" s="6" t="s">
        <v>310</v>
      </c>
      <c r="AY219" s="13">
        <f t="shared" si="138"/>
        <v>1</v>
      </c>
      <c r="AZ219" s="13">
        <f t="shared" si="139"/>
        <v>0</v>
      </c>
      <c r="BA219" s="13">
        <f t="shared" si="140"/>
        <v>1</v>
      </c>
      <c r="BB219" s="13">
        <f t="shared" si="141"/>
        <v>0</v>
      </c>
      <c r="BC219" s="13">
        <f t="shared" si="142"/>
        <v>1</v>
      </c>
      <c r="BD219" s="13">
        <f t="shared" si="143"/>
        <v>0</v>
      </c>
      <c r="BE219" s="13">
        <f>COUNTIF(T219:AT219,"Tocaciones")</f>
        <v>0</v>
      </c>
      <c r="BF219" s="13">
        <f t="shared" si="144"/>
        <v>0</v>
      </c>
      <c r="BG219" s="13">
        <f t="shared" si="145"/>
        <v>0</v>
      </c>
      <c r="BH219" s="13">
        <f t="shared" si="146"/>
        <v>0</v>
      </c>
      <c r="BI219" s="13">
        <f t="shared" si="147"/>
        <v>0</v>
      </c>
      <c r="BJ219" s="13">
        <f t="shared" si="148"/>
        <v>0</v>
      </c>
      <c r="BK219" s="13">
        <f t="shared" si="149"/>
        <v>0</v>
      </c>
      <c r="BL219" s="13">
        <f t="shared" si="150"/>
        <v>0</v>
      </c>
      <c r="BM219" s="13">
        <f t="shared" si="151"/>
        <v>0</v>
      </c>
      <c r="BN219" s="13">
        <f t="shared" si="152"/>
        <v>0</v>
      </c>
      <c r="BO219" s="13">
        <f t="shared" si="153"/>
        <v>0</v>
      </c>
      <c r="BP219" s="13">
        <f t="shared" si="154"/>
        <v>0</v>
      </c>
      <c r="BQ219" s="13">
        <f t="shared" si="155"/>
        <v>0</v>
      </c>
      <c r="BR219" s="13">
        <f t="shared" si="156"/>
        <v>0</v>
      </c>
      <c r="BS219" s="13">
        <f t="shared" si="157"/>
        <v>0</v>
      </c>
      <c r="BT219" s="13">
        <f t="shared" si="158"/>
        <v>0</v>
      </c>
      <c r="BU219" s="40">
        <f t="shared" si="182"/>
        <v>3</v>
      </c>
      <c r="BV219" s="13">
        <f t="shared" si="159"/>
        <v>0</v>
      </c>
      <c r="BW219" s="13">
        <f t="shared" si="160"/>
        <v>0</v>
      </c>
      <c r="BX219" s="13">
        <f t="shared" si="161"/>
        <v>0</v>
      </c>
      <c r="BY219" s="13">
        <f t="shared" si="162"/>
        <v>0</v>
      </c>
      <c r="BZ219" s="13">
        <f t="shared" si="163"/>
        <v>0</v>
      </c>
      <c r="CA219" s="13">
        <f t="shared" si="164"/>
        <v>0</v>
      </c>
      <c r="CB219" s="13">
        <f t="shared" si="165"/>
        <v>0</v>
      </c>
      <c r="CC219" s="13">
        <f t="shared" si="166"/>
        <v>3</v>
      </c>
      <c r="CD219" s="13">
        <f t="shared" si="167"/>
        <v>0</v>
      </c>
      <c r="CE219" s="13">
        <f t="shared" si="168"/>
        <v>0</v>
      </c>
      <c r="CF219" s="13">
        <f t="shared" si="169"/>
        <v>0</v>
      </c>
      <c r="CG219" s="13">
        <f t="shared" si="170"/>
        <v>0</v>
      </c>
      <c r="CH219" s="13">
        <f t="shared" si="171"/>
        <v>0</v>
      </c>
      <c r="CI219" s="13">
        <f t="shared" si="172"/>
        <v>0</v>
      </c>
      <c r="CJ219" s="13">
        <f t="shared" si="173"/>
        <v>0</v>
      </c>
      <c r="CK219" s="13">
        <f t="shared" si="174"/>
        <v>0</v>
      </c>
      <c r="CL219" s="13">
        <f t="shared" si="175"/>
        <v>0</v>
      </c>
      <c r="CM219" s="13">
        <f t="shared" si="176"/>
        <v>0</v>
      </c>
      <c r="CN219" s="13">
        <f t="shared" si="177"/>
        <v>0</v>
      </c>
      <c r="CO219" s="13">
        <f t="shared" si="178"/>
        <v>0</v>
      </c>
      <c r="CP219" s="13">
        <f t="shared" si="179"/>
        <v>0</v>
      </c>
      <c r="CQ219" s="13">
        <f t="shared" si="180"/>
        <v>0</v>
      </c>
      <c r="CR219" s="13">
        <f t="shared" si="181"/>
        <v>3</v>
      </c>
      <c r="CS219" s="13">
        <f t="shared" si="183"/>
        <v>0</v>
      </c>
      <c r="CT219" s="13" t="s">
        <v>107</v>
      </c>
    </row>
    <row r="220" spans="1:98" x14ac:dyDescent="0.35">
      <c r="A220" s="14">
        <v>129</v>
      </c>
      <c r="B220" s="6">
        <v>219</v>
      </c>
      <c r="C220" s="6">
        <v>21</v>
      </c>
      <c r="D220" s="6">
        <v>1</v>
      </c>
      <c r="G220" s="6">
        <v>1</v>
      </c>
      <c r="H220" s="6"/>
      <c r="I220" s="6"/>
      <c r="J220" s="6" t="s">
        <v>397</v>
      </c>
      <c r="K220" s="21">
        <v>43767</v>
      </c>
      <c r="L220" s="6" t="s">
        <v>172</v>
      </c>
      <c r="M220" s="6" t="s">
        <v>398</v>
      </c>
      <c r="N220" s="6"/>
      <c r="O220" s="6"/>
      <c r="P220" s="16">
        <v>43763</v>
      </c>
      <c r="Q220" s="17">
        <v>0.91666666666666663</v>
      </c>
      <c r="R220" s="6" t="s">
        <v>98</v>
      </c>
      <c r="S220" s="6" t="s">
        <v>98</v>
      </c>
      <c r="T220" s="6" t="s">
        <v>49</v>
      </c>
      <c r="U220" s="6" t="s">
        <v>426</v>
      </c>
      <c r="V220" s="6" t="s">
        <v>400</v>
      </c>
      <c r="W220" s="6" t="s">
        <v>94</v>
      </c>
      <c r="Y220" s="6" t="s">
        <v>87</v>
      </c>
      <c r="AA220" s="6" t="s">
        <v>53</v>
      </c>
      <c r="AB220" s="6" t="s">
        <v>426</v>
      </c>
      <c r="AC220" s="6" t="s">
        <v>94</v>
      </c>
      <c r="AE220" s="6" t="s">
        <v>79</v>
      </c>
      <c r="AU220" s="18" t="s">
        <v>105</v>
      </c>
      <c r="AV220" s="6" t="s">
        <v>315</v>
      </c>
      <c r="AW220" s="6" t="s">
        <v>402</v>
      </c>
      <c r="AX220" s="6" t="s">
        <v>99</v>
      </c>
      <c r="AY220" s="13">
        <f t="shared" si="138"/>
        <v>1</v>
      </c>
      <c r="AZ220" s="13">
        <f t="shared" si="139"/>
        <v>0</v>
      </c>
      <c r="BA220" s="13">
        <f t="shared" si="140"/>
        <v>0</v>
      </c>
      <c r="BB220" s="13">
        <f t="shared" si="141"/>
        <v>0</v>
      </c>
      <c r="BC220" s="13">
        <f t="shared" si="142"/>
        <v>1</v>
      </c>
      <c r="BD220" s="13">
        <f t="shared" si="143"/>
        <v>0</v>
      </c>
      <c r="BE220" s="13">
        <f>COUNTIF(T220:AW220,"Tocaciones")</f>
        <v>0</v>
      </c>
      <c r="BF220" s="13">
        <f t="shared" si="144"/>
        <v>0</v>
      </c>
      <c r="BG220" s="13">
        <f t="shared" si="145"/>
        <v>0</v>
      </c>
      <c r="BH220" s="13">
        <f t="shared" si="146"/>
        <v>0</v>
      </c>
      <c r="BI220" s="13">
        <f t="shared" si="147"/>
        <v>0</v>
      </c>
      <c r="BJ220" s="13">
        <f t="shared" si="148"/>
        <v>0</v>
      </c>
      <c r="BK220" s="13">
        <f t="shared" si="149"/>
        <v>0</v>
      </c>
      <c r="BL220" s="13">
        <f t="shared" si="150"/>
        <v>0</v>
      </c>
      <c r="BM220" s="13">
        <f t="shared" si="151"/>
        <v>0</v>
      </c>
      <c r="BN220" s="13">
        <f t="shared" si="152"/>
        <v>0</v>
      </c>
      <c r="BO220" s="13">
        <f t="shared" si="153"/>
        <v>0</v>
      </c>
      <c r="BP220" s="13">
        <f t="shared" si="154"/>
        <v>0</v>
      </c>
      <c r="BQ220" s="13">
        <f t="shared" si="155"/>
        <v>0</v>
      </c>
      <c r="BR220" s="13">
        <f t="shared" si="156"/>
        <v>0</v>
      </c>
      <c r="BS220" s="13">
        <f t="shared" si="157"/>
        <v>0</v>
      </c>
      <c r="BT220" s="13">
        <f t="shared" si="158"/>
        <v>0</v>
      </c>
      <c r="BU220" s="40">
        <f t="shared" si="182"/>
        <v>2</v>
      </c>
      <c r="BV220" s="13">
        <f t="shared" si="159"/>
        <v>0</v>
      </c>
      <c r="BW220" s="13">
        <f t="shared" si="160"/>
        <v>0</v>
      </c>
      <c r="BX220" s="13">
        <f t="shared" si="161"/>
        <v>0</v>
      </c>
      <c r="BY220" s="13">
        <f t="shared" si="162"/>
        <v>0</v>
      </c>
      <c r="BZ220" s="13">
        <f t="shared" si="163"/>
        <v>0</v>
      </c>
      <c r="CA220" s="13">
        <f t="shared" si="164"/>
        <v>0</v>
      </c>
      <c r="CB220" s="13">
        <f t="shared" si="165"/>
        <v>0</v>
      </c>
      <c r="CC220" s="13">
        <f t="shared" si="166"/>
        <v>1</v>
      </c>
      <c r="CD220" s="13">
        <f t="shared" si="167"/>
        <v>0</v>
      </c>
      <c r="CE220" s="13">
        <f t="shared" si="168"/>
        <v>0</v>
      </c>
      <c r="CF220" s="13">
        <f t="shared" si="169"/>
        <v>0</v>
      </c>
      <c r="CG220" s="13">
        <f t="shared" si="170"/>
        <v>0</v>
      </c>
      <c r="CH220" s="13">
        <f t="shared" si="171"/>
        <v>0</v>
      </c>
      <c r="CI220" s="13">
        <f t="shared" si="172"/>
        <v>0</v>
      </c>
      <c r="CJ220" s="13">
        <f t="shared" si="173"/>
        <v>0</v>
      </c>
      <c r="CK220" s="13">
        <f t="shared" si="174"/>
        <v>1</v>
      </c>
      <c r="CL220" s="13">
        <f t="shared" si="175"/>
        <v>0</v>
      </c>
      <c r="CM220" s="13">
        <f t="shared" si="176"/>
        <v>0</v>
      </c>
      <c r="CN220" s="13">
        <f t="shared" si="177"/>
        <v>0</v>
      </c>
      <c r="CO220" s="13">
        <f t="shared" si="178"/>
        <v>0</v>
      </c>
      <c r="CP220" s="13">
        <f t="shared" si="179"/>
        <v>0</v>
      </c>
      <c r="CQ220" s="13">
        <f t="shared" si="180"/>
        <v>0</v>
      </c>
      <c r="CR220" s="13">
        <f t="shared" si="181"/>
        <v>2</v>
      </c>
      <c r="CS220" s="13">
        <f t="shared" si="183"/>
        <v>0</v>
      </c>
      <c r="CT220" s="13" t="s">
        <v>107</v>
      </c>
    </row>
    <row r="221" spans="1:98" x14ac:dyDescent="0.35">
      <c r="A221" s="14">
        <v>130</v>
      </c>
      <c r="B221" s="6">
        <v>220</v>
      </c>
      <c r="C221" s="6">
        <v>20</v>
      </c>
      <c r="D221" s="6">
        <v>1</v>
      </c>
      <c r="G221" s="6">
        <v>1</v>
      </c>
      <c r="H221" s="6"/>
      <c r="I221" s="6"/>
      <c r="J221" s="6" t="s">
        <v>397</v>
      </c>
      <c r="K221" s="21">
        <v>43767</v>
      </c>
      <c r="L221" s="6" t="s">
        <v>172</v>
      </c>
      <c r="M221" s="6" t="s">
        <v>409</v>
      </c>
      <c r="N221" s="6"/>
      <c r="O221" s="6"/>
      <c r="P221" s="16">
        <v>43763</v>
      </c>
      <c r="Q221" s="17">
        <v>0.91666666666666663</v>
      </c>
      <c r="R221" s="6" t="s">
        <v>98</v>
      </c>
      <c r="S221" s="6" t="s">
        <v>98</v>
      </c>
      <c r="T221" s="6" t="s">
        <v>49</v>
      </c>
      <c r="U221" s="6" t="s">
        <v>427</v>
      </c>
      <c r="V221" s="6" t="s">
        <v>400</v>
      </c>
      <c r="W221" s="6" t="s">
        <v>94</v>
      </c>
      <c r="Y221" s="6" t="s">
        <v>87</v>
      </c>
      <c r="AA221" s="6" t="s">
        <v>53</v>
      </c>
      <c r="AB221" s="6" t="s">
        <v>427</v>
      </c>
      <c r="AC221" s="6" t="s">
        <v>94</v>
      </c>
      <c r="AE221" s="6" t="s">
        <v>79</v>
      </c>
      <c r="AU221" s="18" t="s">
        <v>105</v>
      </c>
      <c r="AV221" s="6" t="s">
        <v>106</v>
      </c>
      <c r="AW221" s="6" t="s">
        <v>428</v>
      </c>
      <c r="AX221" s="6" t="s">
        <v>99</v>
      </c>
      <c r="AY221" s="13">
        <f t="shared" si="138"/>
        <v>1</v>
      </c>
      <c r="AZ221" s="13">
        <f t="shared" si="139"/>
        <v>0</v>
      </c>
      <c r="BA221" s="13">
        <f t="shared" si="140"/>
        <v>0</v>
      </c>
      <c r="BB221" s="13">
        <f t="shared" si="141"/>
        <v>0</v>
      </c>
      <c r="BC221" s="13">
        <f t="shared" si="142"/>
        <v>1</v>
      </c>
      <c r="BD221" s="13">
        <f t="shared" si="143"/>
        <v>0</v>
      </c>
      <c r="BE221" s="13">
        <f>COUNTIF(T221:AT221,"Tocaciones")</f>
        <v>0</v>
      </c>
      <c r="BF221" s="13">
        <f t="shared" si="144"/>
        <v>0</v>
      </c>
      <c r="BG221" s="13">
        <f t="shared" si="145"/>
        <v>0</v>
      </c>
      <c r="BH221" s="13">
        <f t="shared" si="146"/>
        <v>0</v>
      </c>
      <c r="BI221" s="13">
        <f t="shared" si="147"/>
        <v>0</v>
      </c>
      <c r="BJ221" s="13">
        <f t="shared" si="148"/>
        <v>0</v>
      </c>
      <c r="BK221" s="13">
        <f t="shared" si="149"/>
        <v>0</v>
      </c>
      <c r="BL221" s="13">
        <f t="shared" si="150"/>
        <v>0</v>
      </c>
      <c r="BM221" s="13">
        <f t="shared" si="151"/>
        <v>0</v>
      </c>
      <c r="BN221" s="13">
        <f t="shared" si="152"/>
        <v>0</v>
      </c>
      <c r="BO221" s="13">
        <f t="shared" si="153"/>
        <v>0</v>
      </c>
      <c r="BP221" s="13">
        <f t="shared" si="154"/>
        <v>0</v>
      </c>
      <c r="BQ221" s="13">
        <f t="shared" si="155"/>
        <v>0</v>
      </c>
      <c r="BR221" s="13">
        <f t="shared" si="156"/>
        <v>0</v>
      </c>
      <c r="BS221" s="13">
        <f t="shared" si="157"/>
        <v>0</v>
      </c>
      <c r="BT221" s="13">
        <f t="shared" si="158"/>
        <v>0</v>
      </c>
      <c r="BU221" s="40">
        <f t="shared" si="182"/>
        <v>2</v>
      </c>
      <c r="BV221" s="13">
        <f t="shared" si="159"/>
        <v>0</v>
      </c>
      <c r="BW221" s="13">
        <f t="shared" si="160"/>
        <v>0</v>
      </c>
      <c r="BX221" s="13">
        <f t="shared" si="161"/>
        <v>0</v>
      </c>
      <c r="BY221" s="13">
        <f t="shared" si="162"/>
        <v>0</v>
      </c>
      <c r="BZ221" s="13">
        <f t="shared" si="163"/>
        <v>0</v>
      </c>
      <c r="CA221" s="13">
        <f t="shared" si="164"/>
        <v>0</v>
      </c>
      <c r="CB221" s="13">
        <f t="shared" si="165"/>
        <v>0</v>
      </c>
      <c r="CC221" s="13">
        <f t="shared" si="166"/>
        <v>1</v>
      </c>
      <c r="CD221" s="13">
        <f t="shared" si="167"/>
        <v>0</v>
      </c>
      <c r="CE221" s="13">
        <f t="shared" si="168"/>
        <v>0</v>
      </c>
      <c r="CF221" s="13">
        <f t="shared" si="169"/>
        <v>0</v>
      </c>
      <c r="CG221" s="13">
        <f t="shared" si="170"/>
        <v>0</v>
      </c>
      <c r="CH221" s="13">
        <f t="shared" si="171"/>
        <v>0</v>
      </c>
      <c r="CI221" s="13">
        <f t="shared" si="172"/>
        <v>0</v>
      </c>
      <c r="CJ221" s="13">
        <f t="shared" si="173"/>
        <v>0</v>
      </c>
      <c r="CK221" s="13">
        <f t="shared" si="174"/>
        <v>1</v>
      </c>
      <c r="CL221" s="13">
        <f t="shared" si="175"/>
        <v>0</v>
      </c>
      <c r="CM221" s="13">
        <f t="shared" si="176"/>
        <v>0</v>
      </c>
      <c r="CN221" s="13">
        <f t="shared" si="177"/>
        <v>0</v>
      </c>
      <c r="CO221" s="13">
        <f t="shared" si="178"/>
        <v>0</v>
      </c>
      <c r="CP221" s="13">
        <f t="shared" si="179"/>
        <v>0</v>
      </c>
      <c r="CQ221" s="13">
        <f t="shared" si="180"/>
        <v>0</v>
      </c>
      <c r="CR221" s="13">
        <f t="shared" si="181"/>
        <v>2</v>
      </c>
      <c r="CS221" s="13">
        <f t="shared" si="183"/>
        <v>0</v>
      </c>
      <c r="CT221" s="13" t="s">
        <v>107</v>
      </c>
    </row>
    <row r="222" spans="1:98" x14ac:dyDescent="0.35">
      <c r="A222" s="14">
        <v>131</v>
      </c>
      <c r="B222" s="6">
        <v>221</v>
      </c>
      <c r="C222" s="6">
        <v>25</v>
      </c>
      <c r="D222" s="6">
        <v>1</v>
      </c>
      <c r="G222" s="6">
        <v>1</v>
      </c>
      <c r="H222" s="6"/>
      <c r="I222" s="6"/>
      <c r="J222" s="6" t="s">
        <v>397</v>
      </c>
      <c r="K222" s="21">
        <v>43762</v>
      </c>
      <c r="L222" s="6" t="s">
        <v>296</v>
      </c>
      <c r="M222" s="6" t="s">
        <v>409</v>
      </c>
      <c r="N222" s="6"/>
      <c r="O222" s="6"/>
      <c r="P222" s="16">
        <v>43759</v>
      </c>
      <c r="Q222" s="17">
        <v>0.47916666666666669</v>
      </c>
      <c r="R222" s="6" t="s">
        <v>98</v>
      </c>
      <c r="S222" s="6" t="s">
        <v>98</v>
      </c>
      <c r="T222" s="6" t="s">
        <v>49</v>
      </c>
      <c r="U222" s="6" t="s">
        <v>429</v>
      </c>
      <c r="V222" s="6" t="s">
        <v>400</v>
      </c>
      <c r="W222" s="6" t="s">
        <v>94</v>
      </c>
      <c r="X222" s="6">
        <v>8</v>
      </c>
      <c r="Y222" s="6" t="s">
        <v>87</v>
      </c>
      <c r="AA222" s="6" t="s">
        <v>53</v>
      </c>
      <c r="AB222" s="6" t="s">
        <v>429</v>
      </c>
      <c r="AC222" s="6" t="s">
        <v>94</v>
      </c>
      <c r="AD222" s="6">
        <v>8</v>
      </c>
      <c r="AE222" s="6" t="s">
        <v>79</v>
      </c>
      <c r="AU222" s="18" t="s">
        <v>105</v>
      </c>
      <c r="AV222" s="6" t="s">
        <v>106</v>
      </c>
      <c r="AW222" s="6" t="s">
        <v>428</v>
      </c>
      <c r="AX222" s="6" t="s">
        <v>99</v>
      </c>
      <c r="AY222" s="13">
        <f t="shared" si="138"/>
        <v>1</v>
      </c>
      <c r="AZ222" s="13">
        <f t="shared" si="139"/>
        <v>0</v>
      </c>
      <c r="BA222" s="13">
        <f t="shared" si="140"/>
        <v>0</v>
      </c>
      <c r="BB222" s="13">
        <f t="shared" si="141"/>
        <v>0</v>
      </c>
      <c r="BC222" s="13">
        <f t="shared" si="142"/>
        <v>1</v>
      </c>
      <c r="BD222" s="13">
        <f t="shared" si="143"/>
        <v>0</v>
      </c>
      <c r="BE222" s="13">
        <f>COUNTIF(T222:AW222,"Tocaciones")</f>
        <v>0</v>
      </c>
      <c r="BF222" s="13">
        <f t="shared" si="144"/>
        <v>0</v>
      </c>
      <c r="BG222" s="13">
        <f t="shared" si="145"/>
        <v>0</v>
      </c>
      <c r="BH222" s="13">
        <f t="shared" si="146"/>
        <v>0</v>
      </c>
      <c r="BI222" s="13">
        <f t="shared" si="147"/>
        <v>0</v>
      </c>
      <c r="BJ222" s="13">
        <f t="shared" si="148"/>
        <v>0</v>
      </c>
      <c r="BK222" s="13">
        <f t="shared" si="149"/>
        <v>0</v>
      </c>
      <c r="BL222" s="13">
        <f t="shared" si="150"/>
        <v>0</v>
      </c>
      <c r="BM222" s="13">
        <f t="shared" si="151"/>
        <v>0</v>
      </c>
      <c r="BN222" s="13">
        <f t="shared" si="152"/>
        <v>0</v>
      </c>
      <c r="BO222" s="13">
        <f t="shared" si="153"/>
        <v>0</v>
      </c>
      <c r="BP222" s="13">
        <f t="shared" si="154"/>
        <v>0</v>
      </c>
      <c r="BQ222" s="13">
        <f t="shared" si="155"/>
        <v>0</v>
      </c>
      <c r="BR222" s="13">
        <f t="shared" si="156"/>
        <v>0</v>
      </c>
      <c r="BS222" s="13">
        <f t="shared" si="157"/>
        <v>0</v>
      </c>
      <c r="BT222" s="13">
        <f t="shared" si="158"/>
        <v>0</v>
      </c>
      <c r="BU222" s="40">
        <f t="shared" si="182"/>
        <v>2</v>
      </c>
      <c r="BV222" s="13">
        <f t="shared" si="159"/>
        <v>0</v>
      </c>
      <c r="BW222" s="13">
        <f t="shared" si="160"/>
        <v>0</v>
      </c>
      <c r="BX222" s="13">
        <f t="shared" si="161"/>
        <v>0</v>
      </c>
      <c r="BY222" s="13">
        <f t="shared" si="162"/>
        <v>0</v>
      </c>
      <c r="BZ222" s="13">
        <f t="shared" si="163"/>
        <v>0</v>
      </c>
      <c r="CA222" s="13">
        <f t="shared" si="164"/>
        <v>0</v>
      </c>
      <c r="CB222" s="13">
        <f t="shared" si="165"/>
        <v>0</v>
      </c>
      <c r="CC222" s="13">
        <f t="shared" si="166"/>
        <v>1</v>
      </c>
      <c r="CD222" s="13">
        <f t="shared" si="167"/>
        <v>0</v>
      </c>
      <c r="CE222" s="13">
        <f t="shared" si="168"/>
        <v>0</v>
      </c>
      <c r="CF222" s="13">
        <f t="shared" si="169"/>
        <v>0</v>
      </c>
      <c r="CG222" s="13">
        <f t="shared" si="170"/>
        <v>0</v>
      </c>
      <c r="CH222" s="13">
        <f t="shared" si="171"/>
        <v>0</v>
      </c>
      <c r="CI222" s="13">
        <f t="shared" si="172"/>
        <v>0</v>
      </c>
      <c r="CJ222" s="13">
        <f t="shared" si="173"/>
        <v>0</v>
      </c>
      <c r="CK222" s="13">
        <f t="shared" si="174"/>
        <v>1</v>
      </c>
      <c r="CL222" s="13">
        <f t="shared" si="175"/>
        <v>0</v>
      </c>
      <c r="CM222" s="13">
        <f t="shared" si="176"/>
        <v>0</v>
      </c>
      <c r="CN222" s="13">
        <f t="shared" si="177"/>
        <v>0</v>
      </c>
      <c r="CO222" s="13">
        <f t="shared" si="178"/>
        <v>0</v>
      </c>
      <c r="CP222" s="13">
        <f t="shared" si="179"/>
        <v>0</v>
      </c>
      <c r="CQ222" s="13">
        <f t="shared" si="180"/>
        <v>0</v>
      </c>
      <c r="CR222" s="13">
        <f t="shared" si="181"/>
        <v>2</v>
      </c>
      <c r="CS222" s="13">
        <f t="shared" si="183"/>
        <v>0</v>
      </c>
      <c r="CT222" s="13" t="s">
        <v>107</v>
      </c>
    </row>
    <row r="223" spans="1:98" x14ac:dyDescent="0.35">
      <c r="A223" s="14">
        <v>132</v>
      </c>
      <c r="B223" s="6">
        <v>222</v>
      </c>
      <c r="C223" s="6">
        <v>21</v>
      </c>
      <c r="D223" s="6">
        <v>1</v>
      </c>
      <c r="G223" s="6">
        <v>1</v>
      </c>
      <c r="H223" s="6"/>
      <c r="I223" s="6"/>
      <c r="J223" s="6" t="s">
        <v>397</v>
      </c>
      <c r="K223" s="21">
        <v>43786</v>
      </c>
      <c r="L223" s="6" t="s">
        <v>393</v>
      </c>
      <c r="M223" s="6" t="s">
        <v>398</v>
      </c>
      <c r="N223" s="6"/>
      <c r="O223" s="6"/>
      <c r="P223" s="16">
        <v>43763</v>
      </c>
      <c r="Q223" s="17">
        <v>0.875</v>
      </c>
      <c r="R223" s="6" t="s">
        <v>98</v>
      </c>
      <c r="S223" s="6" t="s">
        <v>98</v>
      </c>
      <c r="T223" s="6" t="s">
        <v>49</v>
      </c>
      <c r="U223" s="6" t="s">
        <v>430</v>
      </c>
      <c r="V223" s="6" t="s">
        <v>400</v>
      </c>
      <c r="W223" s="6" t="s">
        <v>94</v>
      </c>
      <c r="Y223" s="6" t="s">
        <v>87</v>
      </c>
      <c r="AA223" s="6" t="s">
        <v>53</v>
      </c>
      <c r="AB223" s="6" t="s">
        <v>430</v>
      </c>
      <c r="AC223" s="6" t="s">
        <v>94</v>
      </c>
      <c r="AE223" s="6" t="s">
        <v>79</v>
      </c>
      <c r="AU223" s="18" t="s">
        <v>105</v>
      </c>
      <c r="AV223" s="6" t="s">
        <v>315</v>
      </c>
      <c r="AW223" s="6" t="s">
        <v>428</v>
      </c>
      <c r="AX223" s="6" t="s">
        <v>310</v>
      </c>
      <c r="AY223" s="13">
        <f t="shared" si="138"/>
        <v>1</v>
      </c>
      <c r="AZ223" s="13">
        <f t="shared" si="139"/>
        <v>0</v>
      </c>
      <c r="BA223" s="13">
        <f t="shared" si="140"/>
        <v>0</v>
      </c>
      <c r="BB223" s="13">
        <f t="shared" si="141"/>
        <v>0</v>
      </c>
      <c r="BC223" s="13">
        <f t="shared" si="142"/>
        <v>1</v>
      </c>
      <c r="BD223" s="13">
        <f t="shared" si="143"/>
        <v>0</v>
      </c>
      <c r="BE223" s="13">
        <f>COUNTIF(T223:AT223,"Tocaciones")</f>
        <v>0</v>
      </c>
      <c r="BF223" s="13">
        <f t="shared" si="144"/>
        <v>0</v>
      </c>
      <c r="BG223" s="13">
        <f t="shared" si="145"/>
        <v>0</v>
      </c>
      <c r="BH223" s="13">
        <f t="shared" si="146"/>
        <v>0</v>
      </c>
      <c r="BI223" s="13">
        <f t="shared" si="147"/>
        <v>0</v>
      </c>
      <c r="BJ223" s="13">
        <f t="shared" si="148"/>
        <v>0</v>
      </c>
      <c r="BK223" s="13">
        <f t="shared" si="149"/>
        <v>0</v>
      </c>
      <c r="BL223" s="13">
        <f t="shared" si="150"/>
        <v>0</v>
      </c>
      <c r="BM223" s="13">
        <f t="shared" si="151"/>
        <v>0</v>
      </c>
      <c r="BN223" s="13">
        <f t="shared" si="152"/>
        <v>0</v>
      </c>
      <c r="BO223" s="13">
        <f t="shared" si="153"/>
        <v>0</v>
      </c>
      <c r="BP223" s="13">
        <f t="shared" si="154"/>
        <v>0</v>
      </c>
      <c r="BQ223" s="13">
        <f t="shared" si="155"/>
        <v>0</v>
      </c>
      <c r="BR223" s="13">
        <f t="shared" si="156"/>
        <v>0</v>
      </c>
      <c r="BS223" s="13">
        <f t="shared" si="157"/>
        <v>0</v>
      </c>
      <c r="BT223" s="13">
        <f t="shared" si="158"/>
        <v>0</v>
      </c>
      <c r="BU223" s="40">
        <f t="shared" si="182"/>
        <v>2</v>
      </c>
      <c r="BV223" s="13">
        <f t="shared" si="159"/>
        <v>0</v>
      </c>
      <c r="BW223" s="13">
        <f t="shared" si="160"/>
        <v>0</v>
      </c>
      <c r="BX223" s="13">
        <f t="shared" si="161"/>
        <v>0</v>
      </c>
      <c r="BY223" s="13">
        <f t="shared" si="162"/>
        <v>0</v>
      </c>
      <c r="BZ223" s="13">
        <f t="shared" si="163"/>
        <v>0</v>
      </c>
      <c r="CA223" s="13">
        <f t="shared" si="164"/>
        <v>0</v>
      </c>
      <c r="CB223" s="13">
        <f t="shared" si="165"/>
        <v>0</v>
      </c>
      <c r="CC223" s="13">
        <f t="shared" si="166"/>
        <v>1</v>
      </c>
      <c r="CD223" s="13">
        <f t="shared" si="167"/>
        <v>0</v>
      </c>
      <c r="CE223" s="13">
        <f t="shared" si="168"/>
        <v>0</v>
      </c>
      <c r="CF223" s="13">
        <f t="shared" si="169"/>
        <v>0</v>
      </c>
      <c r="CG223" s="13">
        <f t="shared" si="170"/>
        <v>0</v>
      </c>
      <c r="CH223" s="13">
        <f t="shared" si="171"/>
        <v>0</v>
      </c>
      <c r="CI223" s="13">
        <f t="shared" si="172"/>
        <v>0</v>
      </c>
      <c r="CJ223" s="13">
        <f t="shared" si="173"/>
        <v>0</v>
      </c>
      <c r="CK223" s="13">
        <f t="shared" si="174"/>
        <v>1</v>
      </c>
      <c r="CL223" s="13">
        <f t="shared" si="175"/>
        <v>0</v>
      </c>
      <c r="CM223" s="13">
        <f t="shared" si="176"/>
        <v>0</v>
      </c>
      <c r="CN223" s="13">
        <f t="shared" si="177"/>
        <v>0</v>
      </c>
      <c r="CO223" s="13">
        <f t="shared" si="178"/>
        <v>0</v>
      </c>
      <c r="CP223" s="13">
        <f t="shared" si="179"/>
        <v>0</v>
      </c>
      <c r="CQ223" s="13">
        <f t="shared" si="180"/>
        <v>0</v>
      </c>
      <c r="CR223" s="13">
        <f t="shared" si="181"/>
        <v>2</v>
      </c>
      <c r="CS223" s="13">
        <f t="shared" si="183"/>
        <v>0</v>
      </c>
      <c r="CT223" s="13" t="s">
        <v>107</v>
      </c>
    </row>
    <row r="224" spans="1:98" x14ac:dyDescent="0.35">
      <c r="A224" s="14">
        <v>133</v>
      </c>
      <c r="B224" s="6">
        <v>223</v>
      </c>
      <c r="C224" s="6">
        <v>24</v>
      </c>
      <c r="D224" s="6">
        <v>1</v>
      </c>
      <c r="G224" s="6">
        <v>1</v>
      </c>
      <c r="H224" s="6"/>
      <c r="I224" s="6"/>
      <c r="J224" s="6" t="s">
        <v>397</v>
      </c>
      <c r="K224" s="21">
        <v>43764</v>
      </c>
      <c r="L224" s="6" t="s">
        <v>172</v>
      </c>
      <c r="M224" s="6" t="s">
        <v>409</v>
      </c>
      <c r="N224" s="6"/>
      <c r="O224" s="6"/>
      <c r="P224" s="16">
        <v>43757</v>
      </c>
      <c r="Q224" s="17">
        <v>0.875</v>
      </c>
      <c r="R224" s="6" t="s">
        <v>98</v>
      </c>
      <c r="S224" s="6" t="s">
        <v>307</v>
      </c>
      <c r="T224" s="6" t="s">
        <v>52</v>
      </c>
      <c r="U224" s="6" t="s">
        <v>431</v>
      </c>
      <c r="V224" s="6" t="s">
        <v>400</v>
      </c>
      <c r="W224" s="6" t="s">
        <v>94</v>
      </c>
      <c r="X224" s="6">
        <v>6</v>
      </c>
      <c r="Y224" s="6" t="s">
        <v>73</v>
      </c>
      <c r="Z224" s="6" t="s">
        <v>74</v>
      </c>
      <c r="AU224" s="18" t="s">
        <v>105</v>
      </c>
      <c r="AV224" s="6" t="s">
        <v>315</v>
      </c>
      <c r="AX224" s="6" t="s">
        <v>99</v>
      </c>
      <c r="AY224" s="13">
        <f t="shared" si="138"/>
        <v>0</v>
      </c>
      <c r="AZ224" s="13">
        <f t="shared" si="139"/>
        <v>0</v>
      </c>
      <c r="BA224" s="13">
        <f t="shared" si="140"/>
        <v>0</v>
      </c>
      <c r="BB224" s="13">
        <f t="shared" si="141"/>
        <v>1</v>
      </c>
      <c r="BC224" s="13">
        <f t="shared" si="142"/>
        <v>0</v>
      </c>
      <c r="BD224" s="13">
        <f t="shared" si="143"/>
        <v>0</v>
      </c>
      <c r="BE224" s="13">
        <f>COUNTIF(T224:AW224,"Tocaciones")</f>
        <v>0</v>
      </c>
      <c r="BF224" s="13">
        <f t="shared" si="144"/>
        <v>0</v>
      </c>
      <c r="BG224" s="13">
        <f t="shared" si="145"/>
        <v>0</v>
      </c>
      <c r="BH224" s="13">
        <f t="shared" si="146"/>
        <v>0</v>
      </c>
      <c r="BI224" s="13">
        <f t="shared" si="147"/>
        <v>0</v>
      </c>
      <c r="BJ224" s="13">
        <f t="shared" si="148"/>
        <v>0</v>
      </c>
      <c r="BK224" s="13">
        <f t="shared" si="149"/>
        <v>0</v>
      </c>
      <c r="BL224" s="13">
        <f t="shared" si="150"/>
        <v>0</v>
      </c>
      <c r="BM224" s="13">
        <f t="shared" si="151"/>
        <v>0</v>
      </c>
      <c r="BN224" s="13">
        <f t="shared" si="152"/>
        <v>0</v>
      </c>
      <c r="BO224" s="13">
        <f t="shared" si="153"/>
        <v>0</v>
      </c>
      <c r="BP224" s="13">
        <f t="shared" si="154"/>
        <v>0</v>
      </c>
      <c r="BQ224" s="13">
        <f t="shared" si="155"/>
        <v>0</v>
      </c>
      <c r="BR224" s="13">
        <f t="shared" si="156"/>
        <v>0</v>
      </c>
      <c r="BS224" s="13">
        <f t="shared" si="157"/>
        <v>0</v>
      </c>
      <c r="BT224" s="13">
        <f t="shared" si="158"/>
        <v>0</v>
      </c>
      <c r="BU224" s="40">
        <f t="shared" si="182"/>
        <v>1</v>
      </c>
      <c r="BV224" s="13">
        <f t="shared" si="159"/>
        <v>0</v>
      </c>
      <c r="BW224" s="13">
        <f t="shared" si="160"/>
        <v>1</v>
      </c>
      <c r="BX224" s="13">
        <f t="shared" si="161"/>
        <v>1</v>
      </c>
      <c r="BY224" s="13">
        <f t="shared" si="162"/>
        <v>0</v>
      </c>
      <c r="BZ224" s="13">
        <f t="shared" si="163"/>
        <v>0</v>
      </c>
      <c r="CA224" s="13">
        <f t="shared" si="164"/>
        <v>0</v>
      </c>
      <c r="CB224" s="13">
        <f t="shared" si="165"/>
        <v>0</v>
      </c>
      <c r="CC224" s="13">
        <f t="shared" si="166"/>
        <v>0</v>
      </c>
      <c r="CD224" s="13">
        <f t="shared" si="167"/>
        <v>0</v>
      </c>
      <c r="CE224" s="13">
        <f t="shared" si="168"/>
        <v>0</v>
      </c>
      <c r="CF224" s="13">
        <f t="shared" si="169"/>
        <v>0</v>
      </c>
      <c r="CG224" s="13">
        <f t="shared" si="170"/>
        <v>0</v>
      </c>
      <c r="CH224" s="13">
        <f t="shared" si="171"/>
        <v>0</v>
      </c>
      <c r="CI224" s="13">
        <f t="shared" si="172"/>
        <v>0</v>
      </c>
      <c r="CJ224" s="13">
        <f t="shared" si="173"/>
        <v>0</v>
      </c>
      <c r="CK224" s="13">
        <f t="shared" si="174"/>
        <v>0</v>
      </c>
      <c r="CL224" s="13">
        <f t="shared" si="175"/>
        <v>0</v>
      </c>
      <c r="CM224" s="13">
        <f t="shared" si="176"/>
        <v>0</v>
      </c>
      <c r="CN224" s="13">
        <f t="shared" si="177"/>
        <v>0</v>
      </c>
      <c r="CO224" s="13">
        <f t="shared" si="178"/>
        <v>0</v>
      </c>
      <c r="CP224" s="13">
        <f t="shared" si="179"/>
        <v>0</v>
      </c>
      <c r="CQ224" s="13">
        <f t="shared" si="180"/>
        <v>0</v>
      </c>
      <c r="CR224" s="13">
        <f t="shared" si="181"/>
        <v>1</v>
      </c>
      <c r="CS224" s="13">
        <f t="shared" si="183"/>
        <v>0</v>
      </c>
      <c r="CT224" s="13" t="s">
        <v>107</v>
      </c>
    </row>
    <row r="225" spans="1:98" x14ac:dyDescent="0.35">
      <c r="A225" s="14">
        <v>134</v>
      </c>
      <c r="B225" s="6">
        <v>224</v>
      </c>
      <c r="C225" s="6">
        <v>24</v>
      </c>
      <c r="D225" s="6">
        <v>1</v>
      </c>
      <c r="G225" s="6">
        <v>1</v>
      </c>
      <c r="H225" s="6"/>
      <c r="I225" s="6"/>
      <c r="J225" s="6" t="s">
        <v>397</v>
      </c>
      <c r="K225" s="21">
        <v>43763</v>
      </c>
      <c r="L225" s="6" t="s">
        <v>296</v>
      </c>
      <c r="M225" s="6" t="s">
        <v>409</v>
      </c>
      <c r="N225" s="6"/>
      <c r="O225" s="6"/>
      <c r="P225" s="16">
        <v>43757</v>
      </c>
      <c r="Q225" s="17">
        <v>0.79166666666666663</v>
      </c>
      <c r="R225" s="6" t="s">
        <v>98</v>
      </c>
      <c r="S225" s="6" t="s">
        <v>98</v>
      </c>
      <c r="T225" s="6" t="s">
        <v>49</v>
      </c>
      <c r="U225" s="6" t="s">
        <v>432</v>
      </c>
      <c r="V225" s="6" t="s">
        <v>400</v>
      </c>
      <c r="W225" s="6" t="s">
        <v>94</v>
      </c>
      <c r="X225" s="6">
        <v>8</v>
      </c>
      <c r="Y225" s="6" t="s">
        <v>87</v>
      </c>
      <c r="AA225" s="6" t="s">
        <v>49</v>
      </c>
      <c r="AB225" s="6" t="s">
        <v>433</v>
      </c>
      <c r="AC225" s="6" t="s">
        <v>94</v>
      </c>
      <c r="AD225" s="6">
        <v>8</v>
      </c>
      <c r="AE225" s="6" t="s">
        <v>87</v>
      </c>
      <c r="AG225" s="6" t="s">
        <v>53</v>
      </c>
      <c r="AH225" s="6" t="s">
        <v>425</v>
      </c>
      <c r="AI225" s="6" t="s">
        <v>94</v>
      </c>
      <c r="AK225" s="6" t="s">
        <v>79</v>
      </c>
      <c r="AU225" s="18" t="s">
        <v>105</v>
      </c>
      <c r="AV225" s="6" t="s">
        <v>315</v>
      </c>
      <c r="AW225" s="6" t="s">
        <v>428</v>
      </c>
      <c r="AX225" s="6" t="s">
        <v>99</v>
      </c>
      <c r="AY225" s="13">
        <f t="shared" si="138"/>
        <v>2</v>
      </c>
      <c r="AZ225" s="13">
        <f t="shared" si="139"/>
        <v>0</v>
      </c>
      <c r="BA225" s="13">
        <f t="shared" si="140"/>
        <v>0</v>
      </c>
      <c r="BB225" s="13">
        <f t="shared" si="141"/>
        <v>0</v>
      </c>
      <c r="BC225" s="13">
        <f t="shared" si="142"/>
        <v>1</v>
      </c>
      <c r="BD225" s="13">
        <f t="shared" si="143"/>
        <v>0</v>
      </c>
      <c r="BE225" s="13">
        <f>COUNTIF(T225:AT225,"Tocaciones")</f>
        <v>0</v>
      </c>
      <c r="BF225" s="13">
        <f t="shared" si="144"/>
        <v>0</v>
      </c>
      <c r="BG225" s="13">
        <f t="shared" si="145"/>
        <v>0</v>
      </c>
      <c r="BH225" s="13">
        <f t="shared" si="146"/>
        <v>0</v>
      </c>
      <c r="BI225" s="13">
        <f t="shared" si="147"/>
        <v>0</v>
      </c>
      <c r="BJ225" s="13">
        <f t="shared" si="148"/>
        <v>0</v>
      </c>
      <c r="BK225" s="13">
        <f t="shared" si="149"/>
        <v>0</v>
      </c>
      <c r="BL225" s="13">
        <f t="shared" si="150"/>
        <v>0</v>
      </c>
      <c r="BM225" s="13">
        <f t="shared" si="151"/>
        <v>0</v>
      </c>
      <c r="BN225" s="13">
        <f t="shared" si="152"/>
        <v>0</v>
      </c>
      <c r="BO225" s="13">
        <f t="shared" si="153"/>
        <v>0</v>
      </c>
      <c r="BP225" s="13">
        <f t="shared" si="154"/>
        <v>0</v>
      </c>
      <c r="BQ225" s="13">
        <f t="shared" si="155"/>
        <v>0</v>
      </c>
      <c r="BR225" s="13">
        <f t="shared" si="156"/>
        <v>0</v>
      </c>
      <c r="BS225" s="13">
        <f t="shared" si="157"/>
        <v>0</v>
      </c>
      <c r="BT225" s="13">
        <f t="shared" si="158"/>
        <v>0</v>
      </c>
      <c r="BU225" s="40">
        <f t="shared" si="182"/>
        <v>3</v>
      </c>
      <c r="BV225" s="13">
        <f t="shared" si="159"/>
        <v>0</v>
      </c>
      <c r="BW225" s="13">
        <f t="shared" si="160"/>
        <v>0</v>
      </c>
      <c r="BX225" s="13">
        <f t="shared" si="161"/>
        <v>0</v>
      </c>
      <c r="BY225" s="13">
        <f t="shared" si="162"/>
        <v>0</v>
      </c>
      <c r="BZ225" s="13">
        <f t="shared" si="163"/>
        <v>0</v>
      </c>
      <c r="CA225" s="13">
        <f t="shared" si="164"/>
        <v>0</v>
      </c>
      <c r="CB225" s="13">
        <f t="shared" si="165"/>
        <v>0</v>
      </c>
      <c r="CC225" s="13">
        <f t="shared" si="166"/>
        <v>1</v>
      </c>
      <c r="CD225" s="13">
        <f t="shared" si="167"/>
        <v>0</v>
      </c>
      <c r="CE225" s="13">
        <f t="shared" si="168"/>
        <v>0</v>
      </c>
      <c r="CF225" s="13">
        <f t="shared" si="169"/>
        <v>0</v>
      </c>
      <c r="CG225" s="13">
        <f t="shared" si="170"/>
        <v>0</v>
      </c>
      <c r="CH225" s="13">
        <f t="shared" si="171"/>
        <v>0</v>
      </c>
      <c r="CI225" s="13">
        <f t="shared" si="172"/>
        <v>0</v>
      </c>
      <c r="CJ225" s="13">
        <f t="shared" si="173"/>
        <v>0</v>
      </c>
      <c r="CK225" s="13">
        <f t="shared" si="174"/>
        <v>2</v>
      </c>
      <c r="CL225" s="13">
        <f t="shared" si="175"/>
        <v>0</v>
      </c>
      <c r="CM225" s="13">
        <f t="shared" si="176"/>
        <v>0</v>
      </c>
      <c r="CN225" s="13">
        <f t="shared" si="177"/>
        <v>0</v>
      </c>
      <c r="CO225" s="13">
        <f t="shared" si="178"/>
        <v>0</v>
      </c>
      <c r="CP225" s="13">
        <f t="shared" si="179"/>
        <v>0</v>
      </c>
      <c r="CQ225" s="13">
        <f t="shared" si="180"/>
        <v>0</v>
      </c>
      <c r="CR225" s="13">
        <f t="shared" si="181"/>
        <v>3</v>
      </c>
      <c r="CS225" s="13">
        <f t="shared" si="183"/>
        <v>0</v>
      </c>
      <c r="CT225" s="13" t="s">
        <v>107</v>
      </c>
    </row>
    <row r="226" spans="1:98" x14ac:dyDescent="0.35">
      <c r="A226" s="14">
        <v>135</v>
      </c>
      <c r="B226" s="6">
        <v>225</v>
      </c>
      <c r="C226" s="6">
        <v>24</v>
      </c>
      <c r="D226" s="6">
        <v>1</v>
      </c>
      <c r="G226" s="6">
        <v>1</v>
      </c>
      <c r="H226" s="6"/>
      <c r="I226" s="6"/>
      <c r="J226" s="6" t="s">
        <v>397</v>
      </c>
      <c r="K226" s="21">
        <v>43764</v>
      </c>
      <c r="L226" s="6" t="s">
        <v>172</v>
      </c>
      <c r="M226" s="6" t="s">
        <v>409</v>
      </c>
      <c r="N226" s="6"/>
      <c r="O226" s="6"/>
      <c r="P226" s="16">
        <v>43758</v>
      </c>
      <c r="Q226" s="17">
        <v>0.70833333333333337</v>
      </c>
      <c r="R226" s="6" t="s">
        <v>307</v>
      </c>
      <c r="S226" s="6" t="s">
        <v>307</v>
      </c>
      <c r="T226" s="6" t="s">
        <v>52</v>
      </c>
      <c r="U226" s="6" t="s">
        <v>434</v>
      </c>
      <c r="V226" s="6" t="s">
        <v>400</v>
      </c>
      <c r="W226" s="6" t="s">
        <v>94</v>
      </c>
      <c r="Y226" s="6" t="s">
        <v>73</v>
      </c>
      <c r="Z226" s="6" t="s">
        <v>74</v>
      </c>
      <c r="AU226" s="18" t="s">
        <v>105</v>
      </c>
      <c r="AV226" s="6" t="s">
        <v>315</v>
      </c>
      <c r="AX226" s="6" t="s">
        <v>99</v>
      </c>
      <c r="AY226" s="13">
        <f t="shared" si="138"/>
        <v>0</v>
      </c>
      <c r="AZ226" s="13">
        <f t="shared" si="139"/>
        <v>0</v>
      </c>
      <c r="BA226" s="13">
        <f t="shared" si="140"/>
        <v>0</v>
      </c>
      <c r="BB226" s="13">
        <f t="shared" si="141"/>
        <v>1</v>
      </c>
      <c r="BC226" s="13">
        <f t="shared" si="142"/>
        <v>0</v>
      </c>
      <c r="BD226" s="13">
        <f t="shared" si="143"/>
        <v>0</v>
      </c>
      <c r="BE226" s="13">
        <f>COUNTIF(T226:AW226,"Tocaciones")</f>
        <v>0</v>
      </c>
      <c r="BF226" s="13">
        <f t="shared" si="144"/>
        <v>0</v>
      </c>
      <c r="BG226" s="13">
        <f t="shared" si="145"/>
        <v>0</v>
      </c>
      <c r="BH226" s="13">
        <f t="shared" si="146"/>
        <v>0</v>
      </c>
      <c r="BI226" s="13">
        <f t="shared" si="147"/>
        <v>0</v>
      </c>
      <c r="BJ226" s="13">
        <f t="shared" si="148"/>
        <v>0</v>
      </c>
      <c r="BK226" s="13">
        <f t="shared" si="149"/>
        <v>0</v>
      </c>
      <c r="BL226" s="13">
        <f t="shared" si="150"/>
        <v>0</v>
      </c>
      <c r="BM226" s="13">
        <f t="shared" si="151"/>
        <v>0</v>
      </c>
      <c r="BN226" s="13">
        <f t="shared" si="152"/>
        <v>0</v>
      </c>
      <c r="BO226" s="13">
        <f t="shared" si="153"/>
        <v>0</v>
      </c>
      <c r="BP226" s="13">
        <f t="shared" si="154"/>
        <v>0</v>
      </c>
      <c r="BQ226" s="13">
        <f t="shared" si="155"/>
        <v>0</v>
      </c>
      <c r="BR226" s="13">
        <f t="shared" si="156"/>
        <v>0</v>
      </c>
      <c r="BS226" s="13">
        <f t="shared" si="157"/>
        <v>0</v>
      </c>
      <c r="BT226" s="13">
        <f t="shared" si="158"/>
        <v>0</v>
      </c>
      <c r="BU226" s="40">
        <f t="shared" si="182"/>
        <v>1</v>
      </c>
      <c r="BV226" s="13">
        <f t="shared" si="159"/>
        <v>0</v>
      </c>
      <c r="BW226" s="13">
        <f t="shared" si="160"/>
        <v>1</v>
      </c>
      <c r="BX226" s="13">
        <f t="shared" si="161"/>
        <v>1</v>
      </c>
      <c r="BY226" s="13">
        <f t="shared" si="162"/>
        <v>0</v>
      </c>
      <c r="BZ226" s="13">
        <f t="shared" si="163"/>
        <v>0</v>
      </c>
      <c r="CA226" s="13">
        <f t="shared" si="164"/>
        <v>0</v>
      </c>
      <c r="CB226" s="13">
        <f t="shared" si="165"/>
        <v>0</v>
      </c>
      <c r="CC226" s="13">
        <f t="shared" si="166"/>
        <v>0</v>
      </c>
      <c r="CD226" s="13">
        <f t="shared" si="167"/>
        <v>0</v>
      </c>
      <c r="CE226" s="13">
        <f t="shared" si="168"/>
        <v>0</v>
      </c>
      <c r="CF226" s="13">
        <f t="shared" si="169"/>
        <v>0</v>
      </c>
      <c r="CG226" s="13">
        <f t="shared" si="170"/>
        <v>0</v>
      </c>
      <c r="CH226" s="13">
        <f t="shared" si="171"/>
        <v>0</v>
      </c>
      <c r="CI226" s="13">
        <f t="shared" si="172"/>
        <v>0</v>
      </c>
      <c r="CJ226" s="13">
        <f t="shared" si="173"/>
        <v>0</v>
      </c>
      <c r="CK226" s="13">
        <f t="shared" si="174"/>
        <v>0</v>
      </c>
      <c r="CL226" s="13">
        <f t="shared" si="175"/>
        <v>0</v>
      </c>
      <c r="CM226" s="13">
        <f t="shared" si="176"/>
        <v>0</v>
      </c>
      <c r="CN226" s="13">
        <f t="shared" si="177"/>
        <v>0</v>
      </c>
      <c r="CO226" s="13">
        <f t="shared" si="178"/>
        <v>0</v>
      </c>
      <c r="CP226" s="13">
        <f t="shared" si="179"/>
        <v>0</v>
      </c>
      <c r="CQ226" s="13">
        <f t="shared" si="180"/>
        <v>0</v>
      </c>
      <c r="CR226" s="13">
        <f t="shared" si="181"/>
        <v>1</v>
      </c>
      <c r="CS226" s="13">
        <f t="shared" si="183"/>
        <v>0</v>
      </c>
      <c r="CT226" s="13" t="s">
        <v>107</v>
      </c>
    </row>
    <row r="227" spans="1:98" x14ac:dyDescent="0.35">
      <c r="A227" s="14">
        <v>136</v>
      </c>
      <c r="B227" s="6">
        <v>226</v>
      </c>
      <c r="C227" s="6">
        <v>25</v>
      </c>
      <c r="D227" s="6">
        <v>1</v>
      </c>
      <c r="G227" s="6">
        <v>1</v>
      </c>
      <c r="H227" s="6"/>
      <c r="I227" s="6"/>
      <c r="J227" s="6" t="s">
        <v>397</v>
      </c>
      <c r="K227" s="21">
        <v>43769</v>
      </c>
      <c r="L227" s="6" t="s">
        <v>172</v>
      </c>
      <c r="M227" s="6" t="s">
        <v>409</v>
      </c>
      <c r="N227" s="6"/>
      <c r="O227" s="6"/>
      <c r="P227" s="16">
        <v>43763</v>
      </c>
      <c r="Q227" s="17">
        <v>0.83333333333333337</v>
      </c>
      <c r="R227" s="6" t="s">
        <v>98</v>
      </c>
      <c r="S227" s="6" t="s">
        <v>98</v>
      </c>
      <c r="T227" s="6" t="s">
        <v>49</v>
      </c>
      <c r="U227" s="6" t="s">
        <v>435</v>
      </c>
      <c r="V227" s="6" t="s">
        <v>400</v>
      </c>
      <c r="W227" s="6" t="s">
        <v>94</v>
      </c>
      <c r="Y227" s="6" t="s">
        <v>87</v>
      </c>
      <c r="AU227" s="18" t="s">
        <v>105</v>
      </c>
      <c r="AV227" s="6" t="s">
        <v>315</v>
      </c>
      <c r="AX227" s="13">
        <v>999</v>
      </c>
      <c r="AY227" s="13">
        <f t="shared" si="138"/>
        <v>1</v>
      </c>
      <c r="AZ227" s="13">
        <f t="shared" si="139"/>
        <v>0</v>
      </c>
      <c r="BA227" s="13">
        <f t="shared" si="140"/>
        <v>0</v>
      </c>
      <c r="BB227" s="13">
        <f t="shared" si="141"/>
        <v>0</v>
      </c>
      <c r="BC227" s="13">
        <f t="shared" si="142"/>
        <v>0</v>
      </c>
      <c r="BD227" s="13">
        <f t="shared" si="143"/>
        <v>0</v>
      </c>
      <c r="BE227" s="13">
        <f>COUNTIF(T227:AT227,"Tocaciones")</f>
        <v>0</v>
      </c>
      <c r="BF227" s="13">
        <f t="shared" si="144"/>
        <v>0</v>
      </c>
      <c r="BG227" s="13">
        <f t="shared" si="145"/>
        <v>0</v>
      </c>
      <c r="BH227" s="13">
        <f t="shared" si="146"/>
        <v>0</v>
      </c>
      <c r="BI227" s="13">
        <f t="shared" si="147"/>
        <v>0</v>
      </c>
      <c r="BJ227" s="13">
        <f t="shared" si="148"/>
        <v>0</v>
      </c>
      <c r="BK227" s="13">
        <f t="shared" si="149"/>
        <v>0</v>
      </c>
      <c r="BL227" s="13">
        <f t="shared" si="150"/>
        <v>0</v>
      </c>
      <c r="BM227" s="13">
        <f t="shared" si="151"/>
        <v>0</v>
      </c>
      <c r="BN227" s="13">
        <f t="shared" si="152"/>
        <v>0</v>
      </c>
      <c r="BO227" s="13">
        <f t="shared" si="153"/>
        <v>0</v>
      </c>
      <c r="BP227" s="13">
        <f t="shared" si="154"/>
        <v>0</v>
      </c>
      <c r="BQ227" s="13">
        <f t="shared" si="155"/>
        <v>0</v>
      </c>
      <c r="BR227" s="13">
        <f t="shared" si="156"/>
        <v>0</v>
      </c>
      <c r="BS227" s="13">
        <f t="shared" si="157"/>
        <v>0</v>
      </c>
      <c r="BT227" s="13">
        <f t="shared" si="158"/>
        <v>0</v>
      </c>
      <c r="BU227" s="40">
        <f t="shared" si="182"/>
        <v>1</v>
      </c>
      <c r="BV227" s="13">
        <f t="shared" si="159"/>
        <v>0</v>
      </c>
      <c r="BW227" s="13">
        <f t="shared" si="160"/>
        <v>0</v>
      </c>
      <c r="BX227" s="13">
        <f t="shared" si="161"/>
        <v>0</v>
      </c>
      <c r="BY227" s="13">
        <f t="shared" si="162"/>
        <v>0</v>
      </c>
      <c r="BZ227" s="13">
        <f t="shared" si="163"/>
        <v>0</v>
      </c>
      <c r="CA227" s="13">
        <f t="shared" si="164"/>
        <v>0</v>
      </c>
      <c r="CB227" s="13">
        <f t="shared" si="165"/>
        <v>0</v>
      </c>
      <c r="CC227" s="13">
        <f t="shared" si="166"/>
        <v>0</v>
      </c>
      <c r="CD227" s="13">
        <f t="shared" si="167"/>
        <v>0</v>
      </c>
      <c r="CE227" s="13">
        <f t="shared" si="168"/>
        <v>0</v>
      </c>
      <c r="CF227" s="13">
        <f t="shared" si="169"/>
        <v>0</v>
      </c>
      <c r="CG227" s="13">
        <f t="shared" si="170"/>
        <v>0</v>
      </c>
      <c r="CH227" s="13">
        <f t="shared" si="171"/>
        <v>0</v>
      </c>
      <c r="CI227" s="13">
        <f t="shared" si="172"/>
        <v>0</v>
      </c>
      <c r="CJ227" s="13">
        <f t="shared" si="173"/>
        <v>0</v>
      </c>
      <c r="CK227" s="13">
        <f t="shared" si="174"/>
        <v>1</v>
      </c>
      <c r="CL227" s="13">
        <f t="shared" si="175"/>
        <v>0</v>
      </c>
      <c r="CM227" s="13">
        <f t="shared" si="176"/>
        <v>0</v>
      </c>
      <c r="CN227" s="13">
        <f t="shared" si="177"/>
        <v>0</v>
      </c>
      <c r="CO227" s="13">
        <f t="shared" si="178"/>
        <v>0</v>
      </c>
      <c r="CP227" s="13">
        <f t="shared" si="179"/>
        <v>0</v>
      </c>
      <c r="CQ227" s="13">
        <f t="shared" si="180"/>
        <v>0</v>
      </c>
      <c r="CR227" s="13">
        <f t="shared" si="181"/>
        <v>1</v>
      </c>
      <c r="CS227" s="13">
        <f t="shared" si="183"/>
        <v>0</v>
      </c>
      <c r="CT227" s="13" t="s">
        <v>107</v>
      </c>
    </row>
    <row r="228" spans="1:98" x14ac:dyDescent="0.35">
      <c r="A228" s="14">
        <v>137</v>
      </c>
      <c r="B228" s="6">
        <v>227</v>
      </c>
      <c r="C228" s="6">
        <v>21</v>
      </c>
      <c r="D228" s="6">
        <v>1</v>
      </c>
      <c r="G228" s="6">
        <v>1</v>
      </c>
      <c r="H228" s="6"/>
      <c r="I228" s="6"/>
      <c r="J228" s="6" t="s">
        <v>397</v>
      </c>
      <c r="K228" s="21">
        <v>43769</v>
      </c>
      <c r="L228" s="6" t="s">
        <v>172</v>
      </c>
      <c r="M228" s="6" t="s">
        <v>409</v>
      </c>
      <c r="N228" s="6"/>
      <c r="O228" s="6"/>
      <c r="P228" s="16">
        <v>43758</v>
      </c>
      <c r="Q228" s="17">
        <v>0.85416666666666663</v>
      </c>
      <c r="R228" s="6" t="s">
        <v>98</v>
      </c>
      <c r="S228" s="6" t="s">
        <v>99</v>
      </c>
      <c r="T228" s="6" t="s">
        <v>52</v>
      </c>
      <c r="U228" s="6" t="s">
        <v>436</v>
      </c>
      <c r="V228" s="6" t="s">
        <v>400</v>
      </c>
      <c r="W228" s="6" t="s">
        <v>94</v>
      </c>
      <c r="X228" s="6">
        <v>8</v>
      </c>
      <c r="Y228" s="6" t="s">
        <v>73</v>
      </c>
      <c r="Z228" s="6" t="s">
        <v>74</v>
      </c>
      <c r="AU228" s="18" t="s">
        <v>105</v>
      </c>
      <c r="AV228" s="6" t="s">
        <v>315</v>
      </c>
      <c r="AX228" s="13">
        <v>999</v>
      </c>
      <c r="AY228" s="13">
        <f t="shared" si="138"/>
        <v>0</v>
      </c>
      <c r="AZ228" s="13">
        <f t="shared" si="139"/>
        <v>0</v>
      </c>
      <c r="BA228" s="13">
        <f t="shared" si="140"/>
        <v>0</v>
      </c>
      <c r="BB228" s="13">
        <f t="shared" si="141"/>
        <v>1</v>
      </c>
      <c r="BC228" s="13">
        <f t="shared" si="142"/>
        <v>0</v>
      </c>
      <c r="BD228" s="13">
        <f t="shared" si="143"/>
        <v>0</v>
      </c>
      <c r="BE228" s="13">
        <f>COUNTIF(T228:AW228,"Tocaciones")</f>
        <v>0</v>
      </c>
      <c r="BF228" s="13">
        <f t="shared" si="144"/>
        <v>0</v>
      </c>
      <c r="BG228" s="13">
        <f t="shared" si="145"/>
        <v>0</v>
      </c>
      <c r="BH228" s="13">
        <f t="shared" si="146"/>
        <v>0</v>
      </c>
      <c r="BI228" s="13">
        <f t="shared" si="147"/>
        <v>0</v>
      </c>
      <c r="BJ228" s="13">
        <f t="shared" si="148"/>
        <v>0</v>
      </c>
      <c r="BK228" s="13">
        <f t="shared" si="149"/>
        <v>0</v>
      </c>
      <c r="BL228" s="13">
        <f t="shared" si="150"/>
        <v>0</v>
      </c>
      <c r="BM228" s="13">
        <f t="shared" si="151"/>
        <v>0</v>
      </c>
      <c r="BN228" s="13">
        <f t="shared" si="152"/>
        <v>0</v>
      </c>
      <c r="BO228" s="13">
        <f t="shared" si="153"/>
        <v>0</v>
      </c>
      <c r="BP228" s="13">
        <f t="shared" si="154"/>
        <v>0</v>
      </c>
      <c r="BQ228" s="13">
        <f t="shared" si="155"/>
        <v>0</v>
      </c>
      <c r="BR228" s="13">
        <f t="shared" si="156"/>
        <v>0</v>
      </c>
      <c r="BS228" s="13">
        <f t="shared" si="157"/>
        <v>0</v>
      </c>
      <c r="BT228" s="13">
        <f t="shared" si="158"/>
        <v>0</v>
      </c>
      <c r="BU228" s="40">
        <f t="shared" si="182"/>
        <v>1</v>
      </c>
      <c r="BV228" s="13">
        <f t="shared" si="159"/>
        <v>0</v>
      </c>
      <c r="BW228" s="13">
        <f t="shared" si="160"/>
        <v>1</v>
      </c>
      <c r="BX228" s="13">
        <f t="shared" si="161"/>
        <v>1</v>
      </c>
      <c r="BY228" s="13">
        <f t="shared" si="162"/>
        <v>0</v>
      </c>
      <c r="BZ228" s="13">
        <f t="shared" si="163"/>
        <v>0</v>
      </c>
      <c r="CA228" s="13">
        <f t="shared" si="164"/>
        <v>0</v>
      </c>
      <c r="CB228" s="13">
        <f t="shared" si="165"/>
        <v>0</v>
      </c>
      <c r="CC228" s="13">
        <f t="shared" si="166"/>
        <v>0</v>
      </c>
      <c r="CD228" s="13">
        <f t="shared" si="167"/>
        <v>0</v>
      </c>
      <c r="CE228" s="13">
        <f t="shared" si="168"/>
        <v>0</v>
      </c>
      <c r="CF228" s="13">
        <f t="shared" si="169"/>
        <v>0</v>
      </c>
      <c r="CG228" s="13">
        <f t="shared" si="170"/>
        <v>0</v>
      </c>
      <c r="CH228" s="13">
        <f t="shared" si="171"/>
        <v>0</v>
      </c>
      <c r="CI228" s="13">
        <f t="shared" si="172"/>
        <v>0</v>
      </c>
      <c r="CJ228" s="13">
        <f t="shared" si="173"/>
        <v>0</v>
      </c>
      <c r="CK228" s="13">
        <f t="shared" si="174"/>
        <v>0</v>
      </c>
      <c r="CL228" s="13">
        <f t="shared" si="175"/>
        <v>0</v>
      </c>
      <c r="CM228" s="13">
        <f t="shared" si="176"/>
        <v>0</v>
      </c>
      <c r="CN228" s="13">
        <f t="shared" si="177"/>
        <v>0</v>
      </c>
      <c r="CO228" s="13">
        <f t="shared" si="178"/>
        <v>0</v>
      </c>
      <c r="CP228" s="13">
        <f t="shared" si="179"/>
        <v>0</v>
      </c>
      <c r="CQ228" s="13">
        <f t="shared" si="180"/>
        <v>0</v>
      </c>
      <c r="CR228" s="13">
        <f t="shared" si="181"/>
        <v>1</v>
      </c>
      <c r="CS228" s="13">
        <f t="shared" si="183"/>
        <v>0</v>
      </c>
      <c r="CT228" s="13" t="s">
        <v>107</v>
      </c>
    </row>
    <row r="229" spans="1:98" x14ac:dyDescent="0.35">
      <c r="A229" s="14">
        <v>138</v>
      </c>
      <c r="B229" s="6">
        <v>228</v>
      </c>
      <c r="C229" s="6">
        <v>29</v>
      </c>
      <c r="D229" s="6">
        <v>1</v>
      </c>
      <c r="G229" s="6">
        <v>1</v>
      </c>
      <c r="H229" s="6"/>
      <c r="I229" s="6"/>
      <c r="J229" s="6" t="s">
        <v>158</v>
      </c>
      <c r="K229" s="21">
        <v>43766</v>
      </c>
      <c r="L229" s="6" t="s">
        <v>172</v>
      </c>
      <c r="M229" s="6" t="s">
        <v>409</v>
      </c>
      <c r="N229" s="6"/>
      <c r="O229" s="6"/>
      <c r="P229" s="16">
        <v>43758</v>
      </c>
      <c r="Q229" s="17">
        <v>0.88541666666666663</v>
      </c>
      <c r="R229" s="6" t="s">
        <v>98</v>
      </c>
      <c r="S229" s="6" t="s">
        <v>98</v>
      </c>
      <c r="T229" s="6" t="s">
        <v>52</v>
      </c>
      <c r="U229" s="6" t="s">
        <v>437</v>
      </c>
      <c r="V229" s="6" t="s">
        <v>400</v>
      </c>
      <c r="W229" s="6" t="s">
        <v>94</v>
      </c>
      <c r="X229" s="6">
        <v>4</v>
      </c>
      <c r="Y229" s="6" t="s">
        <v>73</v>
      </c>
      <c r="Z229" s="6" t="s">
        <v>74</v>
      </c>
      <c r="AU229" s="18" t="s">
        <v>105</v>
      </c>
      <c r="AV229" s="6" t="s">
        <v>315</v>
      </c>
      <c r="AX229" s="13">
        <v>999</v>
      </c>
      <c r="AY229" s="13">
        <f t="shared" si="138"/>
        <v>0</v>
      </c>
      <c r="AZ229" s="13">
        <f t="shared" si="139"/>
        <v>0</v>
      </c>
      <c r="BA229" s="13">
        <f t="shared" si="140"/>
        <v>0</v>
      </c>
      <c r="BB229" s="13">
        <f t="shared" si="141"/>
        <v>1</v>
      </c>
      <c r="BC229" s="13">
        <f t="shared" si="142"/>
        <v>0</v>
      </c>
      <c r="BD229" s="13">
        <f t="shared" si="143"/>
        <v>0</v>
      </c>
      <c r="BE229" s="13">
        <f>COUNTIF(T229:AT229,"Tocaciones")</f>
        <v>0</v>
      </c>
      <c r="BF229" s="13">
        <f t="shared" si="144"/>
        <v>0</v>
      </c>
      <c r="BG229" s="13">
        <f t="shared" si="145"/>
        <v>0</v>
      </c>
      <c r="BH229" s="13">
        <f t="shared" si="146"/>
        <v>0</v>
      </c>
      <c r="BI229" s="13">
        <f t="shared" si="147"/>
        <v>0</v>
      </c>
      <c r="BJ229" s="13">
        <f t="shared" si="148"/>
        <v>0</v>
      </c>
      <c r="BK229" s="13">
        <f t="shared" si="149"/>
        <v>0</v>
      </c>
      <c r="BL229" s="13">
        <f t="shared" si="150"/>
        <v>0</v>
      </c>
      <c r="BM229" s="13">
        <f t="shared" si="151"/>
        <v>0</v>
      </c>
      <c r="BN229" s="13">
        <f t="shared" si="152"/>
        <v>0</v>
      </c>
      <c r="BO229" s="13">
        <f t="shared" si="153"/>
        <v>0</v>
      </c>
      <c r="BP229" s="13">
        <f t="shared" si="154"/>
        <v>0</v>
      </c>
      <c r="BQ229" s="13">
        <f t="shared" si="155"/>
        <v>0</v>
      </c>
      <c r="BR229" s="13">
        <f t="shared" si="156"/>
        <v>0</v>
      </c>
      <c r="BS229" s="13">
        <f t="shared" si="157"/>
        <v>0</v>
      </c>
      <c r="BT229" s="13">
        <f t="shared" si="158"/>
        <v>0</v>
      </c>
      <c r="BU229" s="40">
        <f t="shared" si="182"/>
        <v>1</v>
      </c>
      <c r="BV229" s="13">
        <f t="shared" si="159"/>
        <v>0</v>
      </c>
      <c r="BW229" s="13">
        <f t="shared" si="160"/>
        <v>1</v>
      </c>
      <c r="BX229" s="13">
        <f t="shared" si="161"/>
        <v>1</v>
      </c>
      <c r="BY229" s="13">
        <f t="shared" si="162"/>
        <v>0</v>
      </c>
      <c r="BZ229" s="13">
        <f t="shared" si="163"/>
        <v>0</v>
      </c>
      <c r="CA229" s="13">
        <f t="shared" si="164"/>
        <v>0</v>
      </c>
      <c r="CB229" s="13">
        <f t="shared" si="165"/>
        <v>0</v>
      </c>
      <c r="CC229" s="13">
        <f t="shared" si="166"/>
        <v>0</v>
      </c>
      <c r="CD229" s="13">
        <f t="shared" si="167"/>
        <v>0</v>
      </c>
      <c r="CE229" s="13">
        <f t="shared" si="168"/>
        <v>0</v>
      </c>
      <c r="CF229" s="13">
        <f t="shared" si="169"/>
        <v>0</v>
      </c>
      <c r="CG229" s="13">
        <f t="shared" si="170"/>
        <v>0</v>
      </c>
      <c r="CH229" s="13">
        <f t="shared" si="171"/>
        <v>0</v>
      </c>
      <c r="CI229" s="13">
        <f t="shared" si="172"/>
        <v>0</v>
      </c>
      <c r="CJ229" s="13">
        <f t="shared" si="173"/>
        <v>0</v>
      </c>
      <c r="CK229" s="13">
        <f t="shared" si="174"/>
        <v>0</v>
      </c>
      <c r="CL229" s="13">
        <f t="shared" si="175"/>
        <v>0</v>
      </c>
      <c r="CM229" s="13">
        <f t="shared" si="176"/>
        <v>0</v>
      </c>
      <c r="CN229" s="13">
        <f t="shared" si="177"/>
        <v>0</v>
      </c>
      <c r="CO229" s="13">
        <f t="shared" si="178"/>
        <v>0</v>
      </c>
      <c r="CP229" s="13">
        <f t="shared" si="179"/>
        <v>0</v>
      </c>
      <c r="CQ229" s="13">
        <f t="shared" si="180"/>
        <v>0</v>
      </c>
      <c r="CR229" s="13">
        <f t="shared" si="181"/>
        <v>1</v>
      </c>
      <c r="CS229" s="13">
        <f t="shared" si="183"/>
        <v>0</v>
      </c>
      <c r="CT229" s="13" t="s">
        <v>107</v>
      </c>
    </row>
    <row r="230" spans="1:98" x14ac:dyDescent="0.35">
      <c r="A230" s="14">
        <v>139</v>
      </c>
      <c r="B230" s="6">
        <v>229</v>
      </c>
      <c r="C230" s="6">
        <v>36</v>
      </c>
      <c r="D230" s="6">
        <v>1</v>
      </c>
      <c r="G230" s="6">
        <v>1</v>
      </c>
      <c r="H230" s="6"/>
      <c r="I230" s="6"/>
      <c r="J230" s="6" t="s">
        <v>158</v>
      </c>
      <c r="K230" s="21">
        <v>43766</v>
      </c>
      <c r="L230" s="6" t="s">
        <v>172</v>
      </c>
      <c r="M230" s="6" t="s">
        <v>409</v>
      </c>
      <c r="N230" s="6"/>
      <c r="O230" s="6"/>
      <c r="P230" s="16">
        <v>43763</v>
      </c>
      <c r="Q230" s="17">
        <v>0.83333333333333337</v>
      </c>
      <c r="R230" s="6" t="s">
        <v>98</v>
      </c>
      <c r="S230" s="6" t="s">
        <v>98</v>
      </c>
      <c r="T230" s="6" t="s">
        <v>49</v>
      </c>
      <c r="U230" s="6" t="s">
        <v>438</v>
      </c>
      <c r="V230" s="6" t="s">
        <v>400</v>
      </c>
      <c r="W230" s="6" t="s">
        <v>94</v>
      </c>
      <c r="Y230" s="6" t="s">
        <v>87</v>
      </c>
      <c r="AA230" s="6" t="s">
        <v>63</v>
      </c>
      <c r="AB230" s="6" t="s">
        <v>438</v>
      </c>
      <c r="AC230" s="6" t="s">
        <v>94</v>
      </c>
      <c r="AE230" s="6" t="s">
        <v>82</v>
      </c>
      <c r="AG230" s="6" t="s">
        <v>53</v>
      </c>
      <c r="AH230" s="6" t="s">
        <v>438</v>
      </c>
      <c r="AI230" s="6" t="s">
        <v>94</v>
      </c>
      <c r="AK230" s="6" t="s">
        <v>79</v>
      </c>
      <c r="AU230" s="18" t="s">
        <v>105</v>
      </c>
      <c r="AV230" s="6" t="s">
        <v>315</v>
      </c>
      <c r="AW230" s="6" t="s">
        <v>428</v>
      </c>
      <c r="AX230" s="13">
        <v>999</v>
      </c>
      <c r="AY230" s="13">
        <f t="shared" si="138"/>
        <v>1</v>
      </c>
      <c r="AZ230" s="13">
        <f t="shared" si="139"/>
        <v>0</v>
      </c>
      <c r="BA230" s="13">
        <f t="shared" si="140"/>
        <v>0</v>
      </c>
      <c r="BB230" s="13">
        <f t="shared" si="141"/>
        <v>0</v>
      </c>
      <c r="BC230" s="13">
        <f t="shared" si="142"/>
        <v>1</v>
      </c>
      <c r="BD230" s="13">
        <f t="shared" si="143"/>
        <v>0</v>
      </c>
      <c r="BE230" s="13">
        <f>COUNTIF(T230:AW230,"Tocaciones")</f>
        <v>0</v>
      </c>
      <c r="BF230" s="13">
        <f t="shared" si="144"/>
        <v>0</v>
      </c>
      <c r="BG230" s="13">
        <f t="shared" si="145"/>
        <v>0</v>
      </c>
      <c r="BH230" s="13">
        <f t="shared" si="146"/>
        <v>0</v>
      </c>
      <c r="BI230" s="13">
        <f t="shared" si="147"/>
        <v>0</v>
      </c>
      <c r="BJ230" s="13">
        <f t="shared" si="148"/>
        <v>0</v>
      </c>
      <c r="BK230" s="13">
        <f t="shared" si="149"/>
        <v>0</v>
      </c>
      <c r="BL230" s="13">
        <f t="shared" si="150"/>
        <v>0</v>
      </c>
      <c r="BM230" s="13">
        <f t="shared" si="151"/>
        <v>1</v>
      </c>
      <c r="BN230" s="13">
        <f t="shared" si="152"/>
        <v>0</v>
      </c>
      <c r="BO230" s="13">
        <f t="shared" si="153"/>
        <v>0</v>
      </c>
      <c r="BP230" s="13">
        <f t="shared" si="154"/>
        <v>0</v>
      </c>
      <c r="BQ230" s="13">
        <f t="shared" si="155"/>
        <v>0</v>
      </c>
      <c r="BR230" s="13">
        <f t="shared" si="156"/>
        <v>0</v>
      </c>
      <c r="BS230" s="13">
        <f t="shared" si="157"/>
        <v>0</v>
      </c>
      <c r="BT230" s="13">
        <f t="shared" si="158"/>
        <v>0</v>
      </c>
      <c r="BU230" s="40">
        <f t="shared" si="182"/>
        <v>3</v>
      </c>
      <c r="BV230" s="13">
        <f t="shared" si="159"/>
        <v>0</v>
      </c>
      <c r="BW230" s="13">
        <f t="shared" si="160"/>
        <v>0</v>
      </c>
      <c r="BX230" s="13">
        <f t="shared" si="161"/>
        <v>0</v>
      </c>
      <c r="BY230" s="13">
        <f t="shared" si="162"/>
        <v>0</v>
      </c>
      <c r="BZ230" s="13">
        <f t="shared" si="163"/>
        <v>0</v>
      </c>
      <c r="CA230" s="13">
        <f t="shared" si="164"/>
        <v>0</v>
      </c>
      <c r="CB230" s="13">
        <f t="shared" si="165"/>
        <v>0</v>
      </c>
      <c r="CC230" s="13">
        <f t="shared" si="166"/>
        <v>1</v>
      </c>
      <c r="CD230" s="13">
        <f t="shared" si="167"/>
        <v>0</v>
      </c>
      <c r="CE230" s="13">
        <f t="shared" si="168"/>
        <v>0</v>
      </c>
      <c r="CF230" s="13">
        <f t="shared" si="169"/>
        <v>1</v>
      </c>
      <c r="CG230" s="13">
        <f t="shared" si="170"/>
        <v>0</v>
      </c>
      <c r="CH230" s="13">
        <f t="shared" si="171"/>
        <v>0</v>
      </c>
      <c r="CI230" s="13">
        <f t="shared" si="172"/>
        <v>0</v>
      </c>
      <c r="CJ230" s="13">
        <f t="shared" si="173"/>
        <v>0</v>
      </c>
      <c r="CK230" s="13">
        <f t="shared" si="174"/>
        <v>1</v>
      </c>
      <c r="CL230" s="13">
        <f t="shared" si="175"/>
        <v>0</v>
      </c>
      <c r="CM230" s="13">
        <f t="shared" si="176"/>
        <v>0</v>
      </c>
      <c r="CN230" s="13">
        <f t="shared" si="177"/>
        <v>0</v>
      </c>
      <c r="CO230" s="13">
        <f t="shared" si="178"/>
        <v>0</v>
      </c>
      <c r="CP230" s="13">
        <f t="shared" si="179"/>
        <v>0</v>
      </c>
      <c r="CQ230" s="13">
        <f t="shared" si="180"/>
        <v>0</v>
      </c>
      <c r="CR230" s="13">
        <f t="shared" si="181"/>
        <v>3</v>
      </c>
      <c r="CS230" s="13">
        <f t="shared" si="183"/>
        <v>0</v>
      </c>
      <c r="CT230" s="13" t="s">
        <v>107</v>
      </c>
    </row>
    <row r="231" spans="1:98" x14ac:dyDescent="0.35">
      <c r="A231" s="14">
        <v>140</v>
      </c>
      <c r="B231" s="6">
        <v>230</v>
      </c>
      <c r="C231" s="6">
        <v>999</v>
      </c>
      <c r="D231" s="6">
        <v>1</v>
      </c>
      <c r="F231" s="6" t="s">
        <v>439</v>
      </c>
      <c r="G231" s="6">
        <v>1</v>
      </c>
      <c r="H231" s="6"/>
      <c r="I231" s="6"/>
      <c r="J231" s="6" t="s">
        <v>133</v>
      </c>
      <c r="K231" s="21">
        <v>43762</v>
      </c>
      <c r="L231" s="6" t="s">
        <v>86</v>
      </c>
      <c r="M231" s="6" t="s">
        <v>440</v>
      </c>
      <c r="N231" s="6"/>
      <c r="O231" s="6"/>
      <c r="P231" s="16">
        <v>43757</v>
      </c>
      <c r="Q231" s="17">
        <v>0.83333333333333337</v>
      </c>
      <c r="R231" s="6" t="s">
        <v>98</v>
      </c>
      <c r="S231" s="6" t="s">
        <v>98</v>
      </c>
      <c r="T231" s="6" t="s">
        <v>49</v>
      </c>
      <c r="U231" s="6" t="s">
        <v>441</v>
      </c>
      <c r="V231" s="6" t="s">
        <v>442</v>
      </c>
      <c r="W231" s="6" t="s">
        <v>91</v>
      </c>
      <c r="X231" s="6">
        <v>8</v>
      </c>
      <c r="Y231" s="6" t="s">
        <v>87</v>
      </c>
      <c r="AA231" s="6" t="s">
        <v>50</v>
      </c>
      <c r="AB231" s="6" t="s">
        <v>441</v>
      </c>
      <c r="AC231" s="6" t="s">
        <v>91</v>
      </c>
      <c r="AD231" s="6">
        <v>8</v>
      </c>
      <c r="AE231" s="6" t="s">
        <v>80</v>
      </c>
      <c r="AG231" s="6" t="s">
        <v>53</v>
      </c>
      <c r="AH231" s="6" t="s">
        <v>441</v>
      </c>
      <c r="AI231" s="6" t="s">
        <v>94</v>
      </c>
      <c r="AK231" s="6" t="s">
        <v>79</v>
      </c>
      <c r="AU231" s="18" t="s">
        <v>105</v>
      </c>
      <c r="AV231" s="6" t="s">
        <v>315</v>
      </c>
      <c r="AX231" s="6" t="s">
        <v>99</v>
      </c>
      <c r="AY231" s="13">
        <f t="shared" si="138"/>
        <v>1</v>
      </c>
      <c r="AZ231" s="13">
        <f t="shared" si="139"/>
        <v>1</v>
      </c>
      <c r="BA231" s="13">
        <f t="shared" si="140"/>
        <v>0</v>
      </c>
      <c r="BB231" s="13">
        <f t="shared" si="141"/>
        <v>0</v>
      </c>
      <c r="BC231" s="13">
        <f t="shared" si="142"/>
        <v>1</v>
      </c>
      <c r="BD231" s="13">
        <f t="shared" si="143"/>
        <v>0</v>
      </c>
      <c r="BE231" s="13">
        <f>COUNTIF(T231:AT231,"Tocaciones")</f>
        <v>0</v>
      </c>
      <c r="BF231" s="13">
        <f t="shared" si="144"/>
        <v>0</v>
      </c>
      <c r="BG231" s="13">
        <f t="shared" si="145"/>
        <v>0</v>
      </c>
      <c r="BH231" s="13">
        <f t="shared" si="146"/>
        <v>0</v>
      </c>
      <c r="BI231" s="13">
        <f t="shared" si="147"/>
        <v>0</v>
      </c>
      <c r="BJ231" s="13">
        <f t="shared" si="148"/>
        <v>0</v>
      </c>
      <c r="BK231" s="13">
        <f t="shared" si="149"/>
        <v>0</v>
      </c>
      <c r="BL231" s="13">
        <f t="shared" si="150"/>
        <v>0</v>
      </c>
      <c r="BM231" s="13">
        <f t="shared" si="151"/>
        <v>0</v>
      </c>
      <c r="BN231" s="13">
        <f t="shared" si="152"/>
        <v>0</v>
      </c>
      <c r="BO231" s="13">
        <f t="shared" si="153"/>
        <v>0</v>
      </c>
      <c r="BP231" s="13">
        <f t="shared" si="154"/>
        <v>0</v>
      </c>
      <c r="BQ231" s="13">
        <f t="shared" si="155"/>
        <v>0</v>
      </c>
      <c r="BR231" s="13">
        <f t="shared" si="156"/>
        <v>0</v>
      </c>
      <c r="BS231" s="13">
        <f t="shared" si="157"/>
        <v>0</v>
      </c>
      <c r="BT231" s="13">
        <f t="shared" si="158"/>
        <v>0</v>
      </c>
      <c r="BU231" s="40">
        <f t="shared" si="182"/>
        <v>3</v>
      </c>
      <c r="BV231" s="13">
        <f t="shared" si="159"/>
        <v>0</v>
      </c>
      <c r="BW231" s="13">
        <f t="shared" si="160"/>
        <v>0</v>
      </c>
      <c r="BX231" s="13">
        <f t="shared" si="161"/>
        <v>0</v>
      </c>
      <c r="BY231" s="13">
        <f t="shared" si="162"/>
        <v>0</v>
      </c>
      <c r="BZ231" s="13">
        <f t="shared" si="163"/>
        <v>0</v>
      </c>
      <c r="CA231" s="13">
        <f t="shared" si="164"/>
        <v>0</v>
      </c>
      <c r="CB231" s="13">
        <f t="shared" si="165"/>
        <v>0</v>
      </c>
      <c r="CC231" s="13">
        <f t="shared" si="166"/>
        <v>1</v>
      </c>
      <c r="CD231" s="13">
        <f t="shared" si="167"/>
        <v>1</v>
      </c>
      <c r="CE231" s="13">
        <f t="shared" si="168"/>
        <v>0</v>
      </c>
      <c r="CF231" s="13">
        <f t="shared" si="169"/>
        <v>0</v>
      </c>
      <c r="CG231" s="13">
        <f t="shared" si="170"/>
        <v>0</v>
      </c>
      <c r="CH231" s="13">
        <f t="shared" si="171"/>
        <v>0</v>
      </c>
      <c r="CI231" s="13">
        <f t="shared" si="172"/>
        <v>0</v>
      </c>
      <c r="CJ231" s="13">
        <f t="shared" si="173"/>
        <v>0</v>
      </c>
      <c r="CK231" s="13">
        <f t="shared" si="174"/>
        <v>1</v>
      </c>
      <c r="CL231" s="13">
        <f t="shared" si="175"/>
        <v>0</v>
      </c>
      <c r="CM231" s="13">
        <f t="shared" si="176"/>
        <v>0</v>
      </c>
      <c r="CN231" s="13">
        <f t="shared" si="177"/>
        <v>0</v>
      </c>
      <c r="CO231" s="13">
        <f t="shared" si="178"/>
        <v>2</v>
      </c>
      <c r="CP231" s="13">
        <f t="shared" si="179"/>
        <v>0</v>
      </c>
      <c r="CQ231" s="13">
        <f t="shared" si="180"/>
        <v>0</v>
      </c>
      <c r="CR231" s="13">
        <f t="shared" si="181"/>
        <v>1</v>
      </c>
      <c r="CS231" s="13">
        <f t="shared" si="183"/>
        <v>1</v>
      </c>
      <c r="CT231" s="13" t="s">
        <v>125</v>
      </c>
    </row>
    <row r="232" spans="1:98" x14ac:dyDescent="0.35">
      <c r="A232" s="14">
        <v>141</v>
      </c>
      <c r="B232" s="6">
        <v>231</v>
      </c>
      <c r="C232" s="6">
        <v>999</v>
      </c>
      <c r="D232" s="6">
        <v>1</v>
      </c>
      <c r="G232" s="6">
        <v>1</v>
      </c>
      <c r="H232" s="6"/>
      <c r="I232" s="6"/>
      <c r="J232" s="6" t="s">
        <v>133</v>
      </c>
      <c r="K232" s="21">
        <v>43768</v>
      </c>
      <c r="L232" s="6" t="s">
        <v>172</v>
      </c>
      <c r="M232" s="6" t="s">
        <v>440</v>
      </c>
      <c r="N232" s="6"/>
      <c r="O232" s="6"/>
      <c r="P232" s="16">
        <v>43758</v>
      </c>
      <c r="Q232" s="17">
        <v>0.95833333333333337</v>
      </c>
      <c r="R232" s="6" t="s">
        <v>98</v>
      </c>
      <c r="S232" s="6" t="s">
        <v>98</v>
      </c>
      <c r="T232" s="6" t="s">
        <v>49</v>
      </c>
      <c r="U232" s="6" t="s">
        <v>443</v>
      </c>
      <c r="V232" s="6" t="s">
        <v>442</v>
      </c>
      <c r="W232" s="6" t="s">
        <v>94</v>
      </c>
      <c r="Y232" s="6" t="s">
        <v>87</v>
      </c>
      <c r="AA232" s="6" t="s">
        <v>56</v>
      </c>
      <c r="AB232" s="6" t="s">
        <v>443</v>
      </c>
      <c r="AC232" s="6" t="s">
        <v>94</v>
      </c>
      <c r="AE232" s="6" t="s">
        <v>79</v>
      </c>
      <c r="AG232" s="6" t="s">
        <v>53</v>
      </c>
      <c r="AH232" s="6" t="s">
        <v>443</v>
      </c>
      <c r="AI232" s="6" t="s">
        <v>94</v>
      </c>
      <c r="AK232" s="6" t="s">
        <v>79</v>
      </c>
      <c r="AM232" s="6" t="s">
        <v>50</v>
      </c>
      <c r="AN232" s="6" t="s">
        <v>444</v>
      </c>
      <c r="AU232" s="18" t="s">
        <v>105</v>
      </c>
      <c r="AV232" s="6" t="s">
        <v>315</v>
      </c>
      <c r="AW232" s="6" t="s">
        <v>444</v>
      </c>
      <c r="AX232" s="6" t="s">
        <v>99</v>
      </c>
      <c r="AY232" s="13">
        <f t="shared" si="138"/>
        <v>1</v>
      </c>
      <c r="AZ232" s="13">
        <f t="shared" si="139"/>
        <v>1</v>
      </c>
      <c r="BA232" s="13">
        <f t="shared" si="140"/>
        <v>0</v>
      </c>
      <c r="BB232" s="13">
        <f t="shared" si="141"/>
        <v>0</v>
      </c>
      <c r="BC232" s="13">
        <f t="shared" si="142"/>
        <v>1</v>
      </c>
      <c r="BD232" s="13">
        <f t="shared" si="143"/>
        <v>0</v>
      </c>
      <c r="BE232" s="13">
        <f>COUNTIF(T232:AW232,"Tocaciones")</f>
        <v>0</v>
      </c>
      <c r="BF232" s="13">
        <f t="shared" si="144"/>
        <v>1</v>
      </c>
      <c r="BG232" s="13">
        <f t="shared" si="145"/>
        <v>0</v>
      </c>
      <c r="BH232" s="13">
        <f t="shared" si="146"/>
        <v>0</v>
      </c>
      <c r="BI232" s="13">
        <f t="shared" si="147"/>
        <v>0</v>
      </c>
      <c r="BJ232" s="13">
        <f t="shared" si="148"/>
        <v>0</v>
      </c>
      <c r="BK232" s="13">
        <f t="shared" si="149"/>
        <v>0</v>
      </c>
      <c r="BL232" s="13">
        <f t="shared" si="150"/>
        <v>0</v>
      </c>
      <c r="BM232" s="13">
        <f t="shared" si="151"/>
        <v>0</v>
      </c>
      <c r="BN232" s="13">
        <f t="shared" si="152"/>
        <v>0</v>
      </c>
      <c r="BO232" s="13">
        <f t="shared" si="153"/>
        <v>0</v>
      </c>
      <c r="BP232" s="13">
        <f t="shared" si="154"/>
        <v>0</v>
      </c>
      <c r="BQ232" s="13">
        <f t="shared" si="155"/>
        <v>0</v>
      </c>
      <c r="BR232" s="13">
        <f t="shared" si="156"/>
        <v>0</v>
      </c>
      <c r="BS232" s="13">
        <f t="shared" si="157"/>
        <v>0</v>
      </c>
      <c r="BT232" s="13">
        <f t="shared" si="158"/>
        <v>0</v>
      </c>
      <c r="BU232" s="40">
        <f t="shared" si="182"/>
        <v>4</v>
      </c>
      <c r="BV232" s="13">
        <f t="shared" si="159"/>
        <v>0</v>
      </c>
      <c r="BW232" s="13">
        <f t="shared" si="160"/>
        <v>0</v>
      </c>
      <c r="BX232" s="13">
        <f t="shared" si="161"/>
        <v>0</v>
      </c>
      <c r="BY232" s="13">
        <f t="shared" si="162"/>
        <v>0</v>
      </c>
      <c r="BZ232" s="13">
        <f t="shared" si="163"/>
        <v>0</v>
      </c>
      <c r="CA232" s="13">
        <f t="shared" si="164"/>
        <v>0</v>
      </c>
      <c r="CB232" s="13">
        <f t="shared" si="165"/>
        <v>0</v>
      </c>
      <c r="CC232" s="13">
        <f t="shared" si="166"/>
        <v>2</v>
      </c>
      <c r="CD232" s="13">
        <f t="shared" si="167"/>
        <v>0</v>
      </c>
      <c r="CE232" s="13">
        <f t="shared" si="168"/>
        <v>0</v>
      </c>
      <c r="CF232" s="13">
        <f t="shared" si="169"/>
        <v>0</v>
      </c>
      <c r="CG232" s="13">
        <f t="shared" si="170"/>
        <v>0</v>
      </c>
      <c r="CH232" s="13">
        <f t="shared" si="171"/>
        <v>0</v>
      </c>
      <c r="CI232" s="13">
        <f t="shared" si="172"/>
        <v>0</v>
      </c>
      <c r="CJ232" s="13">
        <f t="shared" si="173"/>
        <v>0</v>
      </c>
      <c r="CK232" s="13">
        <f t="shared" si="174"/>
        <v>1</v>
      </c>
      <c r="CL232" s="13">
        <f t="shared" si="175"/>
        <v>0</v>
      </c>
      <c r="CM232" s="13">
        <f t="shared" si="176"/>
        <v>0</v>
      </c>
      <c r="CN232" s="13">
        <f t="shared" si="177"/>
        <v>0</v>
      </c>
      <c r="CO232" s="13">
        <f t="shared" si="178"/>
        <v>0</v>
      </c>
      <c r="CP232" s="13">
        <f t="shared" si="179"/>
        <v>0</v>
      </c>
      <c r="CQ232" s="13">
        <f t="shared" si="180"/>
        <v>0</v>
      </c>
      <c r="CR232" s="13">
        <f t="shared" si="181"/>
        <v>3</v>
      </c>
      <c r="CS232" s="13">
        <f t="shared" si="183"/>
        <v>1</v>
      </c>
      <c r="CT232" s="13" t="s">
        <v>125</v>
      </c>
    </row>
    <row r="233" spans="1:98" x14ac:dyDescent="0.35">
      <c r="A233" s="14">
        <v>142</v>
      </c>
      <c r="B233" s="6">
        <v>232</v>
      </c>
      <c r="C233" s="6">
        <v>999</v>
      </c>
      <c r="D233" s="6">
        <v>2</v>
      </c>
      <c r="G233" s="6">
        <v>1</v>
      </c>
      <c r="H233" s="6"/>
      <c r="I233" s="6"/>
      <c r="J233" s="6" t="s">
        <v>338</v>
      </c>
      <c r="K233" s="21">
        <v>43770</v>
      </c>
      <c r="L233" s="6" t="s">
        <v>376</v>
      </c>
      <c r="M233" s="6" t="s">
        <v>445</v>
      </c>
      <c r="N233" s="6"/>
      <c r="O233" s="6"/>
      <c r="P233" s="16">
        <v>43760</v>
      </c>
      <c r="Q233" s="17">
        <v>0.89583333333333337</v>
      </c>
      <c r="R233" s="6" t="s">
        <v>98</v>
      </c>
      <c r="S233" s="6" t="s">
        <v>98</v>
      </c>
      <c r="T233" s="6" t="s">
        <v>49</v>
      </c>
      <c r="U233" s="6" t="s">
        <v>446</v>
      </c>
      <c r="V233" s="6" t="s">
        <v>447</v>
      </c>
      <c r="W233" s="6" t="s">
        <v>94</v>
      </c>
      <c r="X233" s="6">
        <v>5</v>
      </c>
      <c r="Y233" s="6" t="s">
        <v>87</v>
      </c>
      <c r="AA233" s="6" t="s">
        <v>53</v>
      </c>
      <c r="AB233" s="6" t="s">
        <v>448</v>
      </c>
      <c r="AC233" s="6" t="s">
        <v>94</v>
      </c>
      <c r="AD233" s="6">
        <v>5</v>
      </c>
      <c r="AE233" s="6" t="s">
        <v>79</v>
      </c>
      <c r="AG233" s="6" t="s">
        <v>50</v>
      </c>
      <c r="AH233" s="6" t="s">
        <v>449</v>
      </c>
      <c r="AI233" s="6" t="s">
        <v>94</v>
      </c>
      <c r="AK233" s="6" t="s">
        <v>80</v>
      </c>
      <c r="AM233" s="6" t="s">
        <v>56</v>
      </c>
      <c r="AN233" s="6" t="s">
        <v>450</v>
      </c>
      <c r="AO233" s="6" t="s">
        <v>94</v>
      </c>
      <c r="AQ233" s="6" t="s">
        <v>79</v>
      </c>
      <c r="AU233" s="18" t="s">
        <v>105</v>
      </c>
      <c r="AV233" s="6" t="s">
        <v>315</v>
      </c>
      <c r="AW233" s="6" t="s">
        <v>451</v>
      </c>
      <c r="AX233" s="6" t="s">
        <v>99</v>
      </c>
      <c r="AY233" s="13">
        <f t="shared" si="138"/>
        <v>1</v>
      </c>
      <c r="AZ233" s="13">
        <f t="shared" si="139"/>
        <v>1</v>
      </c>
      <c r="BA233" s="13">
        <f t="shared" si="140"/>
        <v>0</v>
      </c>
      <c r="BB233" s="13">
        <f t="shared" si="141"/>
        <v>0</v>
      </c>
      <c r="BC233" s="13">
        <f t="shared" si="142"/>
        <v>1</v>
      </c>
      <c r="BD233" s="13">
        <f t="shared" si="143"/>
        <v>0</v>
      </c>
      <c r="BE233" s="13">
        <f>COUNTIF(T233:AT233,"Tocaciones")</f>
        <v>0</v>
      </c>
      <c r="BF233" s="13">
        <f t="shared" si="144"/>
        <v>1</v>
      </c>
      <c r="BG233" s="13">
        <f t="shared" si="145"/>
        <v>0</v>
      </c>
      <c r="BH233" s="13">
        <f t="shared" si="146"/>
        <v>0</v>
      </c>
      <c r="BI233" s="13">
        <f t="shared" si="147"/>
        <v>0</v>
      </c>
      <c r="BJ233" s="13">
        <f t="shared" si="148"/>
        <v>0</v>
      </c>
      <c r="BK233" s="13">
        <f t="shared" si="149"/>
        <v>0</v>
      </c>
      <c r="BL233" s="13">
        <f t="shared" si="150"/>
        <v>0</v>
      </c>
      <c r="BM233" s="13">
        <f t="shared" si="151"/>
        <v>0</v>
      </c>
      <c r="BN233" s="13">
        <f t="shared" si="152"/>
        <v>0</v>
      </c>
      <c r="BO233" s="13">
        <f t="shared" si="153"/>
        <v>0</v>
      </c>
      <c r="BP233" s="13">
        <f t="shared" si="154"/>
        <v>0</v>
      </c>
      <c r="BQ233" s="13">
        <f t="shared" si="155"/>
        <v>0</v>
      </c>
      <c r="BR233" s="13">
        <f t="shared" si="156"/>
        <v>0</v>
      </c>
      <c r="BS233" s="13">
        <f t="shared" si="157"/>
        <v>0</v>
      </c>
      <c r="BT233" s="13">
        <f t="shared" si="158"/>
        <v>0</v>
      </c>
      <c r="BU233" s="40">
        <f t="shared" si="182"/>
        <v>4</v>
      </c>
      <c r="BV233" s="13">
        <f t="shared" si="159"/>
        <v>0</v>
      </c>
      <c r="BW233" s="13">
        <f t="shared" si="160"/>
        <v>0</v>
      </c>
      <c r="BX233" s="13">
        <f t="shared" si="161"/>
        <v>0</v>
      </c>
      <c r="BY233" s="13">
        <f t="shared" si="162"/>
        <v>0</v>
      </c>
      <c r="BZ233" s="13">
        <f t="shared" si="163"/>
        <v>0</v>
      </c>
      <c r="CA233" s="13">
        <f t="shared" si="164"/>
        <v>0</v>
      </c>
      <c r="CB233" s="13">
        <f t="shared" si="165"/>
        <v>0</v>
      </c>
      <c r="CC233" s="13">
        <f t="shared" si="166"/>
        <v>2</v>
      </c>
      <c r="CD233" s="13">
        <f t="shared" si="167"/>
        <v>1</v>
      </c>
      <c r="CE233" s="13">
        <f t="shared" si="168"/>
        <v>0</v>
      </c>
      <c r="CF233" s="13">
        <f t="shared" si="169"/>
        <v>0</v>
      </c>
      <c r="CG233" s="13">
        <f t="shared" si="170"/>
        <v>0</v>
      </c>
      <c r="CH233" s="13">
        <f t="shared" si="171"/>
        <v>0</v>
      </c>
      <c r="CI233" s="13">
        <f t="shared" si="172"/>
        <v>0</v>
      </c>
      <c r="CJ233" s="13">
        <f t="shared" si="173"/>
        <v>0</v>
      </c>
      <c r="CK233" s="13">
        <f t="shared" si="174"/>
        <v>1</v>
      </c>
      <c r="CL233" s="13">
        <f t="shared" si="175"/>
        <v>0</v>
      </c>
      <c r="CM233" s="13">
        <f t="shared" si="176"/>
        <v>0</v>
      </c>
      <c r="CN233" s="13">
        <f t="shared" si="177"/>
        <v>0</v>
      </c>
      <c r="CO233" s="13">
        <f t="shared" si="178"/>
        <v>0</v>
      </c>
      <c r="CP233" s="13">
        <f t="shared" si="179"/>
        <v>0</v>
      </c>
      <c r="CQ233" s="13">
        <f t="shared" si="180"/>
        <v>0</v>
      </c>
      <c r="CR233" s="13">
        <f t="shared" si="181"/>
        <v>4</v>
      </c>
      <c r="CS233" s="13">
        <f t="shared" si="183"/>
        <v>1</v>
      </c>
      <c r="CT233" s="13" t="s">
        <v>125</v>
      </c>
    </row>
    <row r="234" spans="1:98" x14ac:dyDescent="0.35">
      <c r="A234" s="14">
        <v>143</v>
      </c>
      <c r="B234" s="6">
        <v>233</v>
      </c>
      <c r="C234" s="6">
        <v>999</v>
      </c>
      <c r="D234" s="6">
        <v>1</v>
      </c>
      <c r="G234" s="6">
        <v>1</v>
      </c>
      <c r="H234" s="6"/>
      <c r="I234" s="6"/>
      <c r="J234" s="6" t="s">
        <v>452</v>
      </c>
      <c r="K234" s="21">
        <v>43762</v>
      </c>
      <c r="L234" s="6" t="s">
        <v>86</v>
      </c>
      <c r="M234" s="6" t="s">
        <v>453</v>
      </c>
      <c r="N234" s="6"/>
      <c r="O234" s="6"/>
      <c r="P234" s="16">
        <v>43761</v>
      </c>
      <c r="Q234" s="17">
        <v>2.0833333333333332E-2</v>
      </c>
      <c r="R234" s="6" t="s">
        <v>98</v>
      </c>
      <c r="S234" s="6" t="s">
        <v>99</v>
      </c>
      <c r="T234" s="6" t="s">
        <v>52</v>
      </c>
      <c r="U234" s="6" t="s">
        <v>454</v>
      </c>
      <c r="V234" s="6" t="s">
        <v>332</v>
      </c>
      <c r="W234" s="6" t="s">
        <v>94</v>
      </c>
      <c r="X234" s="6">
        <v>6</v>
      </c>
      <c r="Y234" s="6" t="s">
        <v>73</v>
      </c>
      <c r="Z234" s="6" t="s">
        <v>74</v>
      </c>
      <c r="AA234" s="6" t="s">
        <v>49</v>
      </c>
      <c r="AB234" s="6" t="s">
        <v>454</v>
      </c>
      <c r="AC234" s="6" t="s">
        <v>94</v>
      </c>
      <c r="AE234" s="6" t="s">
        <v>87</v>
      </c>
      <c r="AG234" s="6" t="s">
        <v>53</v>
      </c>
      <c r="AH234" s="6" t="s">
        <v>454</v>
      </c>
      <c r="AI234" s="6" t="s">
        <v>94</v>
      </c>
      <c r="AK234" s="6" t="s">
        <v>79</v>
      </c>
      <c r="AU234" s="18" t="s">
        <v>105</v>
      </c>
      <c r="AV234" s="6" t="s">
        <v>315</v>
      </c>
      <c r="AW234" s="6" t="s">
        <v>455</v>
      </c>
      <c r="AX234" s="6" t="s">
        <v>99</v>
      </c>
      <c r="AY234" s="13">
        <f t="shared" si="138"/>
        <v>1</v>
      </c>
      <c r="AZ234" s="13">
        <f t="shared" si="139"/>
        <v>0</v>
      </c>
      <c r="BA234" s="13">
        <f t="shared" si="140"/>
        <v>0</v>
      </c>
      <c r="BB234" s="13">
        <f t="shared" si="141"/>
        <v>1</v>
      </c>
      <c r="BC234" s="13">
        <f t="shared" si="142"/>
        <v>1</v>
      </c>
      <c r="BD234" s="13">
        <f t="shared" si="143"/>
        <v>0</v>
      </c>
      <c r="BE234" s="13">
        <f>COUNTIF(T234:AW234,"Tocaciones")</f>
        <v>0</v>
      </c>
      <c r="BF234" s="13">
        <f t="shared" si="144"/>
        <v>0</v>
      </c>
      <c r="BG234" s="13">
        <f t="shared" si="145"/>
        <v>0</v>
      </c>
      <c r="BH234" s="13">
        <f t="shared" si="146"/>
        <v>0</v>
      </c>
      <c r="BI234" s="13">
        <f t="shared" si="147"/>
        <v>0</v>
      </c>
      <c r="BJ234" s="13">
        <f t="shared" si="148"/>
        <v>0</v>
      </c>
      <c r="BK234" s="13">
        <f t="shared" si="149"/>
        <v>0</v>
      </c>
      <c r="BL234" s="13">
        <f t="shared" si="150"/>
        <v>0</v>
      </c>
      <c r="BM234" s="13">
        <f t="shared" si="151"/>
        <v>0</v>
      </c>
      <c r="BN234" s="13">
        <f t="shared" si="152"/>
        <v>0</v>
      </c>
      <c r="BO234" s="13">
        <f t="shared" si="153"/>
        <v>0</v>
      </c>
      <c r="BP234" s="13">
        <f t="shared" si="154"/>
        <v>0</v>
      </c>
      <c r="BQ234" s="13">
        <f t="shared" si="155"/>
        <v>0</v>
      </c>
      <c r="BR234" s="13">
        <f t="shared" si="156"/>
        <v>0</v>
      </c>
      <c r="BS234" s="13">
        <f t="shared" si="157"/>
        <v>0</v>
      </c>
      <c r="BT234" s="13">
        <f t="shared" si="158"/>
        <v>0</v>
      </c>
      <c r="BU234" s="40">
        <f t="shared" si="182"/>
        <v>3</v>
      </c>
      <c r="BV234" s="13">
        <f t="shared" si="159"/>
        <v>0</v>
      </c>
      <c r="BW234" s="13">
        <f t="shared" si="160"/>
        <v>1</v>
      </c>
      <c r="BX234" s="13">
        <f t="shared" si="161"/>
        <v>1</v>
      </c>
      <c r="BY234" s="13">
        <f t="shared" si="162"/>
        <v>0</v>
      </c>
      <c r="BZ234" s="13">
        <f t="shared" si="163"/>
        <v>0</v>
      </c>
      <c r="CA234" s="13">
        <f t="shared" si="164"/>
        <v>0</v>
      </c>
      <c r="CB234" s="13">
        <f t="shared" si="165"/>
        <v>0</v>
      </c>
      <c r="CC234" s="13">
        <f t="shared" si="166"/>
        <v>1</v>
      </c>
      <c r="CD234" s="13">
        <f t="shared" si="167"/>
        <v>0</v>
      </c>
      <c r="CE234" s="13">
        <f t="shared" si="168"/>
        <v>0</v>
      </c>
      <c r="CF234" s="13">
        <f t="shared" si="169"/>
        <v>0</v>
      </c>
      <c r="CG234" s="13">
        <f t="shared" si="170"/>
        <v>0</v>
      </c>
      <c r="CH234" s="13">
        <f t="shared" si="171"/>
        <v>0</v>
      </c>
      <c r="CI234" s="13">
        <f t="shared" si="172"/>
        <v>0</v>
      </c>
      <c r="CJ234" s="13">
        <f t="shared" si="173"/>
        <v>0</v>
      </c>
      <c r="CK234" s="13">
        <f t="shared" si="174"/>
        <v>1</v>
      </c>
      <c r="CL234" s="13">
        <f t="shared" si="175"/>
        <v>0</v>
      </c>
      <c r="CM234" s="13">
        <f t="shared" si="176"/>
        <v>0</v>
      </c>
      <c r="CN234" s="13">
        <f t="shared" si="177"/>
        <v>0</v>
      </c>
      <c r="CO234" s="13">
        <f t="shared" si="178"/>
        <v>0</v>
      </c>
      <c r="CP234" s="13">
        <f t="shared" si="179"/>
        <v>0</v>
      </c>
      <c r="CQ234" s="13">
        <f t="shared" si="180"/>
        <v>0</v>
      </c>
      <c r="CR234" s="13">
        <f t="shared" si="181"/>
        <v>3</v>
      </c>
      <c r="CS234" s="13">
        <f t="shared" si="183"/>
        <v>0</v>
      </c>
      <c r="CT234" s="13" t="s">
        <v>107</v>
      </c>
    </row>
    <row r="235" spans="1:98" x14ac:dyDescent="0.35">
      <c r="A235" s="14">
        <v>144</v>
      </c>
      <c r="B235" s="6">
        <v>234</v>
      </c>
      <c r="C235" s="6">
        <v>999</v>
      </c>
      <c r="D235" s="6">
        <v>1</v>
      </c>
      <c r="G235" s="6">
        <v>1</v>
      </c>
      <c r="H235" s="6"/>
      <c r="I235" s="6"/>
      <c r="J235" s="6" t="s">
        <v>338</v>
      </c>
      <c r="K235" s="21">
        <v>43776</v>
      </c>
      <c r="L235" s="6" t="s">
        <v>393</v>
      </c>
      <c r="M235" s="6" t="s">
        <v>445</v>
      </c>
      <c r="N235" s="6"/>
      <c r="O235" s="6"/>
      <c r="P235" s="16">
        <v>43767</v>
      </c>
      <c r="Q235" s="17">
        <v>0.8125</v>
      </c>
      <c r="R235" s="6" t="s">
        <v>310</v>
      </c>
      <c r="S235" s="6" t="s">
        <v>98</v>
      </c>
      <c r="T235" s="6" t="s">
        <v>52</v>
      </c>
      <c r="U235" s="6" t="s">
        <v>456</v>
      </c>
      <c r="V235" s="6" t="s">
        <v>447</v>
      </c>
      <c r="W235" s="6" t="s">
        <v>94</v>
      </c>
      <c r="X235" s="6">
        <v>4</v>
      </c>
      <c r="Y235" s="6" t="s">
        <v>73</v>
      </c>
      <c r="Z235" s="6" t="s">
        <v>75</v>
      </c>
      <c r="AU235" s="6" t="s">
        <v>300</v>
      </c>
      <c r="AV235" s="6" t="s">
        <v>270</v>
      </c>
      <c r="AX235" s="6" t="s">
        <v>99</v>
      </c>
      <c r="AY235" s="13">
        <f t="shared" si="138"/>
        <v>0</v>
      </c>
      <c r="AZ235" s="13">
        <f t="shared" si="139"/>
        <v>0</v>
      </c>
      <c r="BA235" s="13">
        <f t="shared" si="140"/>
        <v>0</v>
      </c>
      <c r="BB235" s="13">
        <f t="shared" si="141"/>
        <v>1</v>
      </c>
      <c r="BC235" s="13">
        <f t="shared" si="142"/>
        <v>0</v>
      </c>
      <c r="BD235" s="13">
        <f t="shared" si="143"/>
        <v>0</v>
      </c>
      <c r="BE235" s="13">
        <f>COUNTIF(T235:AT235,"Tocaciones")</f>
        <v>0</v>
      </c>
      <c r="BF235" s="13">
        <f t="shared" si="144"/>
        <v>0</v>
      </c>
      <c r="BG235" s="13">
        <f t="shared" si="145"/>
        <v>0</v>
      </c>
      <c r="BH235" s="13">
        <f t="shared" si="146"/>
        <v>0</v>
      </c>
      <c r="BI235" s="13">
        <f t="shared" si="147"/>
        <v>0</v>
      </c>
      <c r="BJ235" s="13">
        <f t="shared" si="148"/>
        <v>0</v>
      </c>
      <c r="BK235" s="13">
        <f t="shared" si="149"/>
        <v>0</v>
      </c>
      <c r="BL235" s="13">
        <f t="shared" si="150"/>
        <v>0</v>
      </c>
      <c r="BM235" s="13">
        <f t="shared" si="151"/>
        <v>0</v>
      </c>
      <c r="BN235" s="13">
        <f t="shared" si="152"/>
        <v>0</v>
      </c>
      <c r="BO235" s="13">
        <f t="shared" si="153"/>
        <v>0</v>
      </c>
      <c r="BP235" s="13">
        <f t="shared" si="154"/>
        <v>0</v>
      </c>
      <c r="BQ235" s="13">
        <f t="shared" si="155"/>
        <v>0</v>
      </c>
      <c r="BR235" s="13">
        <f t="shared" si="156"/>
        <v>0</v>
      </c>
      <c r="BS235" s="13">
        <f t="shared" si="157"/>
        <v>0</v>
      </c>
      <c r="BT235" s="13">
        <f t="shared" si="158"/>
        <v>0</v>
      </c>
      <c r="BU235" s="40">
        <f t="shared" si="182"/>
        <v>1</v>
      </c>
      <c r="BV235" s="13">
        <f t="shared" si="159"/>
        <v>0</v>
      </c>
      <c r="BW235" s="13">
        <f t="shared" si="160"/>
        <v>1</v>
      </c>
      <c r="BX235" s="13">
        <f t="shared" si="161"/>
        <v>0</v>
      </c>
      <c r="BY235" s="13">
        <f t="shared" si="162"/>
        <v>1</v>
      </c>
      <c r="BZ235" s="13">
        <f t="shared" si="163"/>
        <v>0</v>
      </c>
      <c r="CA235" s="13">
        <f t="shared" si="164"/>
        <v>0</v>
      </c>
      <c r="CB235" s="13">
        <f t="shared" si="165"/>
        <v>0</v>
      </c>
      <c r="CC235" s="13">
        <f t="shared" si="166"/>
        <v>0</v>
      </c>
      <c r="CD235" s="13">
        <f t="shared" si="167"/>
        <v>0</v>
      </c>
      <c r="CE235" s="13">
        <f t="shared" si="168"/>
        <v>0</v>
      </c>
      <c r="CF235" s="13">
        <f t="shared" si="169"/>
        <v>0</v>
      </c>
      <c r="CG235" s="13">
        <f t="shared" si="170"/>
        <v>0</v>
      </c>
      <c r="CH235" s="13">
        <f t="shared" si="171"/>
        <v>0</v>
      </c>
      <c r="CI235" s="13">
        <f t="shared" si="172"/>
        <v>0</v>
      </c>
      <c r="CJ235" s="13">
        <f t="shared" si="173"/>
        <v>0</v>
      </c>
      <c r="CK235" s="13">
        <f t="shared" si="174"/>
        <v>0</v>
      </c>
      <c r="CL235" s="13">
        <f t="shared" si="175"/>
        <v>0</v>
      </c>
      <c r="CM235" s="13">
        <f t="shared" si="176"/>
        <v>0</v>
      </c>
      <c r="CN235" s="13">
        <f t="shared" si="177"/>
        <v>0</v>
      </c>
      <c r="CO235" s="13">
        <f t="shared" si="178"/>
        <v>0</v>
      </c>
      <c r="CP235" s="13">
        <f t="shared" si="179"/>
        <v>0</v>
      </c>
      <c r="CQ235" s="13">
        <f t="shared" si="180"/>
        <v>0</v>
      </c>
      <c r="CR235" s="13">
        <f t="shared" si="181"/>
        <v>1</v>
      </c>
      <c r="CS235" s="13">
        <f t="shared" si="183"/>
        <v>0</v>
      </c>
      <c r="CT235" s="13" t="s">
        <v>107</v>
      </c>
    </row>
    <row r="236" spans="1:98" x14ac:dyDescent="0.35">
      <c r="A236" s="14">
        <v>145</v>
      </c>
      <c r="B236" s="6">
        <v>235</v>
      </c>
      <c r="C236" s="6">
        <v>999</v>
      </c>
      <c r="D236" s="6">
        <v>1</v>
      </c>
      <c r="G236" s="6">
        <v>1</v>
      </c>
      <c r="H236" s="6"/>
      <c r="I236" s="6"/>
      <c r="J236" s="6" t="s">
        <v>452</v>
      </c>
      <c r="K236" s="21">
        <v>43767</v>
      </c>
      <c r="L236" s="6" t="s">
        <v>86</v>
      </c>
      <c r="M236" s="6" t="s">
        <v>457</v>
      </c>
      <c r="N236" s="6"/>
      <c r="O236" s="6"/>
      <c r="P236" s="16">
        <v>43759</v>
      </c>
      <c r="Q236" s="17">
        <v>0.79166666666666663</v>
      </c>
      <c r="R236" s="6" t="s">
        <v>98</v>
      </c>
      <c r="S236" s="6" t="s">
        <v>98</v>
      </c>
      <c r="T236" s="6" t="s">
        <v>49</v>
      </c>
      <c r="U236" s="6" t="s">
        <v>458</v>
      </c>
      <c r="V236" s="6" t="s">
        <v>459</v>
      </c>
      <c r="W236" s="6" t="s">
        <v>94</v>
      </c>
      <c r="X236" s="6">
        <v>2</v>
      </c>
      <c r="Y236" s="6" t="s">
        <v>87</v>
      </c>
      <c r="AA236" s="6" t="s">
        <v>53</v>
      </c>
      <c r="AB236" s="6" t="s">
        <v>458</v>
      </c>
      <c r="AC236" s="6" t="s">
        <v>94</v>
      </c>
      <c r="AE236" s="6" t="s">
        <v>79</v>
      </c>
      <c r="AU236" s="18" t="s">
        <v>105</v>
      </c>
      <c r="AV236" s="6" t="s">
        <v>315</v>
      </c>
      <c r="AW236" s="6" t="s">
        <v>460</v>
      </c>
      <c r="AX236" s="6" t="s">
        <v>99</v>
      </c>
      <c r="AY236" s="13">
        <f t="shared" si="138"/>
        <v>1</v>
      </c>
      <c r="AZ236" s="13">
        <f t="shared" si="139"/>
        <v>0</v>
      </c>
      <c r="BA236" s="13">
        <f t="shared" si="140"/>
        <v>0</v>
      </c>
      <c r="BB236" s="13">
        <f t="shared" si="141"/>
        <v>0</v>
      </c>
      <c r="BC236" s="13">
        <f t="shared" si="142"/>
        <v>1</v>
      </c>
      <c r="BD236" s="13">
        <f t="shared" si="143"/>
        <v>0</v>
      </c>
      <c r="BE236" s="13">
        <f>COUNTIF(T236:AW236,"Tocaciones")</f>
        <v>0</v>
      </c>
      <c r="BF236" s="13">
        <f t="shared" si="144"/>
        <v>0</v>
      </c>
      <c r="BG236" s="13">
        <f t="shared" si="145"/>
        <v>0</v>
      </c>
      <c r="BH236" s="13">
        <f t="shared" si="146"/>
        <v>0</v>
      </c>
      <c r="BI236" s="13">
        <f t="shared" si="147"/>
        <v>0</v>
      </c>
      <c r="BJ236" s="13">
        <f t="shared" si="148"/>
        <v>0</v>
      </c>
      <c r="BK236" s="13">
        <f t="shared" si="149"/>
        <v>0</v>
      </c>
      <c r="BL236" s="13">
        <f t="shared" si="150"/>
        <v>0</v>
      </c>
      <c r="BM236" s="13">
        <f t="shared" si="151"/>
        <v>0</v>
      </c>
      <c r="BN236" s="13">
        <f t="shared" si="152"/>
        <v>0</v>
      </c>
      <c r="BO236" s="13">
        <f t="shared" si="153"/>
        <v>0</v>
      </c>
      <c r="BP236" s="13">
        <f t="shared" si="154"/>
        <v>0</v>
      </c>
      <c r="BQ236" s="13">
        <f t="shared" si="155"/>
        <v>0</v>
      </c>
      <c r="BR236" s="13">
        <f t="shared" si="156"/>
        <v>0</v>
      </c>
      <c r="BS236" s="13">
        <f t="shared" si="157"/>
        <v>0</v>
      </c>
      <c r="BT236" s="13">
        <f t="shared" si="158"/>
        <v>0</v>
      </c>
      <c r="BU236" s="40">
        <f t="shared" si="182"/>
        <v>2</v>
      </c>
      <c r="BV236" s="13">
        <f t="shared" si="159"/>
        <v>0</v>
      </c>
      <c r="BW236" s="13">
        <f t="shared" si="160"/>
        <v>0</v>
      </c>
      <c r="BX236" s="13">
        <f t="shared" si="161"/>
        <v>0</v>
      </c>
      <c r="BY236" s="13">
        <f t="shared" si="162"/>
        <v>0</v>
      </c>
      <c r="BZ236" s="13">
        <f t="shared" si="163"/>
        <v>0</v>
      </c>
      <c r="CA236" s="13">
        <f t="shared" si="164"/>
        <v>0</v>
      </c>
      <c r="CB236" s="13">
        <f t="shared" si="165"/>
        <v>0</v>
      </c>
      <c r="CC236" s="13">
        <f t="shared" si="166"/>
        <v>1</v>
      </c>
      <c r="CD236" s="13">
        <f t="shared" si="167"/>
        <v>0</v>
      </c>
      <c r="CE236" s="13">
        <f t="shared" si="168"/>
        <v>0</v>
      </c>
      <c r="CF236" s="13">
        <f t="shared" si="169"/>
        <v>0</v>
      </c>
      <c r="CG236" s="13">
        <f t="shared" si="170"/>
        <v>0</v>
      </c>
      <c r="CH236" s="13">
        <f t="shared" si="171"/>
        <v>0</v>
      </c>
      <c r="CI236" s="13">
        <f t="shared" si="172"/>
        <v>0</v>
      </c>
      <c r="CJ236" s="13">
        <f t="shared" si="173"/>
        <v>0</v>
      </c>
      <c r="CK236" s="13">
        <f t="shared" si="174"/>
        <v>1</v>
      </c>
      <c r="CL236" s="13">
        <f t="shared" si="175"/>
        <v>0</v>
      </c>
      <c r="CM236" s="13">
        <f t="shared" si="176"/>
        <v>0</v>
      </c>
      <c r="CN236" s="13">
        <f t="shared" si="177"/>
        <v>0</v>
      </c>
      <c r="CO236" s="13">
        <f t="shared" si="178"/>
        <v>0</v>
      </c>
      <c r="CP236" s="13">
        <f t="shared" si="179"/>
        <v>0</v>
      </c>
      <c r="CQ236" s="13">
        <f t="shared" si="180"/>
        <v>0</v>
      </c>
      <c r="CR236" s="13">
        <f t="shared" si="181"/>
        <v>2</v>
      </c>
      <c r="CS236" s="13">
        <f t="shared" si="183"/>
        <v>0</v>
      </c>
      <c r="CT236" s="13" t="s">
        <v>107</v>
      </c>
    </row>
    <row r="237" spans="1:98" x14ac:dyDescent="0.35">
      <c r="A237" s="14">
        <v>146</v>
      </c>
      <c r="B237" s="6">
        <v>236</v>
      </c>
      <c r="C237" s="6">
        <v>17</v>
      </c>
      <c r="D237" s="6">
        <v>1</v>
      </c>
      <c r="G237" s="6">
        <v>1</v>
      </c>
      <c r="H237" s="6"/>
      <c r="I237" s="6"/>
      <c r="J237" s="6" t="s">
        <v>338</v>
      </c>
      <c r="K237" s="21">
        <v>43778</v>
      </c>
      <c r="L237" s="6" t="s">
        <v>172</v>
      </c>
      <c r="M237" s="6" t="s">
        <v>445</v>
      </c>
      <c r="N237" s="6"/>
      <c r="O237" s="6"/>
      <c r="P237" s="16">
        <v>43759</v>
      </c>
      <c r="Q237" s="17">
        <v>0.79166666666666663</v>
      </c>
      <c r="R237" s="6" t="s">
        <v>98</v>
      </c>
      <c r="S237" s="6" t="s">
        <v>307</v>
      </c>
      <c r="T237" s="6" t="s">
        <v>52</v>
      </c>
      <c r="U237" s="6" t="s">
        <v>461</v>
      </c>
      <c r="V237" s="6" t="s">
        <v>447</v>
      </c>
      <c r="W237" s="6" t="s">
        <v>94</v>
      </c>
      <c r="Y237" s="6" t="s">
        <v>73</v>
      </c>
      <c r="Z237" s="6" t="s">
        <v>74</v>
      </c>
      <c r="AU237" s="18" t="s">
        <v>105</v>
      </c>
      <c r="AV237" s="6" t="s">
        <v>106</v>
      </c>
      <c r="AX237" s="6" t="s">
        <v>99</v>
      </c>
      <c r="AY237" s="13">
        <f t="shared" si="138"/>
        <v>0</v>
      </c>
      <c r="AZ237" s="13">
        <f t="shared" si="139"/>
        <v>0</v>
      </c>
      <c r="BA237" s="13">
        <f t="shared" si="140"/>
        <v>0</v>
      </c>
      <c r="BB237" s="13">
        <f t="shared" si="141"/>
        <v>1</v>
      </c>
      <c r="BC237" s="13">
        <f t="shared" si="142"/>
        <v>0</v>
      </c>
      <c r="BD237" s="13">
        <f t="shared" si="143"/>
        <v>0</v>
      </c>
      <c r="BE237" s="13">
        <f>COUNTIF(T237:AT237,"Tocaciones")</f>
        <v>0</v>
      </c>
      <c r="BF237" s="13">
        <f t="shared" si="144"/>
        <v>0</v>
      </c>
      <c r="BG237" s="13">
        <f t="shared" si="145"/>
        <v>0</v>
      </c>
      <c r="BH237" s="13">
        <f t="shared" si="146"/>
        <v>0</v>
      </c>
      <c r="BI237" s="13">
        <f t="shared" si="147"/>
        <v>0</v>
      </c>
      <c r="BJ237" s="13">
        <f t="shared" si="148"/>
        <v>0</v>
      </c>
      <c r="BK237" s="13">
        <f t="shared" si="149"/>
        <v>0</v>
      </c>
      <c r="BL237" s="13">
        <f t="shared" si="150"/>
        <v>0</v>
      </c>
      <c r="BM237" s="13">
        <f t="shared" si="151"/>
        <v>0</v>
      </c>
      <c r="BN237" s="13">
        <f t="shared" si="152"/>
        <v>0</v>
      </c>
      <c r="BO237" s="13">
        <f t="shared" si="153"/>
        <v>0</v>
      </c>
      <c r="BP237" s="13">
        <f t="shared" si="154"/>
        <v>0</v>
      </c>
      <c r="BQ237" s="13">
        <f t="shared" si="155"/>
        <v>0</v>
      </c>
      <c r="BR237" s="13">
        <f t="shared" si="156"/>
        <v>0</v>
      </c>
      <c r="BS237" s="13">
        <f t="shared" si="157"/>
        <v>0</v>
      </c>
      <c r="BT237" s="13">
        <f t="shared" si="158"/>
        <v>0</v>
      </c>
      <c r="BU237" s="40">
        <f t="shared" si="182"/>
        <v>1</v>
      </c>
      <c r="BV237" s="13">
        <f t="shared" si="159"/>
        <v>0</v>
      </c>
      <c r="BW237" s="13">
        <f t="shared" si="160"/>
        <v>1</v>
      </c>
      <c r="BX237" s="13">
        <f t="shared" si="161"/>
        <v>1</v>
      </c>
      <c r="BY237" s="13">
        <f t="shared" si="162"/>
        <v>0</v>
      </c>
      <c r="BZ237" s="13">
        <f t="shared" si="163"/>
        <v>0</v>
      </c>
      <c r="CA237" s="13">
        <f t="shared" si="164"/>
        <v>0</v>
      </c>
      <c r="CB237" s="13">
        <f t="shared" si="165"/>
        <v>0</v>
      </c>
      <c r="CC237" s="13">
        <f t="shared" si="166"/>
        <v>0</v>
      </c>
      <c r="CD237" s="13">
        <f t="shared" si="167"/>
        <v>0</v>
      </c>
      <c r="CE237" s="13">
        <f t="shared" si="168"/>
        <v>0</v>
      </c>
      <c r="CF237" s="13">
        <f t="shared" si="169"/>
        <v>0</v>
      </c>
      <c r="CG237" s="13">
        <f t="shared" si="170"/>
        <v>0</v>
      </c>
      <c r="CH237" s="13">
        <f t="shared" si="171"/>
        <v>0</v>
      </c>
      <c r="CI237" s="13">
        <f t="shared" si="172"/>
        <v>0</v>
      </c>
      <c r="CJ237" s="13">
        <f t="shared" si="173"/>
        <v>0</v>
      </c>
      <c r="CK237" s="13">
        <f t="shared" si="174"/>
        <v>0</v>
      </c>
      <c r="CL237" s="13">
        <f t="shared" si="175"/>
        <v>0</v>
      </c>
      <c r="CM237" s="13">
        <f t="shared" si="176"/>
        <v>0</v>
      </c>
      <c r="CN237" s="13">
        <f t="shared" si="177"/>
        <v>0</v>
      </c>
      <c r="CO237" s="13">
        <f t="shared" si="178"/>
        <v>0</v>
      </c>
      <c r="CP237" s="13">
        <f t="shared" si="179"/>
        <v>0</v>
      </c>
      <c r="CQ237" s="13">
        <f t="shared" si="180"/>
        <v>0</v>
      </c>
      <c r="CR237" s="13">
        <f t="shared" si="181"/>
        <v>1</v>
      </c>
      <c r="CS237" s="13">
        <f t="shared" si="183"/>
        <v>0</v>
      </c>
      <c r="CT237" s="13" t="s">
        <v>107</v>
      </c>
    </row>
    <row r="238" spans="1:98" x14ac:dyDescent="0.35">
      <c r="A238" s="14">
        <v>147</v>
      </c>
      <c r="B238" s="6">
        <v>237</v>
      </c>
      <c r="C238" s="6">
        <v>999</v>
      </c>
      <c r="D238" s="6">
        <v>1</v>
      </c>
      <c r="G238" s="6">
        <v>1</v>
      </c>
      <c r="H238" s="6"/>
      <c r="I238" s="6"/>
      <c r="J238" s="6" t="s">
        <v>138</v>
      </c>
      <c r="K238" s="21">
        <v>43781</v>
      </c>
      <c r="L238" s="6" t="s">
        <v>172</v>
      </c>
      <c r="M238" s="6" t="s">
        <v>445</v>
      </c>
      <c r="N238" s="6"/>
      <c r="O238" s="6"/>
      <c r="P238" s="16">
        <v>43767</v>
      </c>
      <c r="Q238" s="17">
        <v>0.89583333333333337</v>
      </c>
      <c r="R238" s="6" t="s">
        <v>99</v>
      </c>
      <c r="S238" s="6" t="s">
        <v>98</v>
      </c>
      <c r="T238" s="6" t="s">
        <v>52</v>
      </c>
      <c r="U238" s="6" t="s">
        <v>461</v>
      </c>
      <c r="V238" s="6" t="s">
        <v>447</v>
      </c>
      <c r="W238" s="6" t="s">
        <v>94</v>
      </c>
      <c r="Y238" s="6" t="s">
        <v>73</v>
      </c>
      <c r="Z238" s="6" t="s">
        <v>74</v>
      </c>
      <c r="AU238" s="18" t="s">
        <v>105</v>
      </c>
      <c r="AV238" s="6" t="s">
        <v>106</v>
      </c>
      <c r="AX238" s="6" t="s">
        <v>98</v>
      </c>
      <c r="AY238" s="13">
        <f t="shared" si="138"/>
        <v>0</v>
      </c>
      <c r="AZ238" s="13">
        <f t="shared" si="139"/>
        <v>0</v>
      </c>
      <c r="BA238" s="13">
        <f t="shared" si="140"/>
        <v>0</v>
      </c>
      <c r="BB238" s="13">
        <f t="shared" si="141"/>
        <v>1</v>
      </c>
      <c r="BC238" s="13">
        <f t="shared" si="142"/>
        <v>0</v>
      </c>
      <c r="BD238" s="13">
        <f t="shared" si="143"/>
        <v>0</v>
      </c>
      <c r="BE238" s="13">
        <f>COUNTIF(T238:AW238,"Tocaciones")</f>
        <v>0</v>
      </c>
      <c r="BF238" s="13">
        <f t="shared" si="144"/>
        <v>0</v>
      </c>
      <c r="BG238" s="13">
        <f t="shared" si="145"/>
        <v>0</v>
      </c>
      <c r="BH238" s="13">
        <f t="shared" si="146"/>
        <v>0</v>
      </c>
      <c r="BI238" s="13">
        <f t="shared" si="147"/>
        <v>0</v>
      </c>
      <c r="BJ238" s="13">
        <f t="shared" si="148"/>
        <v>0</v>
      </c>
      <c r="BK238" s="13">
        <f t="shared" si="149"/>
        <v>0</v>
      </c>
      <c r="BL238" s="13">
        <f t="shared" si="150"/>
        <v>0</v>
      </c>
      <c r="BM238" s="13">
        <f t="shared" si="151"/>
        <v>0</v>
      </c>
      <c r="BN238" s="13">
        <f t="shared" si="152"/>
        <v>0</v>
      </c>
      <c r="BO238" s="13">
        <f t="shared" si="153"/>
        <v>0</v>
      </c>
      <c r="BP238" s="13">
        <f t="shared" si="154"/>
        <v>0</v>
      </c>
      <c r="BQ238" s="13">
        <f t="shared" si="155"/>
        <v>0</v>
      </c>
      <c r="BR238" s="13">
        <f t="shared" si="156"/>
        <v>0</v>
      </c>
      <c r="BS238" s="13">
        <f t="shared" si="157"/>
        <v>0</v>
      </c>
      <c r="BT238" s="13">
        <f t="shared" si="158"/>
        <v>0</v>
      </c>
      <c r="BU238" s="40">
        <f t="shared" si="182"/>
        <v>1</v>
      </c>
      <c r="BV238" s="13">
        <f t="shared" si="159"/>
        <v>0</v>
      </c>
      <c r="BW238" s="13">
        <f t="shared" si="160"/>
        <v>1</v>
      </c>
      <c r="BX238" s="13">
        <f t="shared" si="161"/>
        <v>1</v>
      </c>
      <c r="BY238" s="13">
        <f t="shared" si="162"/>
        <v>0</v>
      </c>
      <c r="BZ238" s="13">
        <f t="shared" si="163"/>
        <v>0</v>
      </c>
      <c r="CA238" s="13">
        <f t="shared" si="164"/>
        <v>0</v>
      </c>
      <c r="CB238" s="13">
        <f t="shared" si="165"/>
        <v>0</v>
      </c>
      <c r="CC238" s="13">
        <f t="shared" si="166"/>
        <v>0</v>
      </c>
      <c r="CD238" s="13">
        <f t="shared" si="167"/>
        <v>0</v>
      </c>
      <c r="CE238" s="13">
        <f t="shared" si="168"/>
        <v>0</v>
      </c>
      <c r="CF238" s="13">
        <f t="shared" si="169"/>
        <v>0</v>
      </c>
      <c r="CG238" s="13">
        <f t="shared" si="170"/>
        <v>0</v>
      </c>
      <c r="CH238" s="13">
        <f t="shared" si="171"/>
        <v>0</v>
      </c>
      <c r="CI238" s="13">
        <f t="shared" si="172"/>
        <v>0</v>
      </c>
      <c r="CJ238" s="13">
        <f t="shared" si="173"/>
        <v>0</v>
      </c>
      <c r="CK238" s="13">
        <f t="shared" si="174"/>
        <v>0</v>
      </c>
      <c r="CL238" s="13">
        <f t="shared" si="175"/>
        <v>0</v>
      </c>
      <c r="CM238" s="13">
        <f t="shared" si="176"/>
        <v>0</v>
      </c>
      <c r="CN238" s="13">
        <f t="shared" si="177"/>
        <v>0</v>
      </c>
      <c r="CO238" s="13">
        <f t="shared" si="178"/>
        <v>0</v>
      </c>
      <c r="CP238" s="13">
        <f t="shared" si="179"/>
        <v>0</v>
      </c>
      <c r="CQ238" s="13">
        <f t="shared" si="180"/>
        <v>0</v>
      </c>
      <c r="CR238" s="13">
        <f t="shared" si="181"/>
        <v>1</v>
      </c>
      <c r="CS238" s="13">
        <f t="shared" si="183"/>
        <v>0</v>
      </c>
      <c r="CT238" s="13" t="s">
        <v>107</v>
      </c>
    </row>
    <row r="239" spans="1:98" x14ac:dyDescent="0.35">
      <c r="A239" s="14">
        <v>147</v>
      </c>
      <c r="B239" s="6">
        <v>238</v>
      </c>
      <c r="C239" s="6">
        <v>999</v>
      </c>
      <c r="D239" s="6">
        <v>2</v>
      </c>
      <c r="G239" s="6">
        <v>1</v>
      </c>
      <c r="H239" s="6"/>
      <c r="I239" s="6"/>
      <c r="J239" s="6" t="s">
        <v>338</v>
      </c>
      <c r="K239" s="21">
        <v>43781</v>
      </c>
      <c r="L239" s="6" t="s">
        <v>172</v>
      </c>
      <c r="M239" s="6" t="s">
        <v>445</v>
      </c>
      <c r="N239" s="6"/>
      <c r="O239" s="6"/>
      <c r="P239" s="16">
        <v>43767</v>
      </c>
      <c r="Q239" s="17">
        <v>0.89583333333333337</v>
      </c>
      <c r="R239" s="6" t="s">
        <v>99</v>
      </c>
      <c r="S239" s="6" t="s">
        <v>98</v>
      </c>
      <c r="T239" s="6" t="s">
        <v>52</v>
      </c>
      <c r="U239" s="6" t="s">
        <v>461</v>
      </c>
      <c r="V239" s="6" t="s">
        <v>447</v>
      </c>
      <c r="W239" s="6" t="s">
        <v>94</v>
      </c>
      <c r="Y239" s="6" t="s">
        <v>73</v>
      </c>
      <c r="Z239" s="6" t="s">
        <v>74</v>
      </c>
      <c r="AU239" s="18" t="s">
        <v>105</v>
      </c>
      <c r="AV239" s="6" t="s">
        <v>106</v>
      </c>
      <c r="AX239" s="6" t="s">
        <v>98</v>
      </c>
      <c r="AY239" s="13">
        <f t="shared" si="138"/>
        <v>0</v>
      </c>
      <c r="AZ239" s="13">
        <f t="shared" si="139"/>
        <v>0</v>
      </c>
      <c r="BA239" s="13">
        <f t="shared" si="140"/>
        <v>0</v>
      </c>
      <c r="BB239" s="13">
        <f t="shared" si="141"/>
        <v>1</v>
      </c>
      <c r="BC239" s="13">
        <f t="shared" si="142"/>
        <v>0</v>
      </c>
      <c r="BD239" s="13">
        <f t="shared" si="143"/>
        <v>0</v>
      </c>
      <c r="BE239" s="13">
        <f>COUNTIF(T239:AT239,"Tocaciones")</f>
        <v>0</v>
      </c>
      <c r="BF239" s="13">
        <f t="shared" si="144"/>
        <v>0</v>
      </c>
      <c r="BG239" s="13">
        <f t="shared" si="145"/>
        <v>0</v>
      </c>
      <c r="BH239" s="13">
        <f t="shared" si="146"/>
        <v>0</v>
      </c>
      <c r="BI239" s="13">
        <f t="shared" si="147"/>
        <v>0</v>
      </c>
      <c r="BJ239" s="13">
        <f t="shared" si="148"/>
        <v>0</v>
      </c>
      <c r="BK239" s="13">
        <f t="shared" si="149"/>
        <v>0</v>
      </c>
      <c r="BL239" s="13">
        <f t="shared" si="150"/>
        <v>0</v>
      </c>
      <c r="BM239" s="13">
        <f t="shared" si="151"/>
        <v>0</v>
      </c>
      <c r="BN239" s="13">
        <f t="shared" si="152"/>
        <v>0</v>
      </c>
      <c r="BO239" s="13">
        <f t="shared" si="153"/>
        <v>0</v>
      </c>
      <c r="BP239" s="13">
        <f t="shared" si="154"/>
        <v>0</v>
      </c>
      <c r="BQ239" s="13">
        <f t="shared" si="155"/>
        <v>0</v>
      </c>
      <c r="BR239" s="13">
        <f t="shared" si="156"/>
        <v>0</v>
      </c>
      <c r="BS239" s="13">
        <f t="shared" si="157"/>
        <v>0</v>
      </c>
      <c r="BT239" s="13">
        <f t="shared" si="158"/>
        <v>0</v>
      </c>
      <c r="BU239" s="40">
        <f t="shared" si="182"/>
        <v>1</v>
      </c>
      <c r="BV239" s="13">
        <f t="shared" si="159"/>
        <v>0</v>
      </c>
      <c r="BW239" s="13">
        <f t="shared" si="160"/>
        <v>1</v>
      </c>
      <c r="BX239" s="13">
        <f t="shared" si="161"/>
        <v>1</v>
      </c>
      <c r="BY239" s="13">
        <f t="shared" si="162"/>
        <v>0</v>
      </c>
      <c r="BZ239" s="13">
        <f t="shared" si="163"/>
        <v>0</v>
      </c>
      <c r="CA239" s="13">
        <f t="shared" si="164"/>
        <v>0</v>
      </c>
      <c r="CB239" s="13">
        <f t="shared" si="165"/>
        <v>0</v>
      </c>
      <c r="CC239" s="13">
        <f t="shared" si="166"/>
        <v>0</v>
      </c>
      <c r="CD239" s="13">
        <f t="shared" si="167"/>
        <v>0</v>
      </c>
      <c r="CE239" s="13">
        <f t="shared" si="168"/>
        <v>0</v>
      </c>
      <c r="CF239" s="13">
        <f t="shared" si="169"/>
        <v>0</v>
      </c>
      <c r="CG239" s="13">
        <f t="shared" si="170"/>
        <v>0</v>
      </c>
      <c r="CH239" s="13">
        <f t="shared" si="171"/>
        <v>0</v>
      </c>
      <c r="CI239" s="13">
        <f t="shared" si="172"/>
        <v>0</v>
      </c>
      <c r="CJ239" s="13">
        <f t="shared" si="173"/>
        <v>0</v>
      </c>
      <c r="CK239" s="13">
        <f t="shared" si="174"/>
        <v>0</v>
      </c>
      <c r="CL239" s="13">
        <f t="shared" si="175"/>
        <v>0</v>
      </c>
      <c r="CM239" s="13">
        <f t="shared" si="176"/>
        <v>0</v>
      </c>
      <c r="CN239" s="13">
        <f t="shared" si="177"/>
        <v>0</v>
      </c>
      <c r="CO239" s="13">
        <f t="shared" si="178"/>
        <v>0</v>
      </c>
      <c r="CP239" s="13">
        <f t="shared" si="179"/>
        <v>0</v>
      </c>
      <c r="CQ239" s="13">
        <f t="shared" si="180"/>
        <v>0</v>
      </c>
      <c r="CR239" s="13">
        <f t="shared" si="181"/>
        <v>1</v>
      </c>
      <c r="CS239" s="13">
        <f t="shared" si="183"/>
        <v>0</v>
      </c>
      <c r="CT239" s="13" t="s">
        <v>107</v>
      </c>
    </row>
    <row r="240" spans="1:98" x14ac:dyDescent="0.35">
      <c r="A240" s="14">
        <v>148</v>
      </c>
      <c r="B240" s="6">
        <v>239</v>
      </c>
      <c r="C240" s="6">
        <v>999</v>
      </c>
      <c r="D240" s="6">
        <v>1</v>
      </c>
      <c r="G240" s="6">
        <v>1</v>
      </c>
      <c r="H240" s="6"/>
      <c r="I240" s="6"/>
      <c r="J240" s="6" t="s">
        <v>147</v>
      </c>
      <c r="K240" s="21">
        <v>43787</v>
      </c>
      <c r="L240" s="6" t="s">
        <v>462</v>
      </c>
      <c r="M240" s="6" t="s">
        <v>325</v>
      </c>
      <c r="N240" s="6"/>
      <c r="O240" s="6"/>
      <c r="P240" s="16">
        <v>43781</v>
      </c>
      <c r="Q240" s="17">
        <v>0.6875</v>
      </c>
      <c r="R240" s="6" t="s">
        <v>99</v>
      </c>
      <c r="S240" s="6" t="s">
        <v>99</v>
      </c>
      <c r="T240" s="6" t="s">
        <v>52</v>
      </c>
      <c r="U240" s="6" t="s">
        <v>463</v>
      </c>
      <c r="W240" s="6" t="s">
        <v>94</v>
      </c>
      <c r="Y240" s="6" t="s">
        <v>73</v>
      </c>
      <c r="Z240" s="6" t="s">
        <v>76</v>
      </c>
      <c r="AU240" s="18" t="s">
        <v>105</v>
      </c>
      <c r="AV240" s="6" t="s">
        <v>106</v>
      </c>
      <c r="AX240" s="6" t="s">
        <v>98</v>
      </c>
      <c r="AY240" s="13">
        <f t="shared" si="138"/>
        <v>0</v>
      </c>
      <c r="AZ240" s="13">
        <f t="shared" si="139"/>
        <v>0</v>
      </c>
      <c r="BA240" s="13">
        <f t="shared" si="140"/>
        <v>0</v>
      </c>
      <c r="BB240" s="13">
        <f t="shared" si="141"/>
        <v>1</v>
      </c>
      <c r="BC240" s="13">
        <f t="shared" si="142"/>
        <v>0</v>
      </c>
      <c r="BD240" s="13">
        <f t="shared" si="143"/>
        <v>0</v>
      </c>
      <c r="BE240" s="13">
        <f>COUNTIF(T240:AW240,"Tocaciones")</f>
        <v>0</v>
      </c>
      <c r="BF240" s="13">
        <f t="shared" si="144"/>
        <v>0</v>
      </c>
      <c r="BG240" s="13">
        <f t="shared" si="145"/>
        <v>0</v>
      </c>
      <c r="BH240" s="13">
        <f t="shared" si="146"/>
        <v>0</v>
      </c>
      <c r="BI240" s="13">
        <f t="shared" si="147"/>
        <v>0</v>
      </c>
      <c r="BJ240" s="13">
        <f t="shared" si="148"/>
        <v>0</v>
      </c>
      <c r="BK240" s="13">
        <f t="shared" si="149"/>
        <v>0</v>
      </c>
      <c r="BL240" s="13">
        <f t="shared" si="150"/>
        <v>0</v>
      </c>
      <c r="BM240" s="13">
        <f t="shared" si="151"/>
        <v>0</v>
      </c>
      <c r="BN240" s="13">
        <f t="shared" si="152"/>
        <v>0</v>
      </c>
      <c r="BO240" s="13">
        <f t="shared" si="153"/>
        <v>0</v>
      </c>
      <c r="BP240" s="13">
        <f t="shared" si="154"/>
        <v>0</v>
      </c>
      <c r="BQ240" s="13">
        <f t="shared" si="155"/>
        <v>0</v>
      </c>
      <c r="BR240" s="13">
        <f t="shared" si="156"/>
        <v>0</v>
      </c>
      <c r="BS240" s="13">
        <f t="shared" si="157"/>
        <v>0</v>
      </c>
      <c r="BT240" s="13">
        <f t="shared" si="158"/>
        <v>0</v>
      </c>
      <c r="BU240" s="40">
        <f t="shared" si="182"/>
        <v>1</v>
      </c>
      <c r="BV240" s="13">
        <f t="shared" si="159"/>
        <v>0</v>
      </c>
      <c r="BW240" s="13">
        <f t="shared" si="160"/>
        <v>1</v>
      </c>
      <c r="BX240" s="13">
        <f t="shared" si="161"/>
        <v>0</v>
      </c>
      <c r="BY240" s="13">
        <f t="shared" si="162"/>
        <v>0</v>
      </c>
      <c r="BZ240" s="13">
        <f t="shared" si="163"/>
        <v>1</v>
      </c>
      <c r="CA240" s="13">
        <f t="shared" si="164"/>
        <v>0</v>
      </c>
      <c r="CB240" s="13">
        <f t="shared" si="165"/>
        <v>0</v>
      </c>
      <c r="CC240" s="13">
        <f t="shared" si="166"/>
        <v>0</v>
      </c>
      <c r="CD240" s="13">
        <f t="shared" si="167"/>
        <v>0</v>
      </c>
      <c r="CE240" s="13">
        <f t="shared" si="168"/>
        <v>0</v>
      </c>
      <c r="CF240" s="13">
        <f t="shared" si="169"/>
        <v>0</v>
      </c>
      <c r="CG240" s="13">
        <f t="shared" si="170"/>
        <v>0</v>
      </c>
      <c r="CH240" s="13">
        <f t="shared" si="171"/>
        <v>0</v>
      </c>
      <c r="CI240" s="13">
        <f t="shared" si="172"/>
        <v>0</v>
      </c>
      <c r="CJ240" s="13">
        <f t="shared" si="173"/>
        <v>0</v>
      </c>
      <c r="CK240" s="13">
        <f t="shared" si="174"/>
        <v>0</v>
      </c>
      <c r="CL240" s="13">
        <f t="shared" si="175"/>
        <v>0</v>
      </c>
      <c r="CM240" s="13">
        <f t="shared" si="176"/>
        <v>0</v>
      </c>
      <c r="CN240" s="13">
        <f t="shared" si="177"/>
        <v>0</v>
      </c>
      <c r="CO240" s="13">
        <f t="shared" si="178"/>
        <v>0</v>
      </c>
      <c r="CP240" s="13">
        <f t="shared" si="179"/>
        <v>0</v>
      </c>
      <c r="CQ240" s="13">
        <f t="shared" si="180"/>
        <v>0</v>
      </c>
      <c r="CR240" s="13">
        <f t="shared" si="181"/>
        <v>1</v>
      </c>
      <c r="CS240" s="13">
        <f t="shared" si="183"/>
        <v>0</v>
      </c>
      <c r="CT240" s="13" t="s">
        <v>107</v>
      </c>
    </row>
    <row r="241" spans="1:98" x14ac:dyDescent="0.35">
      <c r="A241" s="14">
        <v>149</v>
      </c>
      <c r="B241" s="6">
        <v>240</v>
      </c>
      <c r="C241" s="6">
        <v>999</v>
      </c>
      <c r="D241" s="6">
        <v>1</v>
      </c>
      <c r="G241" s="6">
        <v>1</v>
      </c>
      <c r="H241" s="6"/>
      <c r="I241" s="6"/>
      <c r="J241" s="6" t="s">
        <v>338</v>
      </c>
      <c r="K241" s="21">
        <v>43781</v>
      </c>
      <c r="L241" s="6" t="s">
        <v>172</v>
      </c>
      <c r="M241" s="6" t="s">
        <v>445</v>
      </c>
      <c r="N241" s="6"/>
      <c r="O241" s="6"/>
      <c r="P241" s="16">
        <v>43763</v>
      </c>
      <c r="Q241" s="17">
        <v>0.89583333333333337</v>
      </c>
      <c r="R241" s="6" t="s">
        <v>98</v>
      </c>
      <c r="S241" s="6" t="s">
        <v>98</v>
      </c>
      <c r="T241" s="6" t="s">
        <v>52</v>
      </c>
      <c r="U241" s="6" t="s">
        <v>464</v>
      </c>
      <c r="V241" s="6" t="s">
        <v>447</v>
      </c>
      <c r="W241" s="6" t="s">
        <v>94</v>
      </c>
      <c r="Y241" s="6" t="s">
        <v>73</v>
      </c>
      <c r="Z241" s="6" t="s">
        <v>74</v>
      </c>
      <c r="AU241" s="6" t="s">
        <v>280</v>
      </c>
      <c r="AV241" s="6" t="s">
        <v>315</v>
      </c>
      <c r="AX241" s="6" t="s">
        <v>99</v>
      </c>
      <c r="AY241" s="13">
        <f t="shared" si="138"/>
        <v>0</v>
      </c>
      <c r="AZ241" s="13">
        <f t="shared" si="139"/>
        <v>0</v>
      </c>
      <c r="BA241" s="13">
        <f t="shared" si="140"/>
        <v>0</v>
      </c>
      <c r="BB241" s="13">
        <f t="shared" si="141"/>
        <v>1</v>
      </c>
      <c r="BC241" s="13">
        <f t="shared" si="142"/>
        <v>0</v>
      </c>
      <c r="BD241" s="13">
        <f t="shared" si="143"/>
        <v>0</v>
      </c>
      <c r="BE241" s="13">
        <f>COUNTIF(T241:AT241,"Tocaciones")</f>
        <v>0</v>
      </c>
      <c r="BF241" s="13">
        <f t="shared" si="144"/>
        <v>0</v>
      </c>
      <c r="BG241" s="13">
        <f t="shared" si="145"/>
        <v>0</v>
      </c>
      <c r="BH241" s="13">
        <f t="shared" si="146"/>
        <v>0</v>
      </c>
      <c r="BI241" s="13">
        <f t="shared" si="147"/>
        <v>0</v>
      </c>
      <c r="BJ241" s="13">
        <f t="shared" si="148"/>
        <v>0</v>
      </c>
      <c r="BK241" s="13">
        <f t="shared" si="149"/>
        <v>0</v>
      </c>
      <c r="BL241" s="13">
        <f t="shared" si="150"/>
        <v>0</v>
      </c>
      <c r="BM241" s="13">
        <f t="shared" si="151"/>
        <v>0</v>
      </c>
      <c r="BN241" s="13">
        <f t="shared" si="152"/>
        <v>0</v>
      </c>
      <c r="BO241" s="13">
        <f t="shared" si="153"/>
        <v>0</v>
      </c>
      <c r="BP241" s="13">
        <f t="shared" si="154"/>
        <v>0</v>
      </c>
      <c r="BQ241" s="13">
        <f t="shared" si="155"/>
        <v>0</v>
      </c>
      <c r="BR241" s="13">
        <f t="shared" si="156"/>
        <v>0</v>
      </c>
      <c r="BS241" s="13">
        <f t="shared" si="157"/>
        <v>0</v>
      </c>
      <c r="BT241" s="13">
        <f t="shared" si="158"/>
        <v>0</v>
      </c>
      <c r="BU241" s="40">
        <f t="shared" si="182"/>
        <v>1</v>
      </c>
      <c r="BV241" s="13">
        <f t="shared" si="159"/>
        <v>0</v>
      </c>
      <c r="BW241" s="13">
        <f t="shared" si="160"/>
        <v>1</v>
      </c>
      <c r="BX241" s="13">
        <f t="shared" si="161"/>
        <v>1</v>
      </c>
      <c r="BY241" s="13">
        <f t="shared" si="162"/>
        <v>0</v>
      </c>
      <c r="BZ241" s="13">
        <f t="shared" si="163"/>
        <v>0</v>
      </c>
      <c r="CA241" s="13">
        <f t="shared" si="164"/>
        <v>0</v>
      </c>
      <c r="CB241" s="13">
        <f t="shared" si="165"/>
        <v>0</v>
      </c>
      <c r="CC241" s="13">
        <f t="shared" si="166"/>
        <v>0</v>
      </c>
      <c r="CD241" s="13">
        <f t="shared" si="167"/>
        <v>0</v>
      </c>
      <c r="CE241" s="13">
        <f t="shared" si="168"/>
        <v>0</v>
      </c>
      <c r="CF241" s="13">
        <f t="shared" si="169"/>
        <v>0</v>
      </c>
      <c r="CG241" s="13">
        <f t="shared" si="170"/>
        <v>0</v>
      </c>
      <c r="CH241" s="13">
        <f t="shared" si="171"/>
        <v>0</v>
      </c>
      <c r="CI241" s="13">
        <f t="shared" si="172"/>
        <v>0</v>
      </c>
      <c r="CJ241" s="13">
        <f t="shared" si="173"/>
        <v>0</v>
      </c>
      <c r="CK241" s="13">
        <f t="shared" si="174"/>
        <v>0</v>
      </c>
      <c r="CL241" s="13">
        <f t="shared" si="175"/>
        <v>0</v>
      </c>
      <c r="CM241" s="13">
        <f t="shared" si="176"/>
        <v>0</v>
      </c>
      <c r="CN241" s="13">
        <f t="shared" si="177"/>
        <v>0</v>
      </c>
      <c r="CO241" s="13">
        <f t="shared" si="178"/>
        <v>0</v>
      </c>
      <c r="CP241" s="13">
        <f t="shared" si="179"/>
        <v>0</v>
      </c>
      <c r="CQ241" s="13">
        <f t="shared" si="180"/>
        <v>0</v>
      </c>
      <c r="CR241" s="13">
        <f t="shared" si="181"/>
        <v>1</v>
      </c>
      <c r="CS241" s="13">
        <f t="shared" si="183"/>
        <v>0</v>
      </c>
      <c r="CT241" s="13" t="s">
        <v>107</v>
      </c>
    </row>
    <row r="242" spans="1:98" x14ac:dyDescent="0.35">
      <c r="A242" s="14">
        <v>150</v>
      </c>
      <c r="B242" s="6">
        <v>241</v>
      </c>
      <c r="C242" s="6">
        <v>999</v>
      </c>
      <c r="D242" s="6">
        <v>1</v>
      </c>
      <c r="G242" s="6">
        <v>1</v>
      </c>
      <c r="H242" s="6"/>
      <c r="I242" s="6"/>
      <c r="J242" s="6" t="s">
        <v>147</v>
      </c>
      <c r="K242" s="21">
        <v>43784</v>
      </c>
      <c r="L242" s="6" t="s">
        <v>86</v>
      </c>
      <c r="M242" s="6" t="s">
        <v>325</v>
      </c>
      <c r="N242" s="6"/>
      <c r="O242" s="6"/>
      <c r="P242" s="16">
        <v>43780</v>
      </c>
      <c r="Q242" s="17">
        <v>0.77083333333333337</v>
      </c>
      <c r="R242" s="6" t="s">
        <v>99</v>
      </c>
      <c r="S242" s="6" t="s">
        <v>99</v>
      </c>
      <c r="T242" s="6" t="s">
        <v>53</v>
      </c>
      <c r="U242" s="6" t="s">
        <v>465</v>
      </c>
      <c r="V242" s="6" t="s">
        <v>327</v>
      </c>
      <c r="W242" s="6" t="s">
        <v>94</v>
      </c>
      <c r="X242" s="6">
        <v>5</v>
      </c>
      <c r="Y242" s="6" t="s">
        <v>79</v>
      </c>
      <c r="AA242" s="6" t="s">
        <v>49</v>
      </c>
      <c r="AB242" s="6" t="s">
        <v>259</v>
      </c>
      <c r="AC242" s="6" t="s">
        <v>94</v>
      </c>
      <c r="AE242" s="6" t="s">
        <v>87</v>
      </c>
      <c r="AU242" s="18" t="s">
        <v>105</v>
      </c>
      <c r="AV242" s="6" t="s">
        <v>106</v>
      </c>
      <c r="AW242" s="6" t="s">
        <v>466</v>
      </c>
      <c r="AX242" s="6" t="s">
        <v>99</v>
      </c>
      <c r="AY242" s="13">
        <f t="shared" si="138"/>
        <v>1</v>
      </c>
      <c r="AZ242" s="13">
        <f t="shared" si="139"/>
        <v>0</v>
      </c>
      <c r="BA242" s="13">
        <f t="shared" si="140"/>
        <v>0</v>
      </c>
      <c r="BB242" s="13">
        <f t="shared" si="141"/>
        <v>0</v>
      </c>
      <c r="BC242" s="13">
        <f t="shared" si="142"/>
        <v>1</v>
      </c>
      <c r="BD242" s="13">
        <f t="shared" si="143"/>
        <v>0</v>
      </c>
      <c r="BE242" s="13">
        <f>COUNTIF(T242:AW242,"Tocaciones")</f>
        <v>0</v>
      </c>
      <c r="BF242" s="13">
        <f t="shared" si="144"/>
        <v>0</v>
      </c>
      <c r="BG242" s="13">
        <f t="shared" si="145"/>
        <v>0</v>
      </c>
      <c r="BH242" s="13">
        <f t="shared" si="146"/>
        <v>0</v>
      </c>
      <c r="BI242" s="13">
        <f t="shared" si="147"/>
        <v>0</v>
      </c>
      <c r="BJ242" s="13">
        <f t="shared" si="148"/>
        <v>0</v>
      </c>
      <c r="BK242" s="13">
        <f t="shared" si="149"/>
        <v>0</v>
      </c>
      <c r="BL242" s="13">
        <f t="shared" si="150"/>
        <v>0</v>
      </c>
      <c r="BM242" s="13">
        <f t="shared" si="151"/>
        <v>0</v>
      </c>
      <c r="BN242" s="13">
        <f t="shared" si="152"/>
        <v>0</v>
      </c>
      <c r="BO242" s="13">
        <f t="shared" si="153"/>
        <v>0</v>
      </c>
      <c r="BP242" s="13">
        <f t="shared" si="154"/>
        <v>0</v>
      </c>
      <c r="BQ242" s="13">
        <f t="shared" si="155"/>
        <v>0</v>
      </c>
      <c r="BR242" s="13">
        <f t="shared" si="156"/>
        <v>0</v>
      </c>
      <c r="BS242" s="13">
        <f t="shared" si="157"/>
        <v>0</v>
      </c>
      <c r="BT242" s="13">
        <f t="shared" si="158"/>
        <v>0</v>
      </c>
      <c r="BU242" s="40">
        <f t="shared" si="182"/>
        <v>2</v>
      </c>
      <c r="BV242" s="13">
        <f t="shared" si="159"/>
        <v>0</v>
      </c>
      <c r="BW242" s="13">
        <f t="shared" si="160"/>
        <v>0</v>
      </c>
      <c r="BX242" s="13">
        <f t="shared" si="161"/>
        <v>0</v>
      </c>
      <c r="BY242" s="13">
        <f t="shared" si="162"/>
        <v>0</v>
      </c>
      <c r="BZ242" s="13">
        <f t="shared" si="163"/>
        <v>0</v>
      </c>
      <c r="CA242" s="13">
        <f t="shared" si="164"/>
        <v>0</v>
      </c>
      <c r="CB242" s="13">
        <f t="shared" si="165"/>
        <v>0</v>
      </c>
      <c r="CC242" s="13">
        <f t="shared" si="166"/>
        <v>1</v>
      </c>
      <c r="CD242" s="13">
        <f t="shared" si="167"/>
        <v>0</v>
      </c>
      <c r="CE242" s="13">
        <f t="shared" si="168"/>
        <v>0</v>
      </c>
      <c r="CF242" s="13">
        <f t="shared" si="169"/>
        <v>0</v>
      </c>
      <c r="CG242" s="13">
        <f t="shared" si="170"/>
        <v>0</v>
      </c>
      <c r="CH242" s="13">
        <f t="shared" si="171"/>
        <v>0</v>
      </c>
      <c r="CI242" s="13">
        <f t="shared" si="172"/>
        <v>0</v>
      </c>
      <c r="CJ242" s="13">
        <f t="shared" si="173"/>
        <v>0</v>
      </c>
      <c r="CK242" s="13">
        <f t="shared" si="174"/>
        <v>1</v>
      </c>
      <c r="CL242" s="13">
        <f t="shared" si="175"/>
        <v>0</v>
      </c>
      <c r="CM242" s="13">
        <f t="shared" si="176"/>
        <v>0</v>
      </c>
      <c r="CN242" s="13">
        <f t="shared" si="177"/>
        <v>0</v>
      </c>
      <c r="CO242" s="13">
        <f t="shared" si="178"/>
        <v>0</v>
      </c>
      <c r="CP242" s="13">
        <f t="shared" si="179"/>
        <v>0</v>
      </c>
      <c r="CQ242" s="13">
        <f t="shared" si="180"/>
        <v>0</v>
      </c>
      <c r="CR242" s="13">
        <f t="shared" si="181"/>
        <v>2</v>
      </c>
      <c r="CS242" s="13">
        <f t="shared" si="183"/>
        <v>0</v>
      </c>
      <c r="CT242" s="13" t="s">
        <v>107</v>
      </c>
    </row>
    <row r="243" spans="1:98" x14ac:dyDescent="0.35">
      <c r="A243" s="14">
        <v>151</v>
      </c>
      <c r="B243" s="6">
        <v>242</v>
      </c>
      <c r="C243" s="6">
        <v>999</v>
      </c>
      <c r="D243" s="6">
        <v>2</v>
      </c>
      <c r="G243" s="6">
        <v>1</v>
      </c>
      <c r="H243" s="6"/>
      <c r="I243" s="6"/>
      <c r="J243" s="6" t="s">
        <v>338</v>
      </c>
      <c r="K243" s="21">
        <v>43785</v>
      </c>
      <c r="L243" s="6" t="s">
        <v>172</v>
      </c>
      <c r="M243" s="6" t="s">
        <v>445</v>
      </c>
      <c r="N243" s="6"/>
      <c r="O243" s="6"/>
      <c r="P243" s="16">
        <v>43763</v>
      </c>
      <c r="Q243" s="17">
        <v>0.89583333333333337</v>
      </c>
      <c r="R243" s="6" t="s">
        <v>98</v>
      </c>
      <c r="S243" s="6" t="s">
        <v>98</v>
      </c>
      <c r="T243" s="6" t="s">
        <v>52</v>
      </c>
      <c r="U243" s="6" t="s">
        <v>177</v>
      </c>
      <c r="V243" s="6" t="s">
        <v>447</v>
      </c>
      <c r="W243" s="6" t="s">
        <v>94</v>
      </c>
      <c r="Y243" s="6" t="s">
        <v>73</v>
      </c>
      <c r="Z243" s="6" t="s">
        <v>74</v>
      </c>
      <c r="AU243" s="6" t="s">
        <v>280</v>
      </c>
      <c r="AV243" s="6" t="s">
        <v>106</v>
      </c>
      <c r="AX243" s="6" t="s">
        <v>99</v>
      </c>
      <c r="AY243" s="13">
        <f t="shared" si="138"/>
        <v>0</v>
      </c>
      <c r="AZ243" s="13">
        <f t="shared" si="139"/>
        <v>0</v>
      </c>
      <c r="BA243" s="13">
        <f t="shared" si="140"/>
        <v>0</v>
      </c>
      <c r="BB243" s="13">
        <f t="shared" si="141"/>
        <v>1</v>
      </c>
      <c r="BC243" s="13">
        <f t="shared" si="142"/>
        <v>0</v>
      </c>
      <c r="BD243" s="13">
        <f t="shared" si="143"/>
        <v>0</v>
      </c>
      <c r="BE243" s="13">
        <f>COUNTIF(T243:AT243,"Tocaciones")</f>
        <v>0</v>
      </c>
      <c r="BF243" s="13">
        <f t="shared" si="144"/>
        <v>0</v>
      </c>
      <c r="BG243" s="13">
        <f t="shared" si="145"/>
        <v>0</v>
      </c>
      <c r="BH243" s="13">
        <f t="shared" si="146"/>
        <v>0</v>
      </c>
      <c r="BI243" s="13">
        <f t="shared" si="147"/>
        <v>0</v>
      </c>
      <c r="BJ243" s="13">
        <f t="shared" si="148"/>
        <v>0</v>
      </c>
      <c r="BK243" s="13">
        <f t="shared" si="149"/>
        <v>0</v>
      </c>
      <c r="BL243" s="13">
        <f t="shared" si="150"/>
        <v>0</v>
      </c>
      <c r="BM243" s="13">
        <f t="shared" si="151"/>
        <v>0</v>
      </c>
      <c r="BN243" s="13">
        <f t="shared" si="152"/>
        <v>0</v>
      </c>
      <c r="BO243" s="13">
        <f t="shared" si="153"/>
        <v>0</v>
      </c>
      <c r="BP243" s="13">
        <f t="shared" si="154"/>
        <v>0</v>
      </c>
      <c r="BQ243" s="13">
        <f t="shared" si="155"/>
        <v>0</v>
      </c>
      <c r="BR243" s="13">
        <f t="shared" si="156"/>
        <v>0</v>
      </c>
      <c r="BS243" s="13">
        <f t="shared" si="157"/>
        <v>0</v>
      </c>
      <c r="BT243" s="13">
        <f t="shared" si="158"/>
        <v>0</v>
      </c>
      <c r="BU243" s="40">
        <f t="shared" si="182"/>
        <v>1</v>
      </c>
      <c r="BV243" s="13">
        <f t="shared" si="159"/>
        <v>0</v>
      </c>
      <c r="BW243" s="13">
        <f t="shared" si="160"/>
        <v>1</v>
      </c>
      <c r="BX243" s="13">
        <f t="shared" si="161"/>
        <v>1</v>
      </c>
      <c r="BY243" s="13">
        <f t="shared" si="162"/>
        <v>0</v>
      </c>
      <c r="BZ243" s="13">
        <f t="shared" si="163"/>
        <v>0</v>
      </c>
      <c r="CA243" s="13">
        <f t="shared" si="164"/>
        <v>0</v>
      </c>
      <c r="CB243" s="13">
        <f t="shared" si="165"/>
        <v>0</v>
      </c>
      <c r="CC243" s="13">
        <f t="shared" si="166"/>
        <v>0</v>
      </c>
      <c r="CD243" s="13">
        <f t="shared" si="167"/>
        <v>0</v>
      </c>
      <c r="CE243" s="13">
        <f t="shared" si="168"/>
        <v>0</v>
      </c>
      <c r="CF243" s="13">
        <f t="shared" si="169"/>
        <v>0</v>
      </c>
      <c r="CG243" s="13">
        <f t="shared" si="170"/>
        <v>0</v>
      </c>
      <c r="CH243" s="13">
        <f t="shared" si="171"/>
        <v>0</v>
      </c>
      <c r="CI243" s="13">
        <f t="shared" si="172"/>
        <v>0</v>
      </c>
      <c r="CJ243" s="13">
        <f t="shared" si="173"/>
        <v>0</v>
      </c>
      <c r="CK243" s="13">
        <f t="shared" si="174"/>
        <v>0</v>
      </c>
      <c r="CL243" s="13">
        <f t="shared" si="175"/>
        <v>0</v>
      </c>
      <c r="CM243" s="13">
        <f t="shared" si="176"/>
        <v>0</v>
      </c>
      <c r="CN243" s="13">
        <f t="shared" si="177"/>
        <v>0</v>
      </c>
      <c r="CO243" s="13">
        <f t="shared" si="178"/>
        <v>0</v>
      </c>
      <c r="CP243" s="13">
        <f t="shared" si="179"/>
        <v>0</v>
      </c>
      <c r="CQ243" s="13">
        <f t="shared" si="180"/>
        <v>0</v>
      </c>
      <c r="CR243" s="13">
        <f t="shared" si="181"/>
        <v>1</v>
      </c>
      <c r="CS243" s="13">
        <f t="shared" si="183"/>
        <v>0</v>
      </c>
      <c r="CT243" s="13" t="s">
        <v>107</v>
      </c>
    </row>
    <row r="244" spans="1:98" x14ac:dyDescent="0.35">
      <c r="A244" s="14">
        <v>152</v>
      </c>
      <c r="B244" s="6">
        <v>243</v>
      </c>
      <c r="C244" s="6">
        <v>23</v>
      </c>
      <c r="D244" s="6">
        <v>1</v>
      </c>
      <c r="F244" s="6" t="s">
        <v>467</v>
      </c>
      <c r="G244" s="6">
        <v>1</v>
      </c>
      <c r="H244" s="6"/>
      <c r="I244" s="6"/>
      <c r="J244" s="6" t="s">
        <v>147</v>
      </c>
      <c r="K244" s="21">
        <v>43784</v>
      </c>
      <c r="L244" s="6" t="s">
        <v>86</v>
      </c>
      <c r="M244" s="6" t="s">
        <v>325</v>
      </c>
      <c r="N244" s="6"/>
      <c r="O244" s="6"/>
      <c r="P244" s="21">
        <v>43774</v>
      </c>
      <c r="Q244" s="17">
        <v>0.77083333333333337</v>
      </c>
      <c r="R244" s="6" t="s">
        <v>99</v>
      </c>
      <c r="S244" s="6" t="s">
        <v>98</v>
      </c>
      <c r="T244" s="6" t="s">
        <v>53</v>
      </c>
      <c r="U244" s="6" t="s">
        <v>468</v>
      </c>
      <c r="V244" s="6" t="s">
        <v>327</v>
      </c>
      <c r="W244" s="6" t="s">
        <v>94</v>
      </c>
      <c r="Y244" s="6" t="s">
        <v>79</v>
      </c>
      <c r="AA244" s="6" t="s">
        <v>49</v>
      </c>
      <c r="AB244" s="6" t="s">
        <v>469</v>
      </c>
      <c r="AC244" s="6" t="s">
        <v>94</v>
      </c>
      <c r="AE244" s="6" t="s">
        <v>87</v>
      </c>
      <c r="AU244" s="18" t="s">
        <v>105</v>
      </c>
      <c r="AV244" s="6" t="s">
        <v>106</v>
      </c>
      <c r="AW244" s="6" t="s">
        <v>466</v>
      </c>
      <c r="AX244" s="6" t="s">
        <v>99</v>
      </c>
      <c r="AY244" s="13">
        <f t="shared" si="138"/>
        <v>1</v>
      </c>
      <c r="AZ244" s="13">
        <f t="shared" si="139"/>
        <v>0</v>
      </c>
      <c r="BA244" s="13">
        <f t="shared" si="140"/>
        <v>0</v>
      </c>
      <c r="BB244" s="13">
        <f t="shared" si="141"/>
        <v>0</v>
      </c>
      <c r="BC244" s="13">
        <f t="shared" si="142"/>
        <v>1</v>
      </c>
      <c r="BD244" s="13">
        <f t="shared" si="143"/>
        <v>0</v>
      </c>
      <c r="BE244" s="13">
        <f>COUNTIF(T244:AW244,"Tocaciones")</f>
        <v>0</v>
      </c>
      <c r="BF244" s="13">
        <f t="shared" si="144"/>
        <v>0</v>
      </c>
      <c r="BG244" s="13">
        <f t="shared" si="145"/>
        <v>0</v>
      </c>
      <c r="BH244" s="13">
        <f t="shared" si="146"/>
        <v>0</v>
      </c>
      <c r="BI244" s="13">
        <f t="shared" si="147"/>
        <v>0</v>
      </c>
      <c r="BJ244" s="13">
        <f t="shared" si="148"/>
        <v>0</v>
      </c>
      <c r="BK244" s="13">
        <f t="shared" si="149"/>
        <v>0</v>
      </c>
      <c r="BL244" s="13">
        <f t="shared" si="150"/>
        <v>0</v>
      </c>
      <c r="BM244" s="13">
        <f t="shared" si="151"/>
        <v>0</v>
      </c>
      <c r="BN244" s="13">
        <f t="shared" si="152"/>
        <v>0</v>
      </c>
      <c r="BO244" s="13">
        <f t="shared" si="153"/>
        <v>0</v>
      </c>
      <c r="BP244" s="13">
        <f t="shared" si="154"/>
        <v>0</v>
      </c>
      <c r="BQ244" s="13">
        <f t="shared" si="155"/>
        <v>0</v>
      </c>
      <c r="BR244" s="13">
        <f t="shared" si="156"/>
        <v>0</v>
      </c>
      <c r="BS244" s="13">
        <f t="shared" si="157"/>
        <v>0</v>
      </c>
      <c r="BT244" s="13">
        <f t="shared" si="158"/>
        <v>0</v>
      </c>
      <c r="BU244" s="40">
        <f t="shared" si="182"/>
        <v>2</v>
      </c>
      <c r="BV244" s="13">
        <f t="shared" si="159"/>
        <v>0</v>
      </c>
      <c r="BW244" s="13">
        <f t="shared" si="160"/>
        <v>0</v>
      </c>
      <c r="BX244" s="13">
        <f t="shared" si="161"/>
        <v>0</v>
      </c>
      <c r="BY244" s="13">
        <f t="shared" si="162"/>
        <v>0</v>
      </c>
      <c r="BZ244" s="13">
        <f t="shared" si="163"/>
        <v>0</v>
      </c>
      <c r="CA244" s="13">
        <f t="shared" si="164"/>
        <v>0</v>
      </c>
      <c r="CB244" s="13">
        <f t="shared" si="165"/>
        <v>0</v>
      </c>
      <c r="CC244" s="13">
        <f t="shared" si="166"/>
        <v>1</v>
      </c>
      <c r="CD244" s="13">
        <f t="shared" si="167"/>
        <v>0</v>
      </c>
      <c r="CE244" s="13">
        <f t="shared" si="168"/>
        <v>0</v>
      </c>
      <c r="CF244" s="13">
        <f t="shared" si="169"/>
        <v>0</v>
      </c>
      <c r="CG244" s="13">
        <f t="shared" si="170"/>
        <v>0</v>
      </c>
      <c r="CH244" s="13">
        <f t="shared" si="171"/>
        <v>0</v>
      </c>
      <c r="CI244" s="13">
        <f t="shared" si="172"/>
        <v>0</v>
      </c>
      <c r="CJ244" s="13">
        <f t="shared" si="173"/>
        <v>0</v>
      </c>
      <c r="CK244" s="13">
        <f t="shared" si="174"/>
        <v>1</v>
      </c>
      <c r="CL244" s="13">
        <f t="shared" si="175"/>
        <v>0</v>
      </c>
      <c r="CM244" s="13">
        <f t="shared" si="176"/>
        <v>0</v>
      </c>
      <c r="CN244" s="13">
        <f t="shared" si="177"/>
        <v>0</v>
      </c>
      <c r="CO244" s="13">
        <f t="shared" si="178"/>
        <v>0</v>
      </c>
      <c r="CP244" s="13">
        <f t="shared" si="179"/>
        <v>0</v>
      </c>
      <c r="CQ244" s="13">
        <f t="shared" si="180"/>
        <v>0</v>
      </c>
      <c r="CR244" s="13">
        <f t="shared" si="181"/>
        <v>2</v>
      </c>
      <c r="CS244" s="13">
        <f t="shared" si="183"/>
        <v>0</v>
      </c>
      <c r="CT244" s="13" t="s">
        <v>107</v>
      </c>
    </row>
    <row r="245" spans="1:98" x14ac:dyDescent="0.35">
      <c r="A245" s="14">
        <v>153</v>
      </c>
      <c r="B245" s="6">
        <v>244</v>
      </c>
      <c r="C245" s="6">
        <v>999</v>
      </c>
      <c r="D245" s="6">
        <v>2</v>
      </c>
      <c r="G245" s="6">
        <v>1</v>
      </c>
      <c r="H245" s="6"/>
      <c r="I245" s="6"/>
      <c r="J245" s="6" t="s">
        <v>147</v>
      </c>
      <c r="K245" s="21">
        <v>43774</v>
      </c>
      <c r="L245" s="6" t="s">
        <v>86</v>
      </c>
      <c r="M245" s="6" t="s">
        <v>325</v>
      </c>
      <c r="N245" s="6"/>
      <c r="O245" s="6"/>
      <c r="P245" s="16">
        <v>43758</v>
      </c>
      <c r="Q245" s="17">
        <v>0.79166666666666663</v>
      </c>
      <c r="R245" s="6" t="s">
        <v>98</v>
      </c>
      <c r="S245" s="6" t="s">
        <v>98</v>
      </c>
      <c r="T245" s="6" t="s">
        <v>49</v>
      </c>
      <c r="U245" s="6" t="s">
        <v>470</v>
      </c>
      <c r="V245" s="6" t="s">
        <v>327</v>
      </c>
      <c r="W245" s="6" t="s">
        <v>91</v>
      </c>
      <c r="Y245" s="6" t="s">
        <v>87</v>
      </c>
      <c r="AA245" s="6" t="s">
        <v>53</v>
      </c>
      <c r="AB245" s="6" t="s">
        <v>470</v>
      </c>
      <c r="AC245" s="6" t="s">
        <v>91</v>
      </c>
      <c r="AE245" s="6" t="s">
        <v>79</v>
      </c>
      <c r="AG245" s="6" t="s">
        <v>55</v>
      </c>
      <c r="AH245" s="6" t="s">
        <v>102</v>
      </c>
      <c r="AI245" s="6" t="s">
        <v>91</v>
      </c>
      <c r="AK245" s="6" t="s">
        <v>80</v>
      </c>
      <c r="AM245" s="6" t="s">
        <v>58</v>
      </c>
      <c r="AN245" s="6" t="s">
        <v>471</v>
      </c>
      <c r="AO245" s="6" t="s">
        <v>91</v>
      </c>
      <c r="AQ245" s="6" t="s">
        <v>79</v>
      </c>
      <c r="AU245" s="18" t="s">
        <v>105</v>
      </c>
      <c r="AV245" s="6" t="s">
        <v>106</v>
      </c>
      <c r="AW245" s="6" t="s">
        <v>472</v>
      </c>
      <c r="AX245" s="6" t="s">
        <v>99</v>
      </c>
      <c r="AY245" s="13">
        <f t="shared" si="138"/>
        <v>1</v>
      </c>
      <c r="AZ245" s="13">
        <f t="shared" si="139"/>
        <v>0</v>
      </c>
      <c r="BA245" s="13">
        <f t="shared" si="140"/>
        <v>0</v>
      </c>
      <c r="BB245" s="13">
        <f t="shared" si="141"/>
        <v>0</v>
      </c>
      <c r="BC245" s="13">
        <f t="shared" si="142"/>
        <v>1</v>
      </c>
      <c r="BD245" s="13">
        <f t="shared" si="143"/>
        <v>0</v>
      </c>
      <c r="BE245" s="13">
        <f>COUNTIF(T245:AT245,"Tocaciones")</f>
        <v>1</v>
      </c>
      <c r="BF245" s="13">
        <f t="shared" si="144"/>
        <v>0</v>
      </c>
      <c r="BG245" s="13">
        <f t="shared" si="145"/>
        <v>0</v>
      </c>
      <c r="BH245" s="13">
        <f t="shared" si="146"/>
        <v>1</v>
      </c>
      <c r="BI245" s="13">
        <f t="shared" si="147"/>
        <v>0</v>
      </c>
      <c r="BJ245" s="13">
        <f t="shared" si="148"/>
        <v>0</v>
      </c>
      <c r="BK245" s="13">
        <f t="shared" si="149"/>
        <v>0</v>
      </c>
      <c r="BL245" s="13">
        <f t="shared" si="150"/>
        <v>0</v>
      </c>
      <c r="BM245" s="13">
        <f t="shared" si="151"/>
        <v>0</v>
      </c>
      <c r="BN245" s="13">
        <f t="shared" si="152"/>
        <v>0</v>
      </c>
      <c r="BO245" s="13">
        <f t="shared" si="153"/>
        <v>0</v>
      </c>
      <c r="BP245" s="13">
        <f t="shared" si="154"/>
        <v>0</v>
      </c>
      <c r="BQ245" s="13">
        <f t="shared" si="155"/>
        <v>0</v>
      </c>
      <c r="BR245" s="13">
        <f t="shared" si="156"/>
        <v>0</v>
      </c>
      <c r="BS245" s="13">
        <f t="shared" si="157"/>
        <v>0</v>
      </c>
      <c r="BT245" s="13">
        <f t="shared" si="158"/>
        <v>0</v>
      </c>
      <c r="BU245" s="40">
        <f t="shared" si="182"/>
        <v>4</v>
      </c>
      <c r="BV245" s="13">
        <f t="shared" si="159"/>
        <v>0</v>
      </c>
      <c r="BW245" s="13">
        <f t="shared" si="160"/>
        <v>0</v>
      </c>
      <c r="BX245" s="13">
        <f t="shared" si="161"/>
        <v>0</v>
      </c>
      <c r="BY245" s="13">
        <f t="shared" si="162"/>
        <v>0</v>
      </c>
      <c r="BZ245" s="13">
        <f t="shared" si="163"/>
        <v>0</v>
      </c>
      <c r="CA245" s="13">
        <f t="shared" si="164"/>
        <v>0</v>
      </c>
      <c r="CB245" s="13">
        <f t="shared" si="165"/>
        <v>0</v>
      </c>
      <c r="CC245" s="13">
        <f t="shared" si="166"/>
        <v>2</v>
      </c>
      <c r="CD245" s="13">
        <f t="shared" si="167"/>
        <v>1</v>
      </c>
      <c r="CE245" s="13">
        <f t="shared" si="168"/>
        <v>0</v>
      </c>
      <c r="CF245" s="13">
        <f t="shared" si="169"/>
        <v>0</v>
      </c>
      <c r="CG245" s="13">
        <f t="shared" si="170"/>
        <v>0</v>
      </c>
      <c r="CH245" s="13">
        <f t="shared" si="171"/>
        <v>0</v>
      </c>
      <c r="CI245" s="13">
        <f t="shared" si="172"/>
        <v>0</v>
      </c>
      <c r="CJ245" s="13">
        <f t="shared" si="173"/>
        <v>0</v>
      </c>
      <c r="CK245" s="13">
        <f t="shared" si="174"/>
        <v>1</v>
      </c>
      <c r="CL245" s="13">
        <f t="shared" si="175"/>
        <v>0</v>
      </c>
      <c r="CM245" s="13">
        <f t="shared" si="176"/>
        <v>0</v>
      </c>
      <c r="CN245" s="13">
        <f t="shared" si="177"/>
        <v>0</v>
      </c>
      <c r="CO245" s="13">
        <f t="shared" si="178"/>
        <v>4</v>
      </c>
      <c r="CP245" s="13">
        <f t="shared" si="179"/>
        <v>0</v>
      </c>
      <c r="CQ245" s="13">
        <f t="shared" si="180"/>
        <v>0</v>
      </c>
      <c r="CR245" s="13">
        <f t="shared" si="181"/>
        <v>0</v>
      </c>
      <c r="CS245" s="13">
        <f t="shared" si="183"/>
        <v>1</v>
      </c>
      <c r="CT245" s="13" t="s">
        <v>125</v>
      </c>
    </row>
    <row r="246" spans="1:98" x14ac:dyDescent="0.35">
      <c r="A246" s="14">
        <v>154</v>
      </c>
      <c r="B246" s="6">
        <v>245</v>
      </c>
      <c r="C246" s="6">
        <v>999</v>
      </c>
      <c r="D246" s="6">
        <v>2</v>
      </c>
      <c r="G246" s="6">
        <v>1</v>
      </c>
      <c r="H246" s="6"/>
      <c r="I246" s="6"/>
      <c r="J246" s="6" t="s">
        <v>147</v>
      </c>
      <c r="K246" s="21">
        <v>43784</v>
      </c>
      <c r="L246" s="6" t="s">
        <v>462</v>
      </c>
      <c r="M246" s="6" t="s">
        <v>325</v>
      </c>
      <c r="N246" s="6"/>
      <c r="O246" s="6"/>
      <c r="P246" s="16">
        <v>43780</v>
      </c>
      <c r="Q246" s="17">
        <v>0.83333333333333337</v>
      </c>
      <c r="R246" s="6" t="s">
        <v>99</v>
      </c>
      <c r="S246" s="6" t="s">
        <v>98</v>
      </c>
      <c r="T246" s="6" t="s">
        <v>52</v>
      </c>
      <c r="U246" s="6" t="s">
        <v>473</v>
      </c>
      <c r="V246" s="6" t="s">
        <v>327</v>
      </c>
      <c r="W246" s="6" t="s">
        <v>94</v>
      </c>
      <c r="Y246" s="6" t="s">
        <v>73</v>
      </c>
      <c r="Z246" s="6" t="s">
        <v>75</v>
      </c>
      <c r="AU246" s="6" t="s">
        <v>280</v>
      </c>
      <c r="AV246" s="6" t="s">
        <v>106</v>
      </c>
      <c r="AX246" s="6" t="s">
        <v>99</v>
      </c>
      <c r="AY246" s="13">
        <f t="shared" si="138"/>
        <v>0</v>
      </c>
      <c r="AZ246" s="13">
        <f t="shared" si="139"/>
        <v>0</v>
      </c>
      <c r="BA246" s="13">
        <f t="shared" si="140"/>
        <v>0</v>
      </c>
      <c r="BB246" s="13">
        <f t="shared" si="141"/>
        <v>1</v>
      </c>
      <c r="BC246" s="13">
        <f t="shared" si="142"/>
        <v>0</v>
      </c>
      <c r="BD246" s="13">
        <f t="shared" si="143"/>
        <v>0</v>
      </c>
      <c r="BE246" s="13">
        <f>COUNTIF(T246:AW246,"Tocaciones")</f>
        <v>0</v>
      </c>
      <c r="BF246" s="13">
        <f t="shared" si="144"/>
        <v>0</v>
      </c>
      <c r="BG246" s="13">
        <f t="shared" si="145"/>
        <v>0</v>
      </c>
      <c r="BH246" s="13">
        <f t="shared" si="146"/>
        <v>0</v>
      </c>
      <c r="BI246" s="13">
        <f t="shared" si="147"/>
        <v>0</v>
      </c>
      <c r="BJ246" s="13">
        <f t="shared" si="148"/>
        <v>0</v>
      </c>
      <c r="BK246" s="13">
        <f t="shared" si="149"/>
        <v>0</v>
      </c>
      <c r="BL246" s="13">
        <f t="shared" si="150"/>
        <v>0</v>
      </c>
      <c r="BM246" s="13">
        <f t="shared" si="151"/>
        <v>0</v>
      </c>
      <c r="BN246" s="13">
        <f t="shared" si="152"/>
        <v>0</v>
      </c>
      <c r="BO246" s="13">
        <f t="shared" si="153"/>
        <v>0</v>
      </c>
      <c r="BP246" s="13">
        <f t="shared" si="154"/>
        <v>0</v>
      </c>
      <c r="BQ246" s="13">
        <f t="shared" si="155"/>
        <v>0</v>
      </c>
      <c r="BR246" s="13">
        <f t="shared" si="156"/>
        <v>0</v>
      </c>
      <c r="BS246" s="13">
        <f t="shared" si="157"/>
        <v>0</v>
      </c>
      <c r="BT246" s="13">
        <f t="shared" si="158"/>
        <v>0</v>
      </c>
      <c r="BU246" s="40">
        <f t="shared" si="182"/>
        <v>1</v>
      </c>
      <c r="BV246" s="13">
        <f t="shared" si="159"/>
        <v>0</v>
      </c>
      <c r="BW246" s="13">
        <f t="shared" si="160"/>
        <v>1</v>
      </c>
      <c r="BX246" s="13">
        <f t="shared" si="161"/>
        <v>0</v>
      </c>
      <c r="BY246" s="13">
        <f t="shared" si="162"/>
        <v>1</v>
      </c>
      <c r="BZ246" s="13">
        <f t="shared" si="163"/>
        <v>0</v>
      </c>
      <c r="CA246" s="13">
        <f t="shared" si="164"/>
        <v>0</v>
      </c>
      <c r="CB246" s="13">
        <f t="shared" si="165"/>
        <v>0</v>
      </c>
      <c r="CC246" s="13">
        <f t="shared" si="166"/>
        <v>0</v>
      </c>
      <c r="CD246" s="13">
        <f t="shared" si="167"/>
        <v>0</v>
      </c>
      <c r="CE246" s="13">
        <f t="shared" si="168"/>
        <v>0</v>
      </c>
      <c r="CF246" s="13">
        <f t="shared" si="169"/>
        <v>0</v>
      </c>
      <c r="CG246" s="13">
        <f t="shared" si="170"/>
        <v>0</v>
      </c>
      <c r="CH246" s="13">
        <f t="shared" si="171"/>
        <v>0</v>
      </c>
      <c r="CI246" s="13">
        <f t="shared" si="172"/>
        <v>0</v>
      </c>
      <c r="CJ246" s="13">
        <f t="shared" si="173"/>
        <v>0</v>
      </c>
      <c r="CK246" s="13">
        <f t="shared" si="174"/>
        <v>0</v>
      </c>
      <c r="CL246" s="13">
        <f t="shared" si="175"/>
        <v>0</v>
      </c>
      <c r="CM246" s="13">
        <f t="shared" si="176"/>
        <v>0</v>
      </c>
      <c r="CN246" s="13">
        <f t="shared" si="177"/>
        <v>0</v>
      </c>
      <c r="CO246" s="13">
        <f t="shared" si="178"/>
        <v>0</v>
      </c>
      <c r="CP246" s="13">
        <f t="shared" si="179"/>
        <v>0</v>
      </c>
      <c r="CQ246" s="13">
        <f t="shared" si="180"/>
        <v>0</v>
      </c>
      <c r="CR246" s="13">
        <f t="shared" si="181"/>
        <v>1</v>
      </c>
      <c r="CS246" s="13">
        <f t="shared" si="183"/>
        <v>0</v>
      </c>
      <c r="CT246" s="13" t="s">
        <v>107</v>
      </c>
    </row>
    <row r="247" spans="1:98" x14ac:dyDescent="0.35">
      <c r="A247" s="14">
        <v>155</v>
      </c>
      <c r="B247" s="6">
        <v>246</v>
      </c>
      <c r="C247" s="6">
        <v>999</v>
      </c>
      <c r="D247" s="6">
        <v>1</v>
      </c>
      <c r="G247" s="6">
        <v>1</v>
      </c>
      <c r="H247" s="6"/>
      <c r="I247" s="6"/>
      <c r="J247" s="6" t="s">
        <v>147</v>
      </c>
      <c r="K247" s="21">
        <v>43777</v>
      </c>
      <c r="L247" s="6" t="s">
        <v>462</v>
      </c>
      <c r="M247" s="6" t="s">
        <v>325</v>
      </c>
      <c r="N247" s="6"/>
      <c r="O247" s="6"/>
      <c r="P247" s="16">
        <v>43760</v>
      </c>
      <c r="Q247" s="17">
        <v>0.76388888888888884</v>
      </c>
      <c r="R247" s="6" t="s">
        <v>98</v>
      </c>
      <c r="S247" s="6" t="s">
        <v>98</v>
      </c>
      <c r="T247" s="6" t="s">
        <v>52</v>
      </c>
      <c r="U247" s="6" t="s">
        <v>474</v>
      </c>
      <c r="V247" s="6" t="s">
        <v>327</v>
      </c>
      <c r="W247" s="6" t="s">
        <v>94</v>
      </c>
      <c r="Y247" s="6" t="s">
        <v>73</v>
      </c>
      <c r="Z247" s="6" t="s">
        <v>74</v>
      </c>
      <c r="AU247" s="6" t="s">
        <v>280</v>
      </c>
      <c r="AV247" s="6" t="s">
        <v>106</v>
      </c>
      <c r="AX247" s="6" t="s">
        <v>99</v>
      </c>
      <c r="AY247" s="13">
        <f t="shared" si="138"/>
        <v>0</v>
      </c>
      <c r="AZ247" s="13">
        <f t="shared" si="139"/>
        <v>0</v>
      </c>
      <c r="BA247" s="13">
        <f t="shared" si="140"/>
        <v>0</v>
      </c>
      <c r="BB247" s="13">
        <f t="shared" si="141"/>
        <v>1</v>
      </c>
      <c r="BC247" s="13">
        <f t="shared" si="142"/>
        <v>0</v>
      </c>
      <c r="BD247" s="13">
        <f t="shared" si="143"/>
        <v>0</v>
      </c>
      <c r="BE247" s="13">
        <f>COUNTIF(T247:AT247,"Tocaciones")</f>
        <v>0</v>
      </c>
      <c r="BF247" s="13">
        <f t="shared" si="144"/>
        <v>0</v>
      </c>
      <c r="BG247" s="13">
        <f t="shared" si="145"/>
        <v>0</v>
      </c>
      <c r="BH247" s="13">
        <f t="shared" si="146"/>
        <v>0</v>
      </c>
      <c r="BI247" s="13">
        <f t="shared" si="147"/>
        <v>0</v>
      </c>
      <c r="BJ247" s="13">
        <f t="shared" si="148"/>
        <v>0</v>
      </c>
      <c r="BK247" s="13">
        <f t="shared" si="149"/>
        <v>0</v>
      </c>
      <c r="BL247" s="13">
        <f t="shared" si="150"/>
        <v>0</v>
      </c>
      <c r="BM247" s="13">
        <f t="shared" si="151"/>
        <v>0</v>
      </c>
      <c r="BN247" s="13">
        <f t="shared" si="152"/>
        <v>0</v>
      </c>
      <c r="BO247" s="13">
        <f t="shared" si="153"/>
        <v>0</v>
      </c>
      <c r="BP247" s="13">
        <f t="shared" si="154"/>
        <v>0</v>
      </c>
      <c r="BQ247" s="13">
        <f t="shared" si="155"/>
        <v>0</v>
      </c>
      <c r="BR247" s="13">
        <f t="shared" si="156"/>
        <v>0</v>
      </c>
      <c r="BS247" s="13">
        <f t="shared" si="157"/>
        <v>0</v>
      </c>
      <c r="BT247" s="13">
        <f t="shared" si="158"/>
        <v>0</v>
      </c>
      <c r="BU247" s="40">
        <f t="shared" si="182"/>
        <v>1</v>
      </c>
      <c r="BV247" s="13">
        <f t="shared" si="159"/>
        <v>0</v>
      </c>
      <c r="BW247" s="13">
        <f t="shared" si="160"/>
        <v>1</v>
      </c>
      <c r="BX247" s="13">
        <f t="shared" si="161"/>
        <v>1</v>
      </c>
      <c r="BY247" s="13">
        <f t="shared" si="162"/>
        <v>0</v>
      </c>
      <c r="BZ247" s="13">
        <f t="shared" si="163"/>
        <v>0</v>
      </c>
      <c r="CA247" s="13">
        <f t="shared" si="164"/>
        <v>0</v>
      </c>
      <c r="CB247" s="13">
        <f t="shared" si="165"/>
        <v>0</v>
      </c>
      <c r="CC247" s="13">
        <f t="shared" si="166"/>
        <v>0</v>
      </c>
      <c r="CD247" s="13">
        <f t="shared" si="167"/>
        <v>0</v>
      </c>
      <c r="CE247" s="13">
        <f t="shared" si="168"/>
        <v>0</v>
      </c>
      <c r="CF247" s="13">
        <f t="shared" si="169"/>
        <v>0</v>
      </c>
      <c r="CG247" s="13">
        <f t="shared" si="170"/>
        <v>0</v>
      </c>
      <c r="CH247" s="13">
        <f t="shared" si="171"/>
        <v>0</v>
      </c>
      <c r="CI247" s="13">
        <f t="shared" si="172"/>
        <v>0</v>
      </c>
      <c r="CJ247" s="13">
        <f t="shared" si="173"/>
        <v>0</v>
      </c>
      <c r="CK247" s="13">
        <f t="shared" si="174"/>
        <v>0</v>
      </c>
      <c r="CL247" s="13">
        <f t="shared" si="175"/>
        <v>0</v>
      </c>
      <c r="CM247" s="13">
        <f t="shared" si="176"/>
        <v>0</v>
      </c>
      <c r="CN247" s="13">
        <f t="shared" si="177"/>
        <v>0</v>
      </c>
      <c r="CO247" s="13">
        <f t="shared" si="178"/>
        <v>0</v>
      </c>
      <c r="CP247" s="13">
        <f t="shared" si="179"/>
        <v>0</v>
      </c>
      <c r="CQ247" s="13">
        <f t="shared" si="180"/>
        <v>0</v>
      </c>
      <c r="CR247" s="13">
        <f t="shared" si="181"/>
        <v>1</v>
      </c>
      <c r="CS247" s="13">
        <f t="shared" si="183"/>
        <v>0</v>
      </c>
      <c r="CT247" s="13" t="s">
        <v>107</v>
      </c>
    </row>
    <row r="248" spans="1:98" x14ac:dyDescent="0.35">
      <c r="A248" s="14">
        <v>156</v>
      </c>
      <c r="B248" s="6">
        <v>247</v>
      </c>
      <c r="C248" s="6">
        <v>999</v>
      </c>
      <c r="D248" s="6">
        <v>1</v>
      </c>
      <c r="G248" s="6">
        <v>1</v>
      </c>
      <c r="H248" s="6"/>
      <c r="I248" s="6"/>
      <c r="J248" s="6" t="s">
        <v>147</v>
      </c>
      <c r="K248" s="21">
        <v>43774</v>
      </c>
      <c r="L248" s="6" t="s">
        <v>86</v>
      </c>
      <c r="M248" s="6" t="s">
        <v>325</v>
      </c>
      <c r="N248" s="6"/>
      <c r="O248" s="6"/>
      <c r="P248" s="16">
        <v>43761</v>
      </c>
      <c r="Q248" s="17">
        <v>0.875</v>
      </c>
      <c r="R248" s="6" t="s">
        <v>98</v>
      </c>
      <c r="S248" s="6" t="s">
        <v>98</v>
      </c>
      <c r="T248" s="6" t="s">
        <v>49</v>
      </c>
      <c r="U248" s="6" t="s">
        <v>475</v>
      </c>
      <c r="V248" s="6" t="s">
        <v>327</v>
      </c>
      <c r="W248" s="6" t="s">
        <v>94</v>
      </c>
      <c r="X248" s="6">
        <v>8</v>
      </c>
      <c r="Y248" s="6" t="s">
        <v>87</v>
      </c>
      <c r="AU248" s="18" t="s">
        <v>105</v>
      </c>
      <c r="AV248" s="6" t="s">
        <v>106</v>
      </c>
      <c r="AX248" s="6" t="s">
        <v>99</v>
      </c>
      <c r="AY248" s="13">
        <f t="shared" si="138"/>
        <v>1</v>
      </c>
      <c r="AZ248" s="13">
        <f t="shared" si="139"/>
        <v>0</v>
      </c>
      <c r="BA248" s="13">
        <f t="shared" si="140"/>
        <v>0</v>
      </c>
      <c r="BB248" s="13">
        <f t="shared" si="141"/>
        <v>0</v>
      </c>
      <c r="BC248" s="13">
        <f t="shared" si="142"/>
        <v>0</v>
      </c>
      <c r="BD248" s="13">
        <f t="shared" si="143"/>
        <v>0</v>
      </c>
      <c r="BE248" s="13">
        <f>COUNTIF(T248:AW248,"Tocaciones")</f>
        <v>0</v>
      </c>
      <c r="BF248" s="13">
        <f t="shared" si="144"/>
        <v>0</v>
      </c>
      <c r="BG248" s="13">
        <f t="shared" si="145"/>
        <v>0</v>
      </c>
      <c r="BH248" s="13">
        <f t="shared" si="146"/>
        <v>0</v>
      </c>
      <c r="BI248" s="13">
        <f t="shared" si="147"/>
        <v>0</v>
      </c>
      <c r="BJ248" s="13">
        <f t="shared" si="148"/>
        <v>0</v>
      </c>
      <c r="BK248" s="13">
        <f t="shared" si="149"/>
        <v>0</v>
      </c>
      <c r="BL248" s="13">
        <f t="shared" si="150"/>
        <v>0</v>
      </c>
      <c r="BM248" s="13">
        <f t="shared" si="151"/>
        <v>0</v>
      </c>
      <c r="BN248" s="13">
        <f t="shared" si="152"/>
        <v>0</v>
      </c>
      <c r="BO248" s="13">
        <f t="shared" si="153"/>
        <v>0</v>
      </c>
      <c r="BP248" s="13">
        <f t="shared" si="154"/>
        <v>0</v>
      </c>
      <c r="BQ248" s="13">
        <f t="shared" si="155"/>
        <v>0</v>
      </c>
      <c r="BR248" s="13">
        <f t="shared" si="156"/>
        <v>0</v>
      </c>
      <c r="BS248" s="13">
        <f t="shared" si="157"/>
        <v>0</v>
      </c>
      <c r="BT248" s="13">
        <f t="shared" si="158"/>
        <v>0</v>
      </c>
      <c r="BU248" s="40">
        <f t="shared" si="182"/>
        <v>1</v>
      </c>
      <c r="BV248" s="13">
        <f t="shared" si="159"/>
        <v>0</v>
      </c>
      <c r="BW248" s="13">
        <f t="shared" si="160"/>
        <v>0</v>
      </c>
      <c r="BX248" s="13">
        <f t="shared" si="161"/>
        <v>0</v>
      </c>
      <c r="BY248" s="13">
        <f t="shared" si="162"/>
        <v>0</v>
      </c>
      <c r="BZ248" s="13">
        <f t="shared" si="163"/>
        <v>0</v>
      </c>
      <c r="CA248" s="13">
        <f t="shared" si="164"/>
        <v>0</v>
      </c>
      <c r="CB248" s="13">
        <f t="shared" si="165"/>
        <v>0</v>
      </c>
      <c r="CC248" s="13">
        <f t="shared" si="166"/>
        <v>0</v>
      </c>
      <c r="CD248" s="13">
        <f t="shared" si="167"/>
        <v>0</v>
      </c>
      <c r="CE248" s="13">
        <f t="shared" si="168"/>
        <v>0</v>
      </c>
      <c r="CF248" s="13">
        <f t="shared" si="169"/>
        <v>0</v>
      </c>
      <c r="CG248" s="13">
        <f t="shared" si="170"/>
        <v>0</v>
      </c>
      <c r="CH248" s="13">
        <f t="shared" si="171"/>
        <v>0</v>
      </c>
      <c r="CI248" s="13">
        <f t="shared" si="172"/>
        <v>0</v>
      </c>
      <c r="CJ248" s="13">
        <f t="shared" si="173"/>
        <v>0</v>
      </c>
      <c r="CK248" s="13">
        <f t="shared" si="174"/>
        <v>1</v>
      </c>
      <c r="CL248" s="13">
        <f t="shared" si="175"/>
        <v>0</v>
      </c>
      <c r="CM248" s="13">
        <f t="shared" si="176"/>
        <v>0</v>
      </c>
      <c r="CN248" s="13">
        <f t="shared" si="177"/>
        <v>0</v>
      </c>
      <c r="CO248" s="13">
        <f t="shared" si="178"/>
        <v>0</v>
      </c>
      <c r="CP248" s="13">
        <f t="shared" si="179"/>
        <v>0</v>
      </c>
      <c r="CQ248" s="13">
        <f t="shared" si="180"/>
        <v>0</v>
      </c>
      <c r="CR248" s="13">
        <f t="shared" si="181"/>
        <v>1</v>
      </c>
      <c r="CS248" s="13">
        <f t="shared" si="183"/>
        <v>0</v>
      </c>
      <c r="CT248" s="13" t="s">
        <v>107</v>
      </c>
    </row>
    <row r="249" spans="1:98" x14ac:dyDescent="0.35">
      <c r="A249" s="14">
        <v>157</v>
      </c>
      <c r="B249" s="6">
        <v>248</v>
      </c>
      <c r="C249" s="6">
        <v>999</v>
      </c>
      <c r="D249" s="6">
        <v>1</v>
      </c>
      <c r="G249" s="6">
        <v>1</v>
      </c>
      <c r="H249" s="6"/>
      <c r="I249" s="6"/>
      <c r="J249" s="6" t="s">
        <v>147</v>
      </c>
      <c r="K249" s="21">
        <v>43781</v>
      </c>
      <c r="L249" s="6" t="s">
        <v>462</v>
      </c>
      <c r="M249" s="6" t="s">
        <v>325</v>
      </c>
      <c r="N249" s="6"/>
      <c r="O249" s="6"/>
      <c r="P249" s="16">
        <v>43759</v>
      </c>
      <c r="Q249" s="17">
        <v>0.76388888888888884</v>
      </c>
      <c r="R249" s="6" t="s">
        <v>98</v>
      </c>
      <c r="S249" s="6" t="s">
        <v>98</v>
      </c>
      <c r="T249" s="6" t="s">
        <v>52</v>
      </c>
      <c r="U249" s="6" t="s">
        <v>476</v>
      </c>
      <c r="V249" s="6" t="s">
        <v>327</v>
      </c>
      <c r="W249" s="6" t="s">
        <v>94</v>
      </c>
      <c r="Y249" s="6" t="s">
        <v>73</v>
      </c>
      <c r="Z249" s="6" t="s">
        <v>74</v>
      </c>
      <c r="AA249" s="6" t="s">
        <v>49</v>
      </c>
      <c r="AB249" s="6" t="s">
        <v>476</v>
      </c>
      <c r="AC249" s="6" t="s">
        <v>94</v>
      </c>
      <c r="AE249" s="6" t="s">
        <v>87</v>
      </c>
      <c r="AU249" s="18" t="s">
        <v>105</v>
      </c>
      <c r="AV249" s="6" t="s">
        <v>106</v>
      </c>
      <c r="AX249" s="6" t="s">
        <v>98</v>
      </c>
      <c r="AY249" s="13">
        <f t="shared" si="138"/>
        <v>1</v>
      </c>
      <c r="AZ249" s="13">
        <f t="shared" si="139"/>
        <v>0</v>
      </c>
      <c r="BA249" s="13">
        <f t="shared" si="140"/>
        <v>0</v>
      </c>
      <c r="BB249" s="13">
        <f t="shared" si="141"/>
        <v>1</v>
      </c>
      <c r="BC249" s="13">
        <f t="shared" si="142"/>
        <v>0</v>
      </c>
      <c r="BD249" s="13">
        <f t="shared" si="143"/>
        <v>0</v>
      </c>
      <c r="BE249" s="13">
        <f>COUNTIF(T249:AT249,"Tocaciones")</f>
        <v>0</v>
      </c>
      <c r="BF249" s="13">
        <f t="shared" si="144"/>
        <v>0</v>
      </c>
      <c r="BG249" s="13">
        <f t="shared" si="145"/>
        <v>0</v>
      </c>
      <c r="BH249" s="13">
        <f t="shared" si="146"/>
        <v>0</v>
      </c>
      <c r="BI249" s="13">
        <f t="shared" si="147"/>
        <v>0</v>
      </c>
      <c r="BJ249" s="13">
        <f t="shared" si="148"/>
        <v>0</v>
      </c>
      <c r="BK249" s="13">
        <f t="shared" si="149"/>
        <v>0</v>
      </c>
      <c r="BL249" s="13">
        <f t="shared" si="150"/>
        <v>0</v>
      </c>
      <c r="BM249" s="13">
        <f t="shared" si="151"/>
        <v>0</v>
      </c>
      <c r="BN249" s="13">
        <f t="shared" si="152"/>
        <v>0</v>
      </c>
      <c r="BO249" s="13">
        <f t="shared" si="153"/>
        <v>0</v>
      </c>
      <c r="BP249" s="13">
        <f t="shared" si="154"/>
        <v>0</v>
      </c>
      <c r="BQ249" s="13">
        <f t="shared" si="155"/>
        <v>0</v>
      </c>
      <c r="BR249" s="13">
        <f t="shared" si="156"/>
        <v>0</v>
      </c>
      <c r="BS249" s="13">
        <f t="shared" si="157"/>
        <v>0</v>
      </c>
      <c r="BT249" s="13">
        <f t="shared" si="158"/>
        <v>0</v>
      </c>
      <c r="BU249" s="40">
        <f t="shared" si="182"/>
        <v>2</v>
      </c>
      <c r="BV249" s="13">
        <f t="shared" si="159"/>
        <v>0</v>
      </c>
      <c r="BW249" s="13">
        <f t="shared" si="160"/>
        <v>1</v>
      </c>
      <c r="BX249" s="13">
        <f t="shared" si="161"/>
        <v>1</v>
      </c>
      <c r="BY249" s="13">
        <f t="shared" si="162"/>
        <v>0</v>
      </c>
      <c r="BZ249" s="13">
        <f t="shared" si="163"/>
        <v>0</v>
      </c>
      <c r="CA249" s="13">
        <f t="shared" si="164"/>
        <v>0</v>
      </c>
      <c r="CB249" s="13">
        <f t="shared" si="165"/>
        <v>0</v>
      </c>
      <c r="CC249" s="13">
        <f t="shared" si="166"/>
        <v>0</v>
      </c>
      <c r="CD249" s="13">
        <f t="shared" si="167"/>
        <v>0</v>
      </c>
      <c r="CE249" s="13">
        <f t="shared" si="168"/>
        <v>0</v>
      </c>
      <c r="CF249" s="13">
        <f t="shared" si="169"/>
        <v>0</v>
      </c>
      <c r="CG249" s="13">
        <f t="shared" si="170"/>
        <v>0</v>
      </c>
      <c r="CH249" s="13">
        <f t="shared" si="171"/>
        <v>0</v>
      </c>
      <c r="CI249" s="13">
        <f t="shared" si="172"/>
        <v>0</v>
      </c>
      <c r="CJ249" s="13">
        <f t="shared" si="173"/>
        <v>0</v>
      </c>
      <c r="CK249" s="13">
        <f t="shared" si="174"/>
        <v>1</v>
      </c>
      <c r="CL249" s="13">
        <f t="shared" si="175"/>
        <v>0</v>
      </c>
      <c r="CM249" s="13">
        <f t="shared" si="176"/>
        <v>0</v>
      </c>
      <c r="CN249" s="13">
        <f t="shared" si="177"/>
        <v>0</v>
      </c>
      <c r="CO249" s="13">
        <f t="shared" si="178"/>
        <v>0</v>
      </c>
      <c r="CP249" s="13">
        <f t="shared" si="179"/>
        <v>0</v>
      </c>
      <c r="CQ249" s="13">
        <f t="shared" si="180"/>
        <v>0</v>
      </c>
      <c r="CR249" s="13">
        <f t="shared" si="181"/>
        <v>2</v>
      </c>
      <c r="CS249" s="13">
        <f t="shared" si="183"/>
        <v>0</v>
      </c>
      <c r="CT249" s="13" t="s">
        <v>107</v>
      </c>
    </row>
    <row r="250" spans="1:98" x14ac:dyDescent="0.35">
      <c r="A250" s="14">
        <v>158</v>
      </c>
      <c r="B250" s="6">
        <v>249</v>
      </c>
      <c r="C250" s="6">
        <v>999</v>
      </c>
      <c r="D250" s="6">
        <v>1</v>
      </c>
      <c r="G250" s="6">
        <v>1</v>
      </c>
      <c r="H250" s="6"/>
      <c r="I250" s="6"/>
      <c r="J250" s="6" t="s">
        <v>147</v>
      </c>
      <c r="K250" s="21">
        <v>43781</v>
      </c>
      <c r="L250" s="6" t="s">
        <v>462</v>
      </c>
      <c r="M250" s="6" t="s">
        <v>325</v>
      </c>
      <c r="N250" s="6"/>
      <c r="O250" s="6"/>
      <c r="P250" s="16">
        <v>43764</v>
      </c>
      <c r="Q250" s="17">
        <v>0.80555555555555558</v>
      </c>
      <c r="R250" s="6" t="s">
        <v>99</v>
      </c>
      <c r="S250" s="6" t="s">
        <v>98</v>
      </c>
      <c r="T250" s="6" t="s">
        <v>52</v>
      </c>
      <c r="U250" s="6" t="s">
        <v>477</v>
      </c>
      <c r="V250" s="6" t="s">
        <v>327</v>
      </c>
      <c r="W250" s="6" t="s">
        <v>94</v>
      </c>
      <c r="Y250" s="6" t="s">
        <v>73</v>
      </c>
      <c r="Z250" s="6" t="s">
        <v>75</v>
      </c>
      <c r="AU250" s="18" t="s">
        <v>105</v>
      </c>
      <c r="AV250" s="6" t="s">
        <v>106</v>
      </c>
      <c r="AX250" s="6" t="s">
        <v>99</v>
      </c>
      <c r="AY250" s="13">
        <f t="shared" si="138"/>
        <v>0</v>
      </c>
      <c r="AZ250" s="13">
        <f t="shared" si="139"/>
        <v>0</v>
      </c>
      <c r="BA250" s="13">
        <f t="shared" si="140"/>
        <v>0</v>
      </c>
      <c r="BB250" s="13">
        <f t="shared" si="141"/>
        <v>1</v>
      </c>
      <c r="BC250" s="13">
        <f t="shared" si="142"/>
        <v>0</v>
      </c>
      <c r="BD250" s="13">
        <f t="shared" si="143"/>
        <v>0</v>
      </c>
      <c r="BE250" s="13">
        <f>COUNTIF(T250:AW250,"Tocaciones")</f>
        <v>0</v>
      </c>
      <c r="BF250" s="13">
        <f t="shared" si="144"/>
        <v>0</v>
      </c>
      <c r="BG250" s="13">
        <f t="shared" si="145"/>
        <v>0</v>
      </c>
      <c r="BH250" s="13">
        <f t="shared" si="146"/>
        <v>0</v>
      </c>
      <c r="BI250" s="13">
        <f t="shared" si="147"/>
        <v>0</v>
      </c>
      <c r="BJ250" s="13">
        <f t="shared" si="148"/>
        <v>0</v>
      </c>
      <c r="BK250" s="13">
        <f t="shared" si="149"/>
        <v>0</v>
      </c>
      <c r="BL250" s="13">
        <f t="shared" si="150"/>
        <v>0</v>
      </c>
      <c r="BM250" s="13">
        <f t="shared" si="151"/>
        <v>0</v>
      </c>
      <c r="BN250" s="13">
        <f t="shared" si="152"/>
        <v>0</v>
      </c>
      <c r="BO250" s="13">
        <f t="shared" si="153"/>
        <v>0</v>
      </c>
      <c r="BP250" s="13">
        <f t="shared" si="154"/>
        <v>0</v>
      </c>
      <c r="BQ250" s="13">
        <f t="shared" si="155"/>
        <v>0</v>
      </c>
      <c r="BR250" s="13">
        <f t="shared" si="156"/>
        <v>0</v>
      </c>
      <c r="BS250" s="13">
        <f t="shared" si="157"/>
        <v>0</v>
      </c>
      <c r="BT250" s="13">
        <f t="shared" si="158"/>
        <v>0</v>
      </c>
      <c r="BU250" s="40">
        <f t="shared" si="182"/>
        <v>1</v>
      </c>
      <c r="BV250" s="13">
        <f t="shared" si="159"/>
        <v>0</v>
      </c>
      <c r="BW250" s="13">
        <f t="shared" si="160"/>
        <v>1</v>
      </c>
      <c r="BX250" s="13">
        <f t="shared" si="161"/>
        <v>0</v>
      </c>
      <c r="BY250" s="13">
        <f t="shared" si="162"/>
        <v>1</v>
      </c>
      <c r="BZ250" s="13">
        <f t="shared" si="163"/>
        <v>0</v>
      </c>
      <c r="CA250" s="13">
        <f t="shared" si="164"/>
        <v>0</v>
      </c>
      <c r="CB250" s="13">
        <f t="shared" si="165"/>
        <v>0</v>
      </c>
      <c r="CC250" s="13">
        <f t="shared" si="166"/>
        <v>0</v>
      </c>
      <c r="CD250" s="13">
        <f t="shared" si="167"/>
        <v>0</v>
      </c>
      <c r="CE250" s="13">
        <f t="shared" si="168"/>
        <v>0</v>
      </c>
      <c r="CF250" s="13">
        <f t="shared" si="169"/>
        <v>0</v>
      </c>
      <c r="CG250" s="13">
        <f t="shared" si="170"/>
        <v>0</v>
      </c>
      <c r="CH250" s="13">
        <f t="shared" si="171"/>
        <v>0</v>
      </c>
      <c r="CI250" s="13">
        <f t="shared" si="172"/>
        <v>0</v>
      </c>
      <c r="CJ250" s="13">
        <f t="shared" si="173"/>
        <v>0</v>
      </c>
      <c r="CK250" s="13">
        <f t="shared" si="174"/>
        <v>0</v>
      </c>
      <c r="CL250" s="13">
        <f t="shared" si="175"/>
        <v>0</v>
      </c>
      <c r="CM250" s="13">
        <f t="shared" si="176"/>
        <v>0</v>
      </c>
      <c r="CN250" s="13">
        <f t="shared" si="177"/>
        <v>0</v>
      </c>
      <c r="CO250" s="13">
        <f t="shared" si="178"/>
        <v>0</v>
      </c>
      <c r="CP250" s="13">
        <f t="shared" si="179"/>
        <v>0</v>
      </c>
      <c r="CQ250" s="13">
        <f t="shared" si="180"/>
        <v>0</v>
      </c>
      <c r="CR250" s="13">
        <f t="shared" si="181"/>
        <v>1</v>
      </c>
      <c r="CS250" s="13">
        <f t="shared" si="183"/>
        <v>0</v>
      </c>
      <c r="CT250" s="13" t="s">
        <v>107</v>
      </c>
    </row>
    <row r="251" spans="1:98" x14ac:dyDescent="0.35">
      <c r="A251" s="14">
        <v>159</v>
      </c>
      <c r="B251" s="6">
        <v>250</v>
      </c>
      <c r="C251" s="6">
        <v>16</v>
      </c>
      <c r="D251" s="6">
        <v>1</v>
      </c>
      <c r="G251" s="6">
        <v>1</v>
      </c>
      <c r="H251" s="6"/>
      <c r="I251" s="6"/>
      <c r="J251" s="6" t="s">
        <v>147</v>
      </c>
      <c r="K251" s="21">
        <v>43774</v>
      </c>
      <c r="L251" s="6" t="s">
        <v>86</v>
      </c>
      <c r="M251" s="6" t="s">
        <v>325</v>
      </c>
      <c r="N251" s="6"/>
      <c r="O251" s="6"/>
      <c r="P251" s="16">
        <v>43768</v>
      </c>
      <c r="Q251" s="17">
        <v>0</v>
      </c>
      <c r="R251" s="6" t="s">
        <v>99</v>
      </c>
      <c r="S251" s="6" t="s">
        <v>99</v>
      </c>
      <c r="T251" s="6" t="s">
        <v>49</v>
      </c>
      <c r="U251" s="6" t="s">
        <v>478</v>
      </c>
      <c r="V251" s="6" t="s">
        <v>327</v>
      </c>
      <c r="W251" s="6" t="s">
        <v>94</v>
      </c>
      <c r="Y251" s="6" t="s">
        <v>87</v>
      </c>
      <c r="AA251" s="6" t="s">
        <v>53</v>
      </c>
      <c r="AB251" s="6" t="s">
        <v>478</v>
      </c>
      <c r="AC251" s="6" t="s">
        <v>94</v>
      </c>
      <c r="AE251" s="6" t="s">
        <v>79</v>
      </c>
      <c r="AG251" s="6" t="s">
        <v>56</v>
      </c>
      <c r="AH251" s="6" t="s">
        <v>479</v>
      </c>
      <c r="AI251" s="6" t="s">
        <v>94</v>
      </c>
      <c r="AS251" s="6" t="s">
        <v>480</v>
      </c>
      <c r="AU251" s="18" t="s">
        <v>105</v>
      </c>
      <c r="AV251" s="6" t="s">
        <v>106</v>
      </c>
      <c r="AX251" s="6" t="s">
        <v>310</v>
      </c>
      <c r="AY251" s="13">
        <f t="shared" si="138"/>
        <v>1</v>
      </c>
      <c r="AZ251" s="13">
        <f t="shared" si="139"/>
        <v>0</v>
      </c>
      <c r="BA251" s="13">
        <f t="shared" si="140"/>
        <v>0</v>
      </c>
      <c r="BB251" s="13">
        <f t="shared" si="141"/>
        <v>0</v>
      </c>
      <c r="BC251" s="13">
        <f t="shared" si="142"/>
        <v>1</v>
      </c>
      <c r="BD251" s="13">
        <f t="shared" si="143"/>
        <v>0</v>
      </c>
      <c r="BE251" s="13">
        <f>COUNTIF(T251:AT251,"Tocaciones")</f>
        <v>0</v>
      </c>
      <c r="BF251" s="13">
        <f t="shared" si="144"/>
        <v>1</v>
      </c>
      <c r="BG251" s="13">
        <f t="shared" si="145"/>
        <v>0</v>
      </c>
      <c r="BH251" s="13">
        <f t="shared" si="146"/>
        <v>0</v>
      </c>
      <c r="BI251" s="13">
        <f t="shared" si="147"/>
        <v>0</v>
      </c>
      <c r="BJ251" s="13">
        <f t="shared" si="148"/>
        <v>0</v>
      </c>
      <c r="BK251" s="13">
        <f t="shared" si="149"/>
        <v>0</v>
      </c>
      <c r="BL251" s="13">
        <f t="shared" si="150"/>
        <v>0</v>
      </c>
      <c r="BM251" s="13">
        <f t="shared" si="151"/>
        <v>0</v>
      </c>
      <c r="BN251" s="13">
        <f t="shared" si="152"/>
        <v>0</v>
      </c>
      <c r="BO251" s="13">
        <f t="shared" si="153"/>
        <v>0</v>
      </c>
      <c r="BP251" s="13">
        <f t="shared" si="154"/>
        <v>0</v>
      </c>
      <c r="BQ251" s="13">
        <f t="shared" si="155"/>
        <v>0</v>
      </c>
      <c r="BR251" s="13">
        <f t="shared" si="156"/>
        <v>0</v>
      </c>
      <c r="BS251" s="13">
        <f t="shared" si="157"/>
        <v>0</v>
      </c>
      <c r="BT251" s="13">
        <f t="shared" si="158"/>
        <v>0</v>
      </c>
      <c r="BU251" s="40">
        <f t="shared" si="182"/>
        <v>3</v>
      </c>
      <c r="BV251" s="13">
        <f t="shared" si="159"/>
        <v>0</v>
      </c>
      <c r="BW251" s="13">
        <f t="shared" si="160"/>
        <v>0</v>
      </c>
      <c r="BX251" s="13">
        <f t="shared" si="161"/>
        <v>0</v>
      </c>
      <c r="BY251" s="13">
        <f t="shared" si="162"/>
        <v>0</v>
      </c>
      <c r="BZ251" s="13">
        <f t="shared" si="163"/>
        <v>0</v>
      </c>
      <c r="CA251" s="13">
        <f t="shared" si="164"/>
        <v>0</v>
      </c>
      <c r="CB251" s="13">
        <f t="shared" si="165"/>
        <v>0</v>
      </c>
      <c r="CC251" s="13">
        <f t="shared" si="166"/>
        <v>1</v>
      </c>
      <c r="CD251" s="13">
        <f t="shared" si="167"/>
        <v>0</v>
      </c>
      <c r="CE251" s="13">
        <f t="shared" si="168"/>
        <v>0</v>
      </c>
      <c r="CF251" s="13">
        <f t="shared" si="169"/>
        <v>0</v>
      </c>
      <c r="CG251" s="13">
        <f t="shared" si="170"/>
        <v>0</v>
      </c>
      <c r="CH251" s="13">
        <f t="shared" si="171"/>
        <v>0</v>
      </c>
      <c r="CI251" s="13">
        <f t="shared" si="172"/>
        <v>0</v>
      </c>
      <c r="CJ251" s="13">
        <f t="shared" si="173"/>
        <v>0</v>
      </c>
      <c r="CK251" s="13">
        <f t="shared" si="174"/>
        <v>1</v>
      </c>
      <c r="CL251" s="13">
        <f t="shared" si="175"/>
        <v>0</v>
      </c>
      <c r="CM251" s="13">
        <f t="shared" si="176"/>
        <v>0</v>
      </c>
      <c r="CN251" s="13">
        <f t="shared" si="177"/>
        <v>0</v>
      </c>
      <c r="CO251" s="13">
        <f t="shared" si="178"/>
        <v>0</v>
      </c>
      <c r="CP251" s="13">
        <f t="shared" si="179"/>
        <v>0</v>
      </c>
      <c r="CQ251" s="13">
        <f t="shared" si="180"/>
        <v>0</v>
      </c>
      <c r="CR251" s="13">
        <f t="shared" si="181"/>
        <v>3</v>
      </c>
      <c r="CS251" s="13">
        <f t="shared" si="183"/>
        <v>0</v>
      </c>
      <c r="CT251" s="13" t="s">
        <v>107</v>
      </c>
    </row>
    <row r="252" spans="1:98" x14ac:dyDescent="0.35">
      <c r="A252" s="14">
        <v>160</v>
      </c>
      <c r="B252" s="6">
        <v>251</v>
      </c>
      <c r="C252" s="6">
        <v>999</v>
      </c>
      <c r="D252" s="6">
        <v>1</v>
      </c>
      <c r="G252" s="6">
        <v>1</v>
      </c>
      <c r="H252" s="6"/>
      <c r="I252" s="6"/>
      <c r="J252" s="6" t="s">
        <v>147</v>
      </c>
      <c r="K252" s="21">
        <v>43776</v>
      </c>
      <c r="L252" s="6" t="s">
        <v>481</v>
      </c>
      <c r="M252" s="6" t="s">
        <v>325</v>
      </c>
      <c r="N252" s="6"/>
      <c r="O252" s="6"/>
      <c r="P252" s="21">
        <v>43770</v>
      </c>
      <c r="Q252" s="17">
        <v>0.8125</v>
      </c>
      <c r="R252" s="6" t="s">
        <v>99</v>
      </c>
      <c r="S252" s="6" t="s">
        <v>98</v>
      </c>
      <c r="T252" s="6" t="s">
        <v>52</v>
      </c>
      <c r="U252" s="6" t="s">
        <v>482</v>
      </c>
      <c r="V252" s="6" t="s">
        <v>327</v>
      </c>
      <c r="W252" s="6" t="s">
        <v>94</v>
      </c>
      <c r="Y252" s="6" t="s">
        <v>73</v>
      </c>
      <c r="Z252" s="6" t="s">
        <v>76</v>
      </c>
      <c r="AU252" s="18" t="s">
        <v>105</v>
      </c>
      <c r="AV252" s="6" t="s">
        <v>106</v>
      </c>
      <c r="AX252" s="6" t="s">
        <v>99</v>
      </c>
      <c r="AY252" s="13">
        <f t="shared" si="138"/>
        <v>0</v>
      </c>
      <c r="AZ252" s="13">
        <f t="shared" si="139"/>
        <v>0</v>
      </c>
      <c r="BA252" s="13">
        <f t="shared" si="140"/>
        <v>0</v>
      </c>
      <c r="BB252" s="13">
        <f t="shared" si="141"/>
        <v>1</v>
      </c>
      <c r="BC252" s="13">
        <f t="shared" si="142"/>
        <v>0</v>
      </c>
      <c r="BD252" s="13">
        <f t="shared" si="143"/>
        <v>0</v>
      </c>
      <c r="BE252" s="13">
        <f>COUNTIF(T252:AW252,"Tocaciones")</f>
        <v>0</v>
      </c>
      <c r="BF252" s="13">
        <f t="shared" si="144"/>
        <v>0</v>
      </c>
      <c r="BG252" s="13">
        <f t="shared" si="145"/>
        <v>0</v>
      </c>
      <c r="BH252" s="13">
        <f t="shared" si="146"/>
        <v>0</v>
      </c>
      <c r="BI252" s="13">
        <f t="shared" si="147"/>
        <v>0</v>
      </c>
      <c r="BJ252" s="13">
        <f t="shared" si="148"/>
        <v>0</v>
      </c>
      <c r="BK252" s="13">
        <f t="shared" si="149"/>
        <v>0</v>
      </c>
      <c r="BL252" s="13">
        <f t="shared" si="150"/>
        <v>0</v>
      </c>
      <c r="BM252" s="13">
        <f t="shared" si="151"/>
        <v>0</v>
      </c>
      <c r="BN252" s="13">
        <f t="shared" si="152"/>
        <v>0</v>
      </c>
      <c r="BO252" s="13">
        <f t="shared" si="153"/>
        <v>0</v>
      </c>
      <c r="BP252" s="13">
        <f t="shared" si="154"/>
        <v>0</v>
      </c>
      <c r="BQ252" s="13">
        <f t="shared" si="155"/>
        <v>0</v>
      </c>
      <c r="BR252" s="13">
        <f t="shared" si="156"/>
        <v>0</v>
      </c>
      <c r="BS252" s="13">
        <f t="shared" si="157"/>
        <v>0</v>
      </c>
      <c r="BT252" s="13">
        <f t="shared" si="158"/>
        <v>0</v>
      </c>
      <c r="BU252" s="40">
        <f t="shared" si="182"/>
        <v>1</v>
      </c>
      <c r="BV252" s="13">
        <f t="shared" si="159"/>
        <v>0</v>
      </c>
      <c r="BW252" s="13">
        <f t="shared" si="160"/>
        <v>1</v>
      </c>
      <c r="BX252" s="13">
        <f t="shared" si="161"/>
        <v>0</v>
      </c>
      <c r="BY252" s="13">
        <f t="shared" si="162"/>
        <v>0</v>
      </c>
      <c r="BZ252" s="13">
        <f t="shared" si="163"/>
        <v>1</v>
      </c>
      <c r="CA252" s="13">
        <f t="shared" si="164"/>
        <v>0</v>
      </c>
      <c r="CB252" s="13">
        <f t="shared" si="165"/>
        <v>0</v>
      </c>
      <c r="CC252" s="13">
        <f t="shared" si="166"/>
        <v>0</v>
      </c>
      <c r="CD252" s="13">
        <f t="shared" si="167"/>
        <v>0</v>
      </c>
      <c r="CE252" s="13">
        <f t="shared" si="168"/>
        <v>0</v>
      </c>
      <c r="CF252" s="13">
        <f t="shared" si="169"/>
        <v>0</v>
      </c>
      <c r="CG252" s="13">
        <f t="shared" si="170"/>
        <v>0</v>
      </c>
      <c r="CH252" s="13">
        <f t="shared" si="171"/>
        <v>0</v>
      </c>
      <c r="CI252" s="13">
        <f t="shared" si="172"/>
        <v>0</v>
      </c>
      <c r="CJ252" s="13">
        <f t="shared" si="173"/>
        <v>0</v>
      </c>
      <c r="CK252" s="13">
        <f t="shared" si="174"/>
        <v>0</v>
      </c>
      <c r="CL252" s="13">
        <f t="shared" si="175"/>
        <v>0</v>
      </c>
      <c r="CM252" s="13">
        <f t="shared" si="176"/>
        <v>0</v>
      </c>
      <c r="CN252" s="13">
        <f t="shared" si="177"/>
        <v>0</v>
      </c>
      <c r="CO252" s="13">
        <f t="shared" si="178"/>
        <v>0</v>
      </c>
      <c r="CP252" s="13">
        <f t="shared" si="179"/>
        <v>0</v>
      </c>
      <c r="CQ252" s="13">
        <f t="shared" si="180"/>
        <v>0</v>
      </c>
      <c r="CR252" s="13">
        <f t="shared" si="181"/>
        <v>1</v>
      </c>
      <c r="CS252" s="13">
        <f t="shared" si="183"/>
        <v>0</v>
      </c>
      <c r="CT252" s="13" t="s">
        <v>107</v>
      </c>
    </row>
    <row r="253" spans="1:98" x14ac:dyDescent="0.35">
      <c r="A253" s="14">
        <v>161</v>
      </c>
      <c r="B253" s="6">
        <v>252</v>
      </c>
      <c r="C253" s="6">
        <v>999</v>
      </c>
      <c r="D253" s="6">
        <v>1</v>
      </c>
      <c r="G253" s="6">
        <v>1</v>
      </c>
      <c r="H253" s="6"/>
      <c r="I253" s="6"/>
      <c r="J253" s="6" t="s">
        <v>147</v>
      </c>
      <c r="K253" s="21">
        <v>43784</v>
      </c>
      <c r="L253" s="6" t="s">
        <v>172</v>
      </c>
      <c r="M253" s="6" t="s">
        <v>483</v>
      </c>
      <c r="N253" s="6"/>
      <c r="O253" s="6"/>
      <c r="P253" s="16">
        <v>43767</v>
      </c>
      <c r="Q253" s="17">
        <v>0.89583333333333337</v>
      </c>
      <c r="R253" s="6" t="s">
        <v>99</v>
      </c>
      <c r="S253" s="6" t="s">
        <v>98</v>
      </c>
      <c r="T253" s="6" t="s">
        <v>49</v>
      </c>
      <c r="U253" s="6" t="s">
        <v>484</v>
      </c>
      <c r="V253" s="6" t="s">
        <v>485</v>
      </c>
      <c r="W253" s="6" t="s">
        <v>94</v>
      </c>
      <c r="X253" s="6">
        <v>5</v>
      </c>
      <c r="Y253" s="6" t="s">
        <v>87</v>
      </c>
      <c r="AA253" s="6" t="s">
        <v>53</v>
      </c>
      <c r="AB253" s="6" t="s">
        <v>484</v>
      </c>
      <c r="AC253" s="6" t="s">
        <v>94</v>
      </c>
      <c r="AE253" s="6" t="s">
        <v>79</v>
      </c>
      <c r="AG253" s="6" t="s">
        <v>49</v>
      </c>
      <c r="AH253" s="6" t="s">
        <v>259</v>
      </c>
      <c r="AI253" s="6" t="s">
        <v>94</v>
      </c>
      <c r="AK253" s="6" t="s">
        <v>87</v>
      </c>
      <c r="AU253" s="18" t="s">
        <v>105</v>
      </c>
      <c r="AV253" s="6" t="s">
        <v>106</v>
      </c>
      <c r="AW253" s="6" t="s">
        <v>486</v>
      </c>
      <c r="AX253" s="6" t="s">
        <v>99</v>
      </c>
      <c r="AY253" s="13">
        <f t="shared" si="138"/>
        <v>2</v>
      </c>
      <c r="AZ253" s="13">
        <f t="shared" si="139"/>
        <v>0</v>
      </c>
      <c r="BA253" s="13">
        <f t="shared" si="140"/>
        <v>0</v>
      </c>
      <c r="BB253" s="13">
        <f t="shared" si="141"/>
        <v>0</v>
      </c>
      <c r="BC253" s="13">
        <f t="shared" si="142"/>
        <v>1</v>
      </c>
      <c r="BD253" s="13">
        <f t="shared" si="143"/>
        <v>0</v>
      </c>
      <c r="BE253" s="13">
        <f>COUNTIF(T253:AT253,"Tocaciones")</f>
        <v>0</v>
      </c>
      <c r="BF253" s="13">
        <f t="shared" si="144"/>
        <v>0</v>
      </c>
      <c r="BG253" s="13">
        <f t="shared" si="145"/>
        <v>0</v>
      </c>
      <c r="BH253" s="13">
        <f t="shared" si="146"/>
        <v>0</v>
      </c>
      <c r="BI253" s="13">
        <f t="shared" si="147"/>
        <v>0</v>
      </c>
      <c r="BJ253" s="13">
        <f t="shared" si="148"/>
        <v>0</v>
      </c>
      <c r="BK253" s="13">
        <f t="shared" si="149"/>
        <v>0</v>
      </c>
      <c r="BL253" s="13">
        <f t="shared" si="150"/>
        <v>0</v>
      </c>
      <c r="BM253" s="13">
        <f t="shared" si="151"/>
        <v>0</v>
      </c>
      <c r="BN253" s="13">
        <f t="shared" si="152"/>
        <v>0</v>
      </c>
      <c r="BO253" s="13">
        <f t="shared" si="153"/>
        <v>0</v>
      </c>
      <c r="BP253" s="13">
        <f t="shared" si="154"/>
        <v>0</v>
      </c>
      <c r="BQ253" s="13">
        <f t="shared" si="155"/>
        <v>0</v>
      </c>
      <c r="BR253" s="13">
        <f t="shared" si="156"/>
        <v>0</v>
      </c>
      <c r="BS253" s="13">
        <f t="shared" si="157"/>
        <v>0</v>
      </c>
      <c r="BT253" s="13">
        <f t="shared" si="158"/>
        <v>0</v>
      </c>
      <c r="BU253" s="40">
        <f t="shared" si="182"/>
        <v>3</v>
      </c>
      <c r="BV253" s="13">
        <f t="shared" si="159"/>
        <v>0</v>
      </c>
      <c r="BW253" s="13">
        <f t="shared" si="160"/>
        <v>0</v>
      </c>
      <c r="BX253" s="13">
        <f t="shared" si="161"/>
        <v>0</v>
      </c>
      <c r="BY253" s="13">
        <f t="shared" si="162"/>
        <v>0</v>
      </c>
      <c r="BZ253" s="13">
        <f t="shared" si="163"/>
        <v>0</v>
      </c>
      <c r="CA253" s="13">
        <f t="shared" si="164"/>
        <v>0</v>
      </c>
      <c r="CB253" s="13">
        <f t="shared" si="165"/>
        <v>0</v>
      </c>
      <c r="CC253" s="13">
        <f t="shared" si="166"/>
        <v>1</v>
      </c>
      <c r="CD253" s="13">
        <f t="shared" si="167"/>
        <v>0</v>
      </c>
      <c r="CE253" s="13">
        <f t="shared" si="168"/>
        <v>0</v>
      </c>
      <c r="CF253" s="13">
        <f t="shared" si="169"/>
        <v>0</v>
      </c>
      <c r="CG253" s="13">
        <f t="shared" si="170"/>
        <v>0</v>
      </c>
      <c r="CH253" s="13">
        <f t="shared" si="171"/>
        <v>0</v>
      </c>
      <c r="CI253" s="13">
        <f t="shared" si="172"/>
        <v>0</v>
      </c>
      <c r="CJ253" s="13">
        <f t="shared" si="173"/>
        <v>0</v>
      </c>
      <c r="CK253" s="13">
        <f t="shared" si="174"/>
        <v>2</v>
      </c>
      <c r="CL253" s="13">
        <f t="shared" si="175"/>
        <v>0</v>
      </c>
      <c r="CM253" s="13">
        <f t="shared" si="176"/>
        <v>0</v>
      </c>
      <c r="CN253" s="13">
        <f t="shared" si="177"/>
        <v>0</v>
      </c>
      <c r="CO253" s="13">
        <f t="shared" si="178"/>
        <v>0</v>
      </c>
      <c r="CP253" s="13">
        <f t="shared" si="179"/>
        <v>0</v>
      </c>
      <c r="CQ253" s="13">
        <f t="shared" si="180"/>
        <v>0</v>
      </c>
      <c r="CR253" s="13">
        <f t="shared" si="181"/>
        <v>3</v>
      </c>
      <c r="CS253" s="13">
        <f t="shared" si="183"/>
        <v>0</v>
      </c>
      <c r="CT253" s="13" t="s">
        <v>107</v>
      </c>
    </row>
    <row r="254" spans="1:98" x14ac:dyDescent="0.35">
      <c r="A254" s="14">
        <v>162</v>
      </c>
      <c r="B254" s="6">
        <v>253</v>
      </c>
      <c r="C254" s="6">
        <v>999</v>
      </c>
      <c r="D254" s="6">
        <v>1</v>
      </c>
      <c r="G254" s="6">
        <v>1</v>
      </c>
      <c r="H254" s="6"/>
      <c r="I254" s="6"/>
      <c r="J254" s="6" t="s">
        <v>147</v>
      </c>
      <c r="K254" s="21">
        <v>43770</v>
      </c>
      <c r="L254" s="6" t="s">
        <v>86</v>
      </c>
      <c r="M254" s="6" t="s">
        <v>325</v>
      </c>
      <c r="N254" s="6"/>
      <c r="O254" s="6"/>
      <c r="P254" s="16">
        <v>43760</v>
      </c>
      <c r="Q254" s="17">
        <v>0.8125</v>
      </c>
      <c r="R254" s="6" t="s">
        <v>307</v>
      </c>
      <c r="S254" s="6" t="s">
        <v>310</v>
      </c>
      <c r="T254" s="6" t="s">
        <v>49</v>
      </c>
      <c r="U254" s="6" t="s">
        <v>487</v>
      </c>
      <c r="V254" s="6" t="s">
        <v>327</v>
      </c>
      <c r="W254" s="6" t="s">
        <v>91</v>
      </c>
      <c r="Y254" s="6" t="s">
        <v>87</v>
      </c>
      <c r="AA254" s="6" t="s">
        <v>52</v>
      </c>
      <c r="AB254" s="28" t="s">
        <v>488</v>
      </c>
      <c r="AC254" s="6" t="s">
        <v>91</v>
      </c>
      <c r="AE254" s="6" t="s">
        <v>73</v>
      </c>
      <c r="AF254" s="6" t="s">
        <v>74</v>
      </c>
      <c r="AG254" s="6" t="s">
        <v>53</v>
      </c>
      <c r="AH254" s="6" t="s">
        <v>489</v>
      </c>
      <c r="AI254" s="6" t="s">
        <v>91</v>
      </c>
      <c r="AK254" s="6" t="s">
        <v>79</v>
      </c>
      <c r="AU254" s="18" t="s">
        <v>105</v>
      </c>
      <c r="AV254" s="6" t="s">
        <v>315</v>
      </c>
      <c r="AW254" s="6" t="s">
        <v>490</v>
      </c>
      <c r="AX254" s="6" t="s">
        <v>310</v>
      </c>
      <c r="AY254" s="13">
        <f t="shared" si="138"/>
        <v>1</v>
      </c>
      <c r="AZ254" s="13">
        <f t="shared" si="139"/>
        <v>0</v>
      </c>
      <c r="BA254" s="13">
        <f t="shared" si="140"/>
        <v>0</v>
      </c>
      <c r="BB254" s="13">
        <f t="shared" si="141"/>
        <v>1</v>
      </c>
      <c r="BC254" s="13">
        <f t="shared" si="142"/>
        <v>1</v>
      </c>
      <c r="BD254" s="13">
        <f t="shared" si="143"/>
        <v>0</v>
      </c>
      <c r="BE254" s="13">
        <f>COUNTIF(T254:AW254,"Tocaciones")</f>
        <v>0</v>
      </c>
      <c r="BF254" s="13">
        <f t="shared" si="144"/>
        <v>0</v>
      </c>
      <c r="BG254" s="13">
        <f t="shared" si="145"/>
        <v>0</v>
      </c>
      <c r="BH254" s="13">
        <f t="shared" si="146"/>
        <v>0</v>
      </c>
      <c r="BI254" s="13">
        <f t="shared" si="147"/>
        <v>0</v>
      </c>
      <c r="BJ254" s="13">
        <f t="shared" si="148"/>
        <v>0</v>
      </c>
      <c r="BK254" s="13">
        <f t="shared" si="149"/>
        <v>0</v>
      </c>
      <c r="BL254" s="13">
        <f t="shared" si="150"/>
        <v>0</v>
      </c>
      <c r="BM254" s="13">
        <f t="shared" si="151"/>
        <v>0</v>
      </c>
      <c r="BN254" s="13">
        <f t="shared" si="152"/>
        <v>0</v>
      </c>
      <c r="BO254" s="13">
        <f t="shared" si="153"/>
        <v>0</v>
      </c>
      <c r="BP254" s="13">
        <f t="shared" si="154"/>
        <v>0</v>
      </c>
      <c r="BQ254" s="13">
        <f t="shared" si="155"/>
        <v>0</v>
      </c>
      <c r="BR254" s="13">
        <f t="shared" si="156"/>
        <v>0</v>
      </c>
      <c r="BS254" s="13">
        <f t="shared" si="157"/>
        <v>0</v>
      </c>
      <c r="BT254" s="13">
        <f t="shared" si="158"/>
        <v>0</v>
      </c>
      <c r="BU254" s="40">
        <f t="shared" si="182"/>
        <v>3</v>
      </c>
      <c r="BV254" s="13">
        <f t="shared" si="159"/>
        <v>0</v>
      </c>
      <c r="BW254" s="13">
        <f t="shared" si="160"/>
        <v>1</v>
      </c>
      <c r="BX254" s="13">
        <f t="shared" si="161"/>
        <v>1</v>
      </c>
      <c r="BY254" s="13">
        <f t="shared" si="162"/>
        <v>0</v>
      </c>
      <c r="BZ254" s="13">
        <f t="shared" si="163"/>
        <v>0</v>
      </c>
      <c r="CA254" s="13">
        <f t="shared" si="164"/>
        <v>0</v>
      </c>
      <c r="CB254" s="13">
        <f t="shared" si="165"/>
        <v>0</v>
      </c>
      <c r="CC254" s="13">
        <f t="shared" si="166"/>
        <v>1</v>
      </c>
      <c r="CD254" s="13">
        <f t="shared" si="167"/>
        <v>0</v>
      </c>
      <c r="CE254" s="13">
        <f t="shared" si="168"/>
        <v>0</v>
      </c>
      <c r="CF254" s="13">
        <f t="shared" si="169"/>
        <v>0</v>
      </c>
      <c r="CG254" s="13">
        <f t="shared" si="170"/>
        <v>0</v>
      </c>
      <c r="CH254" s="13">
        <f t="shared" si="171"/>
        <v>0</v>
      </c>
      <c r="CI254" s="13">
        <f t="shared" si="172"/>
        <v>0</v>
      </c>
      <c r="CJ254" s="13">
        <f t="shared" si="173"/>
        <v>0</v>
      </c>
      <c r="CK254" s="13">
        <f t="shared" si="174"/>
        <v>1</v>
      </c>
      <c r="CL254" s="13">
        <f t="shared" si="175"/>
        <v>0</v>
      </c>
      <c r="CM254" s="13">
        <f t="shared" si="176"/>
        <v>0</v>
      </c>
      <c r="CN254" s="13">
        <f t="shared" si="177"/>
        <v>0</v>
      </c>
      <c r="CO254" s="13">
        <f t="shared" si="178"/>
        <v>3</v>
      </c>
      <c r="CP254" s="13">
        <f t="shared" si="179"/>
        <v>0</v>
      </c>
      <c r="CQ254" s="13">
        <f t="shared" si="180"/>
        <v>0</v>
      </c>
      <c r="CR254" s="13">
        <f t="shared" si="181"/>
        <v>0</v>
      </c>
      <c r="CS254" s="13">
        <f t="shared" si="183"/>
        <v>0</v>
      </c>
      <c r="CT254" s="13" t="s">
        <v>107</v>
      </c>
    </row>
    <row r="255" spans="1:98" x14ac:dyDescent="0.35">
      <c r="A255" s="14">
        <v>163</v>
      </c>
      <c r="B255" s="6">
        <v>254</v>
      </c>
      <c r="C255" s="6">
        <v>38</v>
      </c>
      <c r="D255" s="6">
        <v>1</v>
      </c>
      <c r="F255" s="6" t="s">
        <v>374</v>
      </c>
      <c r="G255" s="6">
        <v>1</v>
      </c>
      <c r="H255" s="6"/>
      <c r="I255" s="6"/>
      <c r="J255" s="6" t="s">
        <v>491</v>
      </c>
      <c r="K255" s="21">
        <v>43764</v>
      </c>
      <c r="L255" s="6" t="s">
        <v>172</v>
      </c>
      <c r="M255" s="6" t="s">
        <v>325</v>
      </c>
      <c r="N255" s="6"/>
      <c r="O255" s="6"/>
      <c r="P255" s="16">
        <v>43761</v>
      </c>
      <c r="Q255" s="17">
        <v>0.66666666666666663</v>
      </c>
      <c r="R255" s="6" t="s">
        <v>307</v>
      </c>
      <c r="S255" s="6" t="s">
        <v>307</v>
      </c>
      <c r="T255" s="6" t="s">
        <v>52</v>
      </c>
      <c r="U255" s="6" t="s">
        <v>492</v>
      </c>
      <c r="V255" s="6" t="s">
        <v>327</v>
      </c>
      <c r="W255" s="6" t="s">
        <v>94</v>
      </c>
      <c r="X255" s="6">
        <v>1</v>
      </c>
      <c r="Y255" s="6" t="s">
        <v>73</v>
      </c>
      <c r="Z255" s="6" t="s">
        <v>74</v>
      </c>
      <c r="AU255" s="18" t="s">
        <v>105</v>
      </c>
      <c r="AV255" s="6" t="s">
        <v>315</v>
      </c>
      <c r="AX255" s="6" t="s">
        <v>98</v>
      </c>
      <c r="AY255" s="13">
        <f t="shared" si="138"/>
        <v>0</v>
      </c>
      <c r="AZ255" s="13">
        <f t="shared" si="139"/>
        <v>0</v>
      </c>
      <c r="BA255" s="13">
        <f t="shared" si="140"/>
        <v>0</v>
      </c>
      <c r="BB255" s="13">
        <f t="shared" si="141"/>
        <v>1</v>
      </c>
      <c r="BC255" s="13">
        <f t="shared" si="142"/>
        <v>0</v>
      </c>
      <c r="BD255" s="13">
        <f t="shared" si="143"/>
        <v>0</v>
      </c>
      <c r="BE255" s="13">
        <f>COUNTIF(T255:AT255,"Tocaciones")</f>
        <v>0</v>
      </c>
      <c r="BF255" s="13">
        <f t="shared" si="144"/>
        <v>0</v>
      </c>
      <c r="BG255" s="13">
        <f t="shared" si="145"/>
        <v>0</v>
      </c>
      <c r="BH255" s="13">
        <f t="shared" si="146"/>
        <v>0</v>
      </c>
      <c r="BI255" s="13">
        <f t="shared" si="147"/>
        <v>0</v>
      </c>
      <c r="BJ255" s="13">
        <f t="shared" si="148"/>
        <v>0</v>
      </c>
      <c r="BK255" s="13">
        <f t="shared" si="149"/>
        <v>0</v>
      </c>
      <c r="BL255" s="13">
        <f t="shared" si="150"/>
        <v>0</v>
      </c>
      <c r="BM255" s="13">
        <f t="shared" si="151"/>
        <v>0</v>
      </c>
      <c r="BN255" s="13">
        <f t="shared" si="152"/>
        <v>0</v>
      </c>
      <c r="BO255" s="13">
        <f t="shared" si="153"/>
        <v>0</v>
      </c>
      <c r="BP255" s="13">
        <f t="shared" si="154"/>
        <v>0</v>
      </c>
      <c r="BQ255" s="13">
        <f t="shared" si="155"/>
        <v>0</v>
      </c>
      <c r="BR255" s="13">
        <f t="shared" si="156"/>
        <v>0</v>
      </c>
      <c r="BS255" s="13">
        <f t="shared" si="157"/>
        <v>0</v>
      </c>
      <c r="BT255" s="13">
        <f t="shared" si="158"/>
        <v>0</v>
      </c>
      <c r="BU255" s="40">
        <f t="shared" si="182"/>
        <v>1</v>
      </c>
      <c r="BV255" s="13">
        <f t="shared" si="159"/>
        <v>0</v>
      </c>
      <c r="BW255" s="13">
        <f t="shared" si="160"/>
        <v>1</v>
      </c>
      <c r="BX255" s="13">
        <f t="shared" si="161"/>
        <v>1</v>
      </c>
      <c r="BY255" s="13">
        <f t="shared" si="162"/>
        <v>0</v>
      </c>
      <c r="BZ255" s="13">
        <f t="shared" si="163"/>
        <v>0</v>
      </c>
      <c r="CA255" s="13">
        <f t="shared" si="164"/>
        <v>0</v>
      </c>
      <c r="CB255" s="13">
        <f t="shared" si="165"/>
        <v>0</v>
      </c>
      <c r="CC255" s="13">
        <f t="shared" si="166"/>
        <v>0</v>
      </c>
      <c r="CD255" s="13">
        <f t="shared" si="167"/>
        <v>0</v>
      </c>
      <c r="CE255" s="13">
        <f t="shared" si="168"/>
        <v>0</v>
      </c>
      <c r="CF255" s="13">
        <f t="shared" si="169"/>
        <v>0</v>
      </c>
      <c r="CG255" s="13">
        <f t="shared" si="170"/>
        <v>0</v>
      </c>
      <c r="CH255" s="13">
        <f t="shared" si="171"/>
        <v>0</v>
      </c>
      <c r="CI255" s="13">
        <f t="shared" si="172"/>
        <v>0</v>
      </c>
      <c r="CJ255" s="13">
        <f t="shared" si="173"/>
        <v>0</v>
      </c>
      <c r="CK255" s="13">
        <f t="shared" si="174"/>
        <v>0</v>
      </c>
      <c r="CL255" s="13">
        <f t="shared" si="175"/>
        <v>0</v>
      </c>
      <c r="CM255" s="13">
        <f t="shared" si="176"/>
        <v>0</v>
      </c>
      <c r="CN255" s="13">
        <f t="shared" si="177"/>
        <v>0</v>
      </c>
      <c r="CO255" s="13">
        <f t="shared" si="178"/>
        <v>0</v>
      </c>
      <c r="CP255" s="13">
        <f t="shared" si="179"/>
        <v>0</v>
      </c>
      <c r="CQ255" s="13">
        <f t="shared" si="180"/>
        <v>0</v>
      </c>
      <c r="CR255" s="13">
        <f t="shared" si="181"/>
        <v>1</v>
      </c>
      <c r="CS255" s="13">
        <f t="shared" si="183"/>
        <v>0</v>
      </c>
      <c r="CT255" s="13" t="s">
        <v>107</v>
      </c>
    </row>
    <row r="256" spans="1:98" x14ac:dyDescent="0.35">
      <c r="A256" s="14">
        <v>164</v>
      </c>
      <c r="B256" s="6">
        <v>255</v>
      </c>
      <c r="C256" s="6">
        <v>999</v>
      </c>
      <c r="D256" s="6">
        <v>1</v>
      </c>
      <c r="G256" s="6">
        <v>1</v>
      </c>
      <c r="H256" s="6"/>
      <c r="I256" s="6"/>
      <c r="J256" s="6" t="s">
        <v>491</v>
      </c>
      <c r="K256" s="21">
        <v>43767</v>
      </c>
      <c r="L256" s="6" t="s">
        <v>172</v>
      </c>
      <c r="M256" s="6" t="s">
        <v>325</v>
      </c>
      <c r="N256" s="6"/>
      <c r="O256" s="6"/>
      <c r="P256" s="16">
        <v>43767</v>
      </c>
      <c r="Q256" s="17">
        <v>0.82986111111111116</v>
      </c>
      <c r="R256" s="6" t="s">
        <v>98</v>
      </c>
      <c r="S256" s="6" t="s">
        <v>99</v>
      </c>
      <c r="T256" s="6" t="s">
        <v>61</v>
      </c>
      <c r="U256" s="6" t="s">
        <v>493</v>
      </c>
      <c r="V256" s="6" t="s">
        <v>327</v>
      </c>
      <c r="W256" s="6" t="s">
        <v>94</v>
      </c>
      <c r="Y256" s="6" t="s">
        <v>79</v>
      </c>
      <c r="AA256" s="6" t="s">
        <v>49</v>
      </c>
      <c r="AB256" s="6" t="s">
        <v>493</v>
      </c>
      <c r="AC256" s="6" t="s">
        <v>94</v>
      </c>
      <c r="AE256" s="6" t="s">
        <v>87</v>
      </c>
      <c r="AG256" s="6" t="s">
        <v>58</v>
      </c>
      <c r="AH256" s="6" t="s">
        <v>493</v>
      </c>
      <c r="AI256" s="6" t="s">
        <v>94</v>
      </c>
      <c r="AK256" s="6" t="s">
        <v>79</v>
      </c>
      <c r="AU256" s="18" t="s">
        <v>105</v>
      </c>
      <c r="AV256" s="6" t="s">
        <v>315</v>
      </c>
      <c r="AX256" s="6" t="s">
        <v>99</v>
      </c>
      <c r="AY256" s="13">
        <f t="shared" si="138"/>
        <v>1</v>
      </c>
      <c r="AZ256" s="13">
        <f t="shared" si="139"/>
        <v>0</v>
      </c>
      <c r="BA256" s="13">
        <f t="shared" si="140"/>
        <v>0</v>
      </c>
      <c r="BB256" s="13">
        <f t="shared" si="141"/>
        <v>0</v>
      </c>
      <c r="BC256" s="13">
        <f t="shared" si="142"/>
        <v>0</v>
      </c>
      <c r="BD256" s="13">
        <f t="shared" si="143"/>
        <v>0</v>
      </c>
      <c r="BE256" s="13">
        <f>COUNTIF(T256:AW256,"Tocaciones")</f>
        <v>0</v>
      </c>
      <c r="BF256" s="13">
        <f t="shared" si="144"/>
        <v>0</v>
      </c>
      <c r="BG256" s="13">
        <f t="shared" si="145"/>
        <v>0</v>
      </c>
      <c r="BH256" s="13">
        <f t="shared" si="146"/>
        <v>1</v>
      </c>
      <c r="BI256" s="13">
        <f t="shared" si="147"/>
        <v>0</v>
      </c>
      <c r="BJ256" s="13">
        <f t="shared" si="148"/>
        <v>0</v>
      </c>
      <c r="BK256" s="13">
        <f t="shared" si="149"/>
        <v>1</v>
      </c>
      <c r="BL256" s="13">
        <f t="shared" si="150"/>
        <v>0</v>
      </c>
      <c r="BM256" s="13">
        <f t="shared" si="151"/>
        <v>0</v>
      </c>
      <c r="BN256" s="13">
        <f t="shared" si="152"/>
        <v>0</v>
      </c>
      <c r="BO256" s="13">
        <f t="shared" si="153"/>
        <v>0</v>
      </c>
      <c r="BP256" s="13">
        <f t="shared" si="154"/>
        <v>0</v>
      </c>
      <c r="BQ256" s="13">
        <f t="shared" si="155"/>
        <v>0</v>
      </c>
      <c r="BR256" s="13">
        <f t="shared" si="156"/>
        <v>0</v>
      </c>
      <c r="BS256" s="13">
        <f t="shared" si="157"/>
        <v>0</v>
      </c>
      <c r="BT256" s="13">
        <f t="shared" si="158"/>
        <v>0</v>
      </c>
      <c r="BU256" s="40">
        <f t="shared" si="182"/>
        <v>3</v>
      </c>
      <c r="BV256" s="13">
        <f t="shared" si="159"/>
        <v>0</v>
      </c>
      <c r="BW256" s="13">
        <f t="shared" si="160"/>
        <v>0</v>
      </c>
      <c r="BX256" s="13">
        <f t="shared" si="161"/>
        <v>0</v>
      </c>
      <c r="BY256" s="13">
        <f t="shared" si="162"/>
        <v>0</v>
      </c>
      <c r="BZ256" s="13">
        <f t="shared" si="163"/>
        <v>0</v>
      </c>
      <c r="CA256" s="13">
        <f t="shared" si="164"/>
        <v>0</v>
      </c>
      <c r="CB256" s="13">
        <f t="shared" si="165"/>
        <v>0</v>
      </c>
      <c r="CC256" s="13">
        <f t="shared" si="166"/>
        <v>2</v>
      </c>
      <c r="CD256" s="13">
        <f t="shared" si="167"/>
        <v>0</v>
      </c>
      <c r="CE256" s="13">
        <f t="shared" si="168"/>
        <v>0</v>
      </c>
      <c r="CF256" s="13">
        <f t="shared" si="169"/>
        <v>0</v>
      </c>
      <c r="CG256" s="13">
        <f t="shared" si="170"/>
        <v>0</v>
      </c>
      <c r="CH256" s="13">
        <f t="shared" si="171"/>
        <v>0</v>
      </c>
      <c r="CI256" s="13">
        <f t="shared" si="172"/>
        <v>0</v>
      </c>
      <c r="CJ256" s="13">
        <f t="shared" si="173"/>
        <v>0</v>
      </c>
      <c r="CK256" s="13">
        <f t="shared" si="174"/>
        <v>1</v>
      </c>
      <c r="CL256" s="13">
        <f t="shared" si="175"/>
        <v>0</v>
      </c>
      <c r="CM256" s="13">
        <f t="shared" si="176"/>
        <v>0</v>
      </c>
      <c r="CN256" s="13">
        <f t="shared" si="177"/>
        <v>0</v>
      </c>
      <c r="CO256" s="13">
        <f t="shared" si="178"/>
        <v>0</v>
      </c>
      <c r="CP256" s="13">
        <f t="shared" si="179"/>
        <v>0</v>
      </c>
      <c r="CQ256" s="13">
        <f t="shared" si="180"/>
        <v>0</v>
      </c>
      <c r="CR256" s="13">
        <f t="shared" si="181"/>
        <v>3</v>
      </c>
      <c r="CS256" s="13">
        <f t="shared" si="183"/>
        <v>0</v>
      </c>
      <c r="CT256" s="13" t="s">
        <v>107</v>
      </c>
    </row>
    <row r="257" spans="1:98" x14ac:dyDescent="0.35">
      <c r="A257" s="14">
        <v>164</v>
      </c>
      <c r="B257" s="6">
        <v>256</v>
      </c>
      <c r="C257" s="6">
        <v>999</v>
      </c>
      <c r="D257" s="6">
        <v>2</v>
      </c>
      <c r="G257" s="6">
        <v>1</v>
      </c>
      <c r="H257" s="6"/>
      <c r="I257" s="6"/>
      <c r="J257" s="6" t="s">
        <v>147</v>
      </c>
      <c r="K257" s="21">
        <v>43767</v>
      </c>
      <c r="L257" s="6" t="s">
        <v>172</v>
      </c>
      <c r="M257" s="6" t="s">
        <v>325</v>
      </c>
      <c r="N257" s="6"/>
      <c r="O257" s="6"/>
      <c r="P257" s="16">
        <v>43767</v>
      </c>
      <c r="Q257" s="17">
        <v>0.82986111111111116</v>
      </c>
      <c r="R257" s="6" t="s">
        <v>307</v>
      </c>
      <c r="S257" s="6" t="s">
        <v>310</v>
      </c>
      <c r="T257" s="6" t="s">
        <v>61</v>
      </c>
      <c r="U257" s="6" t="s">
        <v>493</v>
      </c>
      <c r="V257" s="6" t="s">
        <v>327</v>
      </c>
      <c r="W257" s="6" t="s">
        <v>94</v>
      </c>
      <c r="Y257" s="6" t="s">
        <v>79</v>
      </c>
      <c r="AA257" s="6" t="s">
        <v>49</v>
      </c>
      <c r="AB257" s="6" t="s">
        <v>493</v>
      </c>
      <c r="AC257" s="6" t="s">
        <v>94</v>
      </c>
      <c r="AE257" s="6" t="s">
        <v>87</v>
      </c>
      <c r="AG257" s="6" t="s">
        <v>58</v>
      </c>
      <c r="AH257" s="6" t="s">
        <v>493</v>
      </c>
      <c r="AI257" s="6" t="s">
        <v>94</v>
      </c>
      <c r="AK257" s="6" t="s">
        <v>79</v>
      </c>
      <c r="AU257" s="18" t="s">
        <v>105</v>
      </c>
      <c r="AV257" s="6" t="s">
        <v>315</v>
      </c>
      <c r="AX257" s="6" t="s">
        <v>99</v>
      </c>
      <c r="AY257" s="13">
        <f t="shared" si="138"/>
        <v>1</v>
      </c>
      <c r="AZ257" s="13">
        <f t="shared" si="139"/>
        <v>0</v>
      </c>
      <c r="BA257" s="13">
        <f t="shared" si="140"/>
        <v>0</v>
      </c>
      <c r="BB257" s="13">
        <f t="shared" si="141"/>
        <v>0</v>
      </c>
      <c r="BC257" s="13">
        <f t="shared" si="142"/>
        <v>0</v>
      </c>
      <c r="BD257" s="13">
        <f t="shared" si="143"/>
        <v>0</v>
      </c>
      <c r="BE257" s="13">
        <f>COUNTIF(T257:AT257,"Tocaciones")</f>
        <v>0</v>
      </c>
      <c r="BF257" s="13">
        <f t="shared" si="144"/>
        <v>0</v>
      </c>
      <c r="BG257" s="13">
        <f t="shared" si="145"/>
        <v>0</v>
      </c>
      <c r="BH257" s="13">
        <f t="shared" si="146"/>
        <v>1</v>
      </c>
      <c r="BI257" s="13">
        <f t="shared" si="147"/>
        <v>0</v>
      </c>
      <c r="BJ257" s="13">
        <f t="shared" si="148"/>
        <v>0</v>
      </c>
      <c r="BK257" s="13">
        <f t="shared" si="149"/>
        <v>1</v>
      </c>
      <c r="BL257" s="13">
        <f t="shared" si="150"/>
        <v>0</v>
      </c>
      <c r="BM257" s="13">
        <f t="shared" si="151"/>
        <v>0</v>
      </c>
      <c r="BN257" s="13">
        <f t="shared" si="152"/>
        <v>0</v>
      </c>
      <c r="BO257" s="13">
        <f t="shared" si="153"/>
        <v>0</v>
      </c>
      <c r="BP257" s="13">
        <f t="shared" si="154"/>
        <v>0</v>
      </c>
      <c r="BQ257" s="13">
        <f t="shared" si="155"/>
        <v>0</v>
      </c>
      <c r="BR257" s="13">
        <f t="shared" si="156"/>
        <v>0</v>
      </c>
      <c r="BS257" s="13">
        <f t="shared" si="157"/>
        <v>0</v>
      </c>
      <c r="BT257" s="13">
        <f t="shared" si="158"/>
        <v>0</v>
      </c>
      <c r="BU257" s="40">
        <f t="shared" si="182"/>
        <v>3</v>
      </c>
      <c r="BV257" s="13">
        <f t="shared" si="159"/>
        <v>0</v>
      </c>
      <c r="BW257" s="13">
        <f t="shared" si="160"/>
        <v>0</v>
      </c>
      <c r="BX257" s="13">
        <f t="shared" si="161"/>
        <v>0</v>
      </c>
      <c r="BY257" s="13">
        <f t="shared" si="162"/>
        <v>0</v>
      </c>
      <c r="BZ257" s="13">
        <f t="shared" si="163"/>
        <v>0</v>
      </c>
      <c r="CA257" s="13">
        <f t="shared" si="164"/>
        <v>0</v>
      </c>
      <c r="CB257" s="13">
        <f t="shared" si="165"/>
        <v>0</v>
      </c>
      <c r="CC257" s="13">
        <f t="shared" si="166"/>
        <v>2</v>
      </c>
      <c r="CD257" s="13">
        <f t="shared" si="167"/>
        <v>0</v>
      </c>
      <c r="CE257" s="13">
        <f t="shared" si="168"/>
        <v>0</v>
      </c>
      <c r="CF257" s="13">
        <f t="shared" si="169"/>
        <v>0</v>
      </c>
      <c r="CG257" s="13">
        <f t="shared" si="170"/>
        <v>0</v>
      </c>
      <c r="CH257" s="13">
        <f t="shared" si="171"/>
        <v>0</v>
      </c>
      <c r="CI257" s="13">
        <f t="shared" si="172"/>
        <v>0</v>
      </c>
      <c r="CJ257" s="13">
        <f t="shared" si="173"/>
        <v>0</v>
      </c>
      <c r="CK257" s="13">
        <f t="shared" si="174"/>
        <v>1</v>
      </c>
      <c r="CL257" s="13">
        <f t="shared" si="175"/>
        <v>0</v>
      </c>
      <c r="CM257" s="13">
        <f t="shared" si="176"/>
        <v>0</v>
      </c>
      <c r="CN257" s="13">
        <f t="shared" si="177"/>
        <v>0</v>
      </c>
      <c r="CO257" s="13">
        <f t="shared" si="178"/>
        <v>0</v>
      </c>
      <c r="CP257" s="13">
        <f t="shared" si="179"/>
        <v>0</v>
      </c>
      <c r="CQ257" s="13">
        <f t="shared" si="180"/>
        <v>0</v>
      </c>
      <c r="CR257" s="13">
        <f t="shared" si="181"/>
        <v>3</v>
      </c>
      <c r="CS257" s="13">
        <f t="shared" si="183"/>
        <v>0</v>
      </c>
      <c r="CT257" s="13" t="s">
        <v>107</v>
      </c>
    </row>
    <row r="258" spans="1:98" x14ac:dyDescent="0.35">
      <c r="A258" s="14">
        <v>164</v>
      </c>
      <c r="B258" s="6">
        <v>257</v>
      </c>
      <c r="C258" s="6">
        <v>999</v>
      </c>
      <c r="D258" s="6">
        <v>1</v>
      </c>
      <c r="F258" s="6" t="s">
        <v>384</v>
      </c>
      <c r="G258" s="6">
        <v>1</v>
      </c>
      <c r="H258" s="6"/>
      <c r="I258" s="6"/>
      <c r="J258" s="6" t="s">
        <v>491</v>
      </c>
      <c r="K258" s="21">
        <v>43767</v>
      </c>
      <c r="L258" s="6" t="s">
        <v>172</v>
      </c>
      <c r="M258" s="6" t="s">
        <v>325</v>
      </c>
      <c r="N258" s="6"/>
      <c r="O258" s="6"/>
      <c r="P258" s="16">
        <v>43767</v>
      </c>
      <c r="Q258" s="17">
        <v>0.82986111111111116</v>
      </c>
      <c r="R258" s="6" t="s">
        <v>98</v>
      </c>
      <c r="S258" s="6" t="s">
        <v>99</v>
      </c>
      <c r="T258" s="6" t="s">
        <v>61</v>
      </c>
      <c r="U258" s="6" t="s">
        <v>493</v>
      </c>
      <c r="V258" s="6" t="s">
        <v>327</v>
      </c>
      <c r="W258" s="6" t="s">
        <v>94</v>
      </c>
      <c r="Y258" s="6" t="s">
        <v>79</v>
      </c>
      <c r="AA258" s="6" t="s">
        <v>49</v>
      </c>
      <c r="AB258" s="6" t="s">
        <v>493</v>
      </c>
      <c r="AC258" s="6" t="s">
        <v>94</v>
      </c>
      <c r="AE258" s="6" t="s">
        <v>87</v>
      </c>
      <c r="AG258" s="6" t="s">
        <v>58</v>
      </c>
      <c r="AH258" s="6" t="s">
        <v>493</v>
      </c>
      <c r="AI258" s="6" t="s">
        <v>94</v>
      </c>
      <c r="AK258" s="6" t="s">
        <v>79</v>
      </c>
      <c r="AU258" s="18" t="s">
        <v>105</v>
      </c>
      <c r="AV258" s="6" t="s">
        <v>315</v>
      </c>
      <c r="AX258" s="6" t="s">
        <v>99</v>
      </c>
      <c r="AY258" s="13">
        <f t="shared" ref="AY258:AY321" si="184">COUNTIF(T258:AT258,"Golpiza")</f>
        <v>1</v>
      </c>
      <c r="AZ258" s="13">
        <f t="shared" ref="AZ258:AZ321" si="185">COUNTIF(T258:AT258,"Desnudamiento")</f>
        <v>0</v>
      </c>
      <c r="BA258" s="13">
        <f t="shared" ref="BA258:BA321" si="186">COUNTIF(T258:AT258,"Negacion de asistencia medica")</f>
        <v>0</v>
      </c>
      <c r="BB258" s="13">
        <f t="shared" ref="BB258:BB321" si="187">COUNTIF(T258:AT258,"Disparos")</f>
        <v>0</v>
      </c>
      <c r="BC258" s="13">
        <f t="shared" ref="BC258:BC321" si="188">COUNTIF(T258:AT258,"Detencion")</f>
        <v>0</v>
      </c>
      <c r="BD258" s="13">
        <f t="shared" ref="BD258:BD321" si="189">COUNTIF(T258:AT258,"Violacion")</f>
        <v>0</v>
      </c>
      <c r="BE258" s="13">
        <f>COUNTIF(T258:AW258,"Tocaciones")</f>
        <v>0</v>
      </c>
      <c r="BF258" s="13">
        <f t="shared" ref="BF258:BF321" si="190">COUNTIF(T258:AW258,"Amenaza")</f>
        <v>0</v>
      </c>
      <c r="BG258" s="13">
        <f t="shared" ref="BG258:BG321" si="191">COUNTIF(T258:AT258,"Amenaza de violacion")</f>
        <v>0</v>
      </c>
      <c r="BH258" s="13">
        <f t="shared" ref="BH258:BH321" si="192">COUNTIF(T258:AT258,"Amenaza de muerte")</f>
        <v>1</v>
      </c>
      <c r="BI258" s="13">
        <f t="shared" ref="BI258:BI321" si="193">COUNTIF(T258:AT258,"Atropello")</f>
        <v>0</v>
      </c>
      <c r="BJ258" s="13">
        <f t="shared" ref="BJ258:BJ321" si="194">COUNTIF(T258:AT258,"Robo con violencia")</f>
        <v>0</v>
      </c>
      <c r="BK258" s="13">
        <f t="shared" ref="BK258:BK321" si="195">COUNTIF(T258:AT258,"Allanamiento")</f>
        <v>1</v>
      </c>
      <c r="BL258" s="13">
        <f t="shared" ref="BL258:BL321" si="196">COUNTIF(T258:AT258,"Invasion de espacio prohibido")</f>
        <v>0</v>
      </c>
      <c r="BM258" s="13">
        <f t="shared" ref="BM258:BM321" si="197">COUNTIF(T258:AT258,"Gaseado")</f>
        <v>0</v>
      </c>
      <c r="BN258" s="13">
        <f t="shared" ref="BN258:BN321" si="198">COUNTIF(T258:AT258,"Piedrazo")</f>
        <v>0</v>
      </c>
      <c r="BO258" s="13">
        <f t="shared" ref="BO258:BO321" si="199">COUNTIF(T258:AT258,"Mordidas")</f>
        <v>0</v>
      </c>
      <c r="BP258" s="13">
        <f t="shared" ref="BP258:BP321" si="200">COUNTIF(T258:AT258,"Montaje")</f>
        <v>0</v>
      </c>
      <c r="BQ258" s="13">
        <f t="shared" ref="BQ258:BQ321" si="201">COUNTIF(T258:AW258,"Crucifixion")</f>
        <v>0</v>
      </c>
      <c r="BR258" s="13">
        <f t="shared" ref="BR258:BR321" si="202">COUNTIF(T258:AX258,"Otros tratos crueles")</f>
        <v>0</v>
      </c>
      <c r="BS258" s="13">
        <f t="shared" ref="BS258:BS321" si="203">COUNTIF(T258:AW258,"Obstruccion de asistencia medica")</f>
        <v>0</v>
      </c>
      <c r="BT258" s="13">
        <f t="shared" ref="BT258:BT321" si="204">COUNTIF(T258:AW258,"Ahogamiento con bolsa plastica")</f>
        <v>0</v>
      </c>
      <c r="BU258" s="40">
        <f t="shared" si="182"/>
        <v>3</v>
      </c>
      <c r="BV258" s="13">
        <f t="shared" ref="BV258:BV321" si="205">COUNTIF(T258:AW258,"Arma de fuego")</f>
        <v>0</v>
      </c>
      <c r="BW258" s="13">
        <f t="shared" ref="BW258:BW321" si="206">COUNTIF(T258:AX258,"Arma antimotin")</f>
        <v>0</v>
      </c>
      <c r="BX258" s="13">
        <f t="shared" ref="BX258:BX321" si="207">COUNTIF(T258:AW258,"Perdigones")</f>
        <v>0</v>
      </c>
      <c r="BY258" s="13">
        <f t="shared" ref="BY258:BY321" si="208">COUNTIF(T258:AW258,"Balines")</f>
        <v>0</v>
      </c>
      <c r="BZ258" s="13">
        <f t="shared" ref="BZ258:BZ321" si="209">COUNTIF(T258:AW258,"Bomba lacrimogena")</f>
        <v>0</v>
      </c>
      <c r="CA258" s="13">
        <f t="shared" ref="CA258:CA321" si="210">COUNTIF(T258:AW258,"Balas")</f>
        <v>0</v>
      </c>
      <c r="CB258" s="13">
        <f t="shared" ref="CB258:CB321" si="211">COUNTIF(T258:AW258,"Poston")</f>
        <v>0</v>
      </c>
      <c r="CC258" s="13">
        <f t="shared" ref="CC258:CC321" si="212">COUNTIF(T258:AW258,"Abuso de poder")</f>
        <v>2</v>
      </c>
      <c r="CD258" s="13">
        <f t="shared" ref="CD258:CD321" si="213">COUNTIF(T258:AW258,"Abuso sexual")</f>
        <v>0</v>
      </c>
      <c r="CE258" s="13">
        <f t="shared" ref="CE258:CE321" si="214">COUNTIF(T258:AW258,"Carro lanza aguas")</f>
        <v>0</v>
      </c>
      <c r="CF258" s="13">
        <f t="shared" ref="CF258:CF321" si="215">COUNTIF(T258:AW258,"Gas pimienta")</f>
        <v>0</v>
      </c>
      <c r="CG258" s="13">
        <f t="shared" ref="CG258:CG321" si="216">COUNTIF(T258:AW258,"Moto")</f>
        <v>0</v>
      </c>
      <c r="CH258" s="13">
        <f t="shared" ref="CH258:CH321" si="217">COUNTIF(T258:AT258,"Perro policial")</f>
        <v>0</v>
      </c>
      <c r="CI258" s="13">
        <f t="shared" ref="CI258:CI321" si="218">COUNTIF(T258:AT258,"Piedras")</f>
        <v>0</v>
      </c>
      <c r="CJ258" s="13">
        <f t="shared" ref="CJ258:CJ321" si="219">COUNTIF(T258:AW258,"Tortura")</f>
        <v>0</v>
      </c>
      <c r="CK258" s="13">
        <f t="shared" ref="CK258:CK321" si="220">COUNTIF(T258:AW258,"Uso excesivo de la fuerza")</f>
        <v>1</v>
      </c>
      <c r="CL258" s="13">
        <f t="shared" ref="CL258:CL321" si="221">COUNTIF(T258:AW258,"Vehiculo")</f>
        <v>0</v>
      </c>
      <c r="CM258" s="13">
        <f t="shared" ref="CM258:CM321" si="222">COUNTIF(T258:AX258,"Acoso sexual")</f>
        <v>0</v>
      </c>
      <c r="CN258" s="13">
        <f t="shared" ref="CN258:CN321" si="223">COUNTIF(T258:AX258,"Otros")</f>
        <v>0</v>
      </c>
      <c r="CO258" s="13">
        <f t="shared" ref="CO258:CO321" si="224">COUNTIF(T258:AW258,"Militares")</f>
        <v>0</v>
      </c>
      <c r="CP258" s="13">
        <f t="shared" ref="CP258:CP321" si="225">COUNTIF(T258:AW258,"PDI")</f>
        <v>0</v>
      </c>
      <c r="CQ258" s="13">
        <f t="shared" ref="CQ258:CQ321" si="226">COUNTIF(T258:AW258,"Marinos")</f>
        <v>0</v>
      </c>
      <c r="CR258" s="13">
        <f t="shared" ref="CR258:CR321" si="227">COUNTIF(T258:AW258,"Carabineros")</f>
        <v>3</v>
      </c>
      <c r="CS258" s="13">
        <f t="shared" si="183"/>
        <v>0</v>
      </c>
      <c r="CT258" s="13" t="s">
        <v>107</v>
      </c>
    </row>
    <row r="259" spans="1:98" x14ac:dyDescent="0.35">
      <c r="A259" s="14">
        <v>165</v>
      </c>
      <c r="B259" s="6">
        <v>258</v>
      </c>
      <c r="C259" s="6">
        <v>15</v>
      </c>
      <c r="D259" s="6">
        <v>1</v>
      </c>
      <c r="G259" s="6">
        <v>1</v>
      </c>
      <c r="H259" s="6"/>
      <c r="I259" s="6"/>
      <c r="J259" s="6" t="s">
        <v>491</v>
      </c>
      <c r="K259" s="21">
        <v>43774</v>
      </c>
      <c r="L259" s="6" t="s">
        <v>86</v>
      </c>
      <c r="M259" s="6" t="s">
        <v>149</v>
      </c>
      <c r="N259" s="6"/>
      <c r="O259" s="6"/>
      <c r="P259" s="16">
        <v>43758</v>
      </c>
      <c r="Q259" s="17">
        <v>0.79166666666666663</v>
      </c>
      <c r="R259" s="6" t="s">
        <v>98</v>
      </c>
      <c r="S259" s="6" t="s">
        <v>99</v>
      </c>
      <c r="T259" s="6" t="s">
        <v>49</v>
      </c>
      <c r="U259" s="6" t="s">
        <v>494</v>
      </c>
      <c r="V259" s="6" t="s">
        <v>151</v>
      </c>
      <c r="W259" s="6" t="s">
        <v>94</v>
      </c>
      <c r="Y259" s="6" t="s">
        <v>73</v>
      </c>
      <c r="Z259" s="13">
        <v>999</v>
      </c>
      <c r="AA259" s="6" t="s">
        <v>53</v>
      </c>
      <c r="AB259" s="6" t="s">
        <v>494</v>
      </c>
      <c r="AC259" s="6" t="s">
        <v>94</v>
      </c>
      <c r="AE259" s="6" t="s">
        <v>79</v>
      </c>
      <c r="AU259" s="18" t="s">
        <v>105</v>
      </c>
      <c r="AV259" s="6" t="s">
        <v>315</v>
      </c>
      <c r="AW259" s="6" t="s">
        <v>495</v>
      </c>
      <c r="AX259" s="6" t="s">
        <v>310</v>
      </c>
      <c r="AY259" s="13">
        <f t="shared" si="184"/>
        <v>1</v>
      </c>
      <c r="AZ259" s="13">
        <f t="shared" si="185"/>
        <v>0</v>
      </c>
      <c r="BA259" s="13">
        <f t="shared" si="186"/>
        <v>0</v>
      </c>
      <c r="BB259" s="13">
        <f t="shared" si="187"/>
        <v>0</v>
      </c>
      <c r="BC259" s="13">
        <f t="shared" si="188"/>
        <v>1</v>
      </c>
      <c r="BD259" s="13">
        <f t="shared" si="189"/>
        <v>0</v>
      </c>
      <c r="BE259" s="13">
        <f>COUNTIF(T259:AT259,"Tocaciones")</f>
        <v>0</v>
      </c>
      <c r="BF259" s="13">
        <f t="shared" si="190"/>
        <v>0</v>
      </c>
      <c r="BG259" s="13">
        <f t="shared" si="191"/>
        <v>0</v>
      </c>
      <c r="BH259" s="13">
        <f t="shared" si="192"/>
        <v>0</v>
      </c>
      <c r="BI259" s="13">
        <f t="shared" si="193"/>
        <v>0</v>
      </c>
      <c r="BJ259" s="13">
        <f t="shared" si="194"/>
        <v>0</v>
      </c>
      <c r="BK259" s="13">
        <f t="shared" si="195"/>
        <v>0</v>
      </c>
      <c r="BL259" s="13">
        <f t="shared" si="196"/>
        <v>0</v>
      </c>
      <c r="BM259" s="13">
        <f t="shared" si="197"/>
        <v>0</v>
      </c>
      <c r="BN259" s="13">
        <f t="shared" si="198"/>
        <v>0</v>
      </c>
      <c r="BO259" s="13">
        <f t="shared" si="199"/>
        <v>0</v>
      </c>
      <c r="BP259" s="13">
        <f t="shared" si="200"/>
        <v>0</v>
      </c>
      <c r="BQ259" s="13">
        <f t="shared" si="201"/>
        <v>0</v>
      </c>
      <c r="BR259" s="13">
        <f t="shared" si="202"/>
        <v>0</v>
      </c>
      <c r="BS259" s="13">
        <f t="shared" si="203"/>
        <v>0</v>
      </c>
      <c r="BT259" s="13">
        <f t="shared" si="204"/>
        <v>0</v>
      </c>
      <c r="BU259" s="40">
        <f t="shared" ref="BU259:BU322" si="228">SUM(AY259:BT259)</f>
        <v>2</v>
      </c>
      <c r="BV259" s="13">
        <f t="shared" si="205"/>
        <v>0</v>
      </c>
      <c r="BW259" s="13">
        <f t="shared" si="206"/>
        <v>1</v>
      </c>
      <c r="BX259" s="13">
        <f t="shared" si="207"/>
        <v>0</v>
      </c>
      <c r="BY259" s="13">
        <f t="shared" si="208"/>
        <v>0</v>
      </c>
      <c r="BZ259" s="13">
        <f t="shared" si="209"/>
        <v>0</v>
      </c>
      <c r="CA259" s="13">
        <f t="shared" si="210"/>
        <v>0</v>
      </c>
      <c r="CB259" s="13">
        <f t="shared" si="211"/>
        <v>0</v>
      </c>
      <c r="CC259" s="13">
        <f t="shared" si="212"/>
        <v>1</v>
      </c>
      <c r="CD259" s="13">
        <f t="shared" si="213"/>
        <v>0</v>
      </c>
      <c r="CE259" s="13">
        <f t="shared" si="214"/>
        <v>0</v>
      </c>
      <c r="CF259" s="13">
        <f t="shared" si="215"/>
        <v>0</v>
      </c>
      <c r="CG259" s="13">
        <f t="shared" si="216"/>
        <v>0</v>
      </c>
      <c r="CH259" s="13">
        <f t="shared" si="217"/>
        <v>0</v>
      </c>
      <c r="CI259" s="13">
        <f t="shared" si="218"/>
        <v>0</v>
      </c>
      <c r="CJ259" s="13">
        <f t="shared" si="219"/>
        <v>0</v>
      </c>
      <c r="CK259" s="13">
        <f t="shared" si="220"/>
        <v>0</v>
      </c>
      <c r="CL259" s="13">
        <f t="shared" si="221"/>
        <v>0</v>
      </c>
      <c r="CM259" s="13">
        <f t="shared" si="222"/>
        <v>0</v>
      </c>
      <c r="CN259" s="13">
        <f t="shared" si="223"/>
        <v>0</v>
      </c>
      <c r="CO259" s="13">
        <f t="shared" si="224"/>
        <v>0</v>
      </c>
      <c r="CP259" s="13">
        <f t="shared" si="225"/>
        <v>0</v>
      </c>
      <c r="CQ259" s="13">
        <f t="shared" si="226"/>
        <v>0</v>
      </c>
      <c r="CR259" s="13">
        <f t="shared" si="227"/>
        <v>2</v>
      </c>
      <c r="CS259" s="13">
        <f t="shared" ref="CS259:CS322" si="229">SUM(AZ259,BD259,BE259,BG259)</f>
        <v>0</v>
      </c>
      <c r="CT259" s="13" t="s">
        <v>107</v>
      </c>
    </row>
    <row r="260" spans="1:98" x14ac:dyDescent="0.35">
      <c r="A260" s="14">
        <v>166</v>
      </c>
      <c r="B260" s="6">
        <v>259</v>
      </c>
      <c r="C260" s="6">
        <v>16</v>
      </c>
      <c r="D260" s="6">
        <v>1</v>
      </c>
      <c r="G260" s="6">
        <v>1</v>
      </c>
      <c r="H260" s="6"/>
      <c r="I260" s="6"/>
      <c r="J260" s="6" t="s">
        <v>491</v>
      </c>
      <c r="K260" s="21">
        <v>43781</v>
      </c>
      <c r="L260" s="6" t="s">
        <v>462</v>
      </c>
      <c r="M260" s="6" t="s">
        <v>149</v>
      </c>
      <c r="N260" s="6"/>
      <c r="O260" s="6"/>
      <c r="P260" s="21">
        <v>43774</v>
      </c>
      <c r="Q260" s="6">
        <v>999</v>
      </c>
      <c r="R260" s="6" t="s">
        <v>99</v>
      </c>
      <c r="S260" s="6" t="s">
        <v>98</v>
      </c>
      <c r="T260" s="6" t="s">
        <v>52</v>
      </c>
      <c r="U260" s="6" t="s">
        <v>496</v>
      </c>
      <c r="V260" s="6" t="s">
        <v>151</v>
      </c>
      <c r="W260" s="6" t="s">
        <v>94</v>
      </c>
      <c r="Y260" s="6" t="s">
        <v>73</v>
      </c>
      <c r="Z260" s="6" t="s">
        <v>76</v>
      </c>
      <c r="AU260" s="6" t="s">
        <v>280</v>
      </c>
      <c r="AV260" s="6" t="s">
        <v>315</v>
      </c>
      <c r="AX260" s="13">
        <v>999</v>
      </c>
      <c r="AY260" s="13">
        <f t="shared" si="184"/>
        <v>0</v>
      </c>
      <c r="AZ260" s="13">
        <f t="shared" si="185"/>
        <v>0</v>
      </c>
      <c r="BA260" s="13">
        <f t="shared" si="186"/>
        <v>0</v>
      </c>
      <c r="BB260" s="13">
        <f t="shared" si="187"/>
        <v>1</v>
      </c>
      <c r="BC260" s="13">
        <f t="shared" si="188"/>
        <v>0</v>
      </c>
      <c r="BD260" s="13">
        <f t="shared" si="189"/>
        <v>0</v>
      </c>
      <c r="BE260" s="13">
        <f>COUNTIF(T260:AW260,"Tocaciones")</f>
        <v>0</v>
      </c>
      <c r="BF260" s="13">
        <f t="shared" si="190"/>
        <v>0</v>
      </c>
      <c r="BG260" s="13">
        <f t="shared" si="191"/>
        <v>0</v>
      </c>
      <c r="BH260" s="13">
        <f t="shared" si="192"/>
        <v>0</v>
      </c>
      <c r="BI260" s="13">
        <f t="shared" si="193"/>
        <v>0</v>
      </c>
      <c r="BJ260" s="13">
        <f t="shared" si="194"/>
        <v>0</v>
      </c>
      <c r="BK260" s="13">
        <f t="shared" si="195"/>
        <v>0</v>
      </c>
      <c r="BL260" s="13">
        <f t="shared" si="196"/>
        <v>0</v>
      </c>
      <c r="BM260" s="13">
        <f t="shared" si="197"/>
        <v>0</v>
      </c>
      <c r="BN260" s="13">
        <f t="shared" si="198"/>
        <v>0</v>
      </c>
      <c r="BO260" s="13">
        <f t="shared" si="199"/>
        <v>0</v>
      </c>
      <c r="BP260" s="13">
        <f t="shared" si="200"/>
        <v>0</v>
      </c>
      <c r="BQ260" s="13">
        <f t="shared" si="201"/>
        <v>0</v>
      </c>
      <c r="BR260" s="13">
        <f t="shared" si="202"/>
        <v>0</v>
      </c>
      <c r="BS260" s="13">
        <f t="shared" si="203"/>
        <v>0</v>
      </c>
      <c r="BT260" s="13">
        <f t="shared" si="204"/>
        <v>0</v>
      </c>
      <c r="BU260" s="40">
        <f t="shared" si="228"/>
        <v>1</v>
      </c>
      <c r="BV260" s="13">
        <f t="shared" si="205"/>
        <v>0</v>
      </c>
      <c r="BW260" s="13">
        <f t="shared" si="206"/>
        <v>1</v>
      </c>
      <c r="BX260" s="13">
        <f t="shared" si="207"/>
        <v>0</v>
      </c>
      <c r="BY260" s="13">
        <f t="shared" si="208"/>
        <v>0</v>
      </c>
      <c r="BZ260" s="13">
        <f t="shared" si="209"/>
        <v>1</v>
      </c>
      <c r="CA260" s="13">
        <f t="shared" si="210"/>
        <v>0</v>
      </c>
      <c r="CB260" s="13">
        <f t="shared" si="211"/>
        <v>0</v>
      </c>
      <c r="CC260" s="13">
        <f t="shared" si="212"/>
        <v>0</v>
      </c>
      <c r="CD260" s="13">
        <f t="shared" si="213"/>
        <v>0</v>
      </c>
      <c r="CE260" s="13">
        <f t="shared" si="214"/>
        <v>0</v>
      </c>
      <c r="CF260" s="13">
        <f t="shared" si="215"/>
        <v>0</v>
      </c>
      <c r="CG260" s="13">
        <f t="shared" si="216"/>
        <v>0</v>
      </c>
      <c r="CH260" s="13">
        <f t="shared" si="217"/>
        <v>0</v>
      </c>
      <c r="CI260" s="13">
        <f t="shared" si="218"/>
        <v>0</v>
      </c>
      <c r="CJ260" s="13">
        <f t="shared" si="219"/>
        <v>0</v>
      </c>
      <c r="CK260" s="13">
        <f t="shared" si="220"/>
        <v>0</v>
      </c>
      <c r="CL260" s="13">
        <f t="shared" si="221"/>
        <v>0</v>
      </c>
      <c r="CM260" s="13">
        <f t="shared" si="222"/>
        <v>0</v>
      </c>
      <c r="CN260" s="13">
        <f t="shared" si="223"/>
        <v>0</v>
      </c>
      <c r="CO260" s="13">
        <f t="shared" si="224"/>
        <v>0</v>
      </c>
      <c r="CP260" s="13">
        <f t="shared" si="225"/>
        <v>0</v>
      </c>
      <c r="CQ260" s="13">
        <f t="shared" si="226"/>
        <v>0</v>
      </c>
      <c r="CR260" s="13">
        <f t="shared" si="227"/>
        <v>1</v>
      </c>
      <c r="CS260" s="13">
        <f t="shared" si="229"/>
        <v>0</v>
      </c>
      <c r="CT260" s="13" t="s">
        <v>107</v>
      </c>
    </row>
    <row r="261" spans="1:98" x14ac:dyDescent="0.35">
      <c r="A261" s="14">
        <v>167</v>
      </c>
      <c r="B261" s="6">
        <v>260</v>
      </c>
      <c r="C261" s="6">
        <v>28</v>
      </c>
      <c r="D261" s="6">
        <v>1</v>
      </c>
      <c r="F261" s="6" t="s">
        <v>363</v>
      </c>
      <c r="G261" s="6">
        <v>1</v>
      </c>
      <c r="H261" s="6"/>
      <c r="I261" s="6"/>
      <c r="J261" s="6" t="s">
        <v>96</v>
      </c>
      <c r="K261" s="21">
        <v>43781</v>
      </c>
      <c r="L261" s="6" t="s">
        <v>172</v>
      </c>
      <c r="M261" s="6" t="s">
        <v>180</v>
      </c>
      <c r="N261" s="6"/>
      <c r="O261" s="6"/>
      <c r="P261" s="16">
        <v>43759</v>
      </c>
      <c r="Q261" s="17">
        <v>0.77083333333333337</v>
      </c>
      <c r="R261" s="6" t="s">
        <v>98</v>
      </c>
      <c r="S261" s="6" t="s">
        <v>99</v>
      </c>
      <c r="T261" s="6" t="s">
        <v>52</v>
      </c>
      <c r="U261" s="6" t="s">
        <v>497</v>
      </c>
      <c r="V261" s="6" t="s">
        <v>182</v>
      </c>
      <c r="W261" s="6" t="s">
        <v>91</v>
      </c>
      <c r="Y261" s="6" t="s">
        <v>73</v>
      </c>
      <c r="Z261" s="6" t="s">
        <v>74</v>
      </c>
      <c r="AU261" s="18" t="s">
        <v>105</v>
      </c>
      <c r="AV261" s="6" t="s">
        <v>106</v>
      </c>
      <c r="AX261" s="6" t="s">
        <v>99</v>
      </c>
      <c r="AY261" s="13">
        <f t="shared" si="184"/>
        <v>0</v>
      </c>
      <c r="AZ261" s="13">
        <f t="shared" si="185"/>
        <v>0</v>
      </c>
      <c r="BA261" s="13">
        <f t="shared" si="186"/>
        <v>0</v>
      </c>
      <c r="BB261" s="13">
        <f t="shared" si="187"/>
        <v>1</v>
      </c>
      <c r="BC261" s="13">
        <f t="shared" si="188"/>
        <v>0</v>
      </c>
      <c r="BD261" s="13">
        <f t="shared" si="189"/>
        <v>0</v>
      </c>
      <c r="BE261" s="13">
        <f>COUNTIF(T261:AT261,"Tocaciones")</f>
        <v>0</v>
      </c>
      <c r="BF261" s="13">
        <f t="shared" si="190"/>
        <v>0</v>
      </c>
      <c r="BG261" s="13">
        <f t="shared" si="191"/>
        <v>0</v>
      </c>
      <c r="BH261" s="13">
        <f t="shared" si="192"/>
        <v>0</v>
      </c>
      <c r="BI261" s="13">
        <f t="shared" si="193"/>
        <v>0</v>
      </c>
      <c r="BJ261" s="13">
        <f t="shared" si="194"/>
        <v>0</v>
      </c>
      <c r="BK261" s="13">
        <f t="shared" si="195"/>
        <v>0</v>
      </c>
      <c r="BL261" s="13">
        <f t="shared" si="196"/>
        <v>0</v>
      </c>
      <c r="BM261" s="13">
        <f t="shared" si="197"/>
        <v>0</v>
      </c>
      <c r="BN261" s="13">
        <f t="shared" si="198"/>
        <v>0</v>
      </c>
      <c r="BO261" s="13">
        <f t="shared" si="199"/>
        <v>0</v>
      </c>
      <c r="BP261" s="13">
        <f t="shared" si="200"/>
        <v>0</v>
      </c>
      <c r="BQ261" s="13">
        <f t="shared" si="201"/>
        <v>0</v>
      </c>
      <c r="BR261" s="13">
        <f t="shared" si="202"/>
        <v>0</v>
      </c>
      <c r="BS261" s="13">
        <f t="shared" si="203"/>
        <v>0</v>
      </c>
      <c r="BT261" s="13">
        <f t="shared" si="204"/>
        <v>0</v>
      </c>
      <c r="BU261" s="40">
        <f t="shared" si="228"/>
        <v>1</v>
      </c>
      <c r="BV261" s="13">
        <f t="shared" si="205"/>
        <v>0</v>
      </c>
      <c r="BW261" s="13">
        <f t="shared" si="206"/>
        <v>1</v>
      </c>
      <c r="BX261" s="13">
        <f t="shared" si="207"/>
        <v>1</v>
      </c>
      <c r="BY261" s="13">
        <f t="shared" si="208"/>
        <v>0</v>
      </c>
      <c r="BZ261" s="13">
        <f t="shared" si="209"/>
        <v>0</v>
      </c>
      <c r="CA261" s="13">
        <f t="shared" si="210"/>
        <v>0</v>
      </c>
      <c r="CB261" s="13">
        <f t="shared" si="211"/>
        <v>0</v>
      </c>
      <c r="CC261" s="13">
        <f t="shared" si="212"/>
        <v>0</v>
      </c>
      <c r="CD261" s="13">
        <f t="shared" si="213"/>
        <v>0</v>
      </c>
      <c r="CE261" s="13">
        <f t="shared" si="214"/>
        <v>0</v>
      </c>
      <c r="CF261" s="13">
        <f t="shared" si="215"/>
        <v>0</v>
      </c>
      <c r="CG261" s="13">
        <f t="shared" si="216"/>
        <v>0</v>
      </c>
      <c r="CH261" s="13">
        <f t="shared" si="217"/>
        <v>0</v>
      </c>
      <c r="CI261" s="13">
        <f t="shared" si="218"/>
        <v>0</v>
      </c>
      <c r="CJ261" s="13">
        <f t="shared" si="219"/>
        <v>0</v>
      </c>
      <c r="CK261" s="13">
        <f t="shared" si="220"/>
        <v>0</v>
      </c>
      <c r="CL261" s="13">
        <f t="shared" si="221"/>
        <v>0</v>
      </c>
      <c r="CM261" s="13">
        <f t="shared" si="222"/>
        <v>0</v>
      </c>
      <c r="CN261" s="13">
        <f t="shared" si="223"/>
        <v>0</v>
      </c>
      <c r="CO261" s="13">
        <f t="shared" si="224"/>
        <v>1</v>
      </c>
      <c r="CP261" s="13">
        <f t="shared" si="225"/>
        <v>0</v>
      </c>
      <c r="CQ261" s="13">
        <f t="shared" si="226"/>
        <v>0</v>
      </c>
      <c r="CR261" s="13">
        <f t="shared" si="227"/>
        <v>0</v>
      </c>
      <c r="CS261" s="13">
        <f t="shared" si="229"/>
        <v>0</v>
      </c>
      <c r="CT261" s="13" t="s">
        <v>107</v>
      </c>
    </row>
    <row r="262" spans="1:98" x14ac:dyDescent="0.35">
      <c r="A262" s="14">
        <v>168</v>
      </c>
      <c r="B262" s="6">
        <v>261</v>
      </c>
      <c r="C262" s="6">
        <v>999</v>
      </c>
      <c r="D262" s="6">
        <v>1</v>
      </c>
      <c r="G262" s="6">
        <v>1</v>
      </c>
      <c r="H262" s="6"/>
      <c r="I262" s="6"/>
      <c r="J262" s="6" t="s">
        <v>147</v>
      </c>
      <c r="K262" s="21">
        <v>43768</v>
      </c>
      <c r="L262" s="6" t="s">
        <v>86</v>
      </c>
      <c r="M262" s="6" t="s">
        <v>325</v>
      </c>
      <c r="N262" s="6"/>
      <c r="O262" s="6"/>
      <c r="P262" s="16">
        <v>43760</v>
      </c>
      <c r="Q262" s="17">
        <v>0.75</v>
      </c>
      <c r="R262" s="6" t="s">
        <v>307</v>
      </c>
      <c r="S262" s="6" t="s">
        <v>307</v>
      </c>
      <c r="T262" s="6" t="s">
        <v>49</v>
      </c>
      <c r="U262" s="6" t="s">
        <v>498</v>
      </c>
      <c r="V262" s="6" t="s">
        <v>327</v>
      </c>
      <c r="W262" s="6" t="s">
        <v>91</v>
      </c>
      <c r="X262" s="6">
        <v>3</v>
      </c>
      <c r="Y262" s="6" t="s">
        <v>87</v>
      </c>
      <c r="AA262" s="6" t="s">
        <v>53</v>
      </c>
      <c r="AB262" s="28" t="s">
        <v>498</v>
      </c>
      <c r="AC262" s="6" t="s">
        <v>91</v>
      </c>
      <c r="AE262" s="6" t="s">
        <v>79</v>
      </c>
      <c r="AG262" s="6" t="s">
        <v>49</v>
      </c>
      <c r="AH262" s="6" t="s">
        <v>471</v>
      </c>
      <c r="AI262" s="6" t="s">
        <v>91</v>
      </c>
      <c r="AK262" s="6" t="s">
        <v>86</v>
      </c>
      <c r="AU262" s="18" t="s">
        <v>105</v>
      </c>
      <c r="AV262" s="6" t="s">
        <v>315</v>
      </c>
      <c r="AX262" s="6" t="s">
        <v>99</v>
      </c>
      <c r="AY262" s="13">
        <f t="shared" si="184"/>
        <v>2</v>
      </c>
      <c r="AZ262" s="13">
        <f t="shared" si="185"/>
        <v>0</v>
      </c>
      <c r="BA262" s="13">
        <f t="shared" si="186"/>
        <v>0</v>
      </c>
      <c r="BB262" s="13">
        <f t="shared" si="187"/>
        <v>0</v>
      </c>
      <c r="BC262" s="13">
        <f t="shared" si="188"/>
        <v>1</v>
      </c>
      <c r="BD262" s="13">
        <f t="shared" si="189"/>
        <v>0</v>
      </c>
      <c r="BE262" s="13">
        <f>COUNTIF(T262:AW262,"Tocaciones")</f>
        <v>0</v>
      </c>
      <c r="BF262" s="13">
        <f t="shared" si="190"/>
        <v>0</v>
      </c>
      <c r="BG262" s="13">
        <f t="shared" si="191"/>
        <v>0</v>
      </c>
      <c r="BH262" s="13">
        <f t="shared" si="192"/>
        <v>0</v>
      </c>
      <c r="BI262" s="13">
        <f t="shared" si="193"/>
        <v>0</v>
      </c>
      <c r="BJ262" s="13">
        <f t="shared" si="194"/>
        <v>0</v>
      </c>
      <c r="BK262" s="13">
        <f t="shared" si="195"/>
        <v>0</v>
      </c>
      <c r="BL262" s="13">
        <f t="shared" si="196"/>
        <v>0</v>
      </c>
      <c r="BM262" s="13">
        <f t="shared" si="197"/>
        <v>0</v>
      </c>
      <c r="BN262" s="13">
        <f t="shared" si="198"/>
        <v>0</v>
      </c>
      <c r="BO262" s="13">
        <f t="shared" si="199"/>
        <v>0</v>
      </c>
      <c r="BP262" s="13">
        <f t="shared" si="200"/>
        <v>0</v>
      </c>
      <c r="BQ262" s="13">
        <f t="shared" si="201"/>
        <v>0</v>
      </c>
      <c r="BR262" s="13">
        <f t="shared" si="202"/>
        <v>0</v>
      </c>
      <c r="BS262" s="13">
        <f t="shared" si="203"/>
        <v>0</v>
      </c>
      <c r="BT262" s="13">
        <f t="shared" si="204"/>
        <v>0</v>
      </c>
      <c r="BU262" s="40">
        <f t="shared" si="228"/>
        <v>3</v>
      </c>
      <c r="BV262" s="13">
        <f t="shared" si="205"/>
        <v>0</v>
      </c>
      <c r="BW262" s="13">
        <f t="shared" si="206"/>
        <v>0</v>
      </c>
      <c r="BX262" s="13">
        <f t="shared" si="207"/>
        <v>0</v>
      </c>
      <c r="BY262" s="13">
        <f t="shared" si="208"/>
        <v>0</v>
      </c>
      <c r="BZ262" s="13">
        <f t="shared" si="209"/>
        <v>0</v>
      </c>
      <c r="CA262" s="13">
        <f t="shared" si="210"/>
        <v>0</v>
      </c>
      <c r="CB262" s="13">
        <f t="shared" si="211"/>
        <v>0</v>
      </c>
      <c r="CC262" s="13">
        <f t="shared" si="212"/>
        <v>1</v>
      </c>
      <c r="CD262" s="13">
        <f t="shared" si="213"/>
        <v>0</v>
      </c>
      <c r="CE262" s="13">
        <f t="shared" si="214"/>
        <v>0</v>
      </c>
      <c r="CF262" s="13">
        <f t="shared" si="215"/>
        <v>0</v>
      </c>
      <c r="CG262" s="13">
        <f t="shared" si="216"/>
        <v>0</v>
      </c>
      <c r="CH262" s="13">
        <f t="shared" si="217"/>
        <v>0</v>
      </c>
      <c r="CI262" s="13">
        <f t="shared" si="218"/>
        <v>0</v>
      </c>
      <c r="CJ262" s="13">
        <f t="shared" si="219"/>
        <v>1</v>
      </c>
      <c r="CK262" s="13">
        <f t="shared" si="220"/>
        <v>1</v>
      </c>
      <c r="CL262" s="13">
        <f t="shared" si="221"/>
        <v>0</v>
      </c>
      <c r="CM262" s="13">
        <f t="shared" si="222"/>
        <v>0</v>
      </c>
      <c r="CN262" s="13">
        <f t="shared" si="223"/>
        <v>0</v>
      </c>
      <c r="CO262" s="13">
        <f t="shared" si="224"/>
        <v>3</v>
      </c>
      <c r="CP262" s="13">
        <f t="shared" si="225"/>
        <v>0</v>
      </c>
      <c r="CQ262" s="13">
        <f t="shared" si="226"/>
        <v>0</v>
      </c>
      <c r="CR262" s="13">
        <f t="shared" si="227"/>
        <v>0</v>
      </c>
      <c r="CS262" s="13">
        <f t="shared" si="229"/>
        <v>0</v>
      </c>
      <c r="CT262" s="13" t="s">
        <v>107</v>
      </c>
    </row>
    <row r="263" spans="1:98" x14ac:dyDescent="0.35">
      <c r="A263" s="14">
        <v>169</v>
      </c>
      <c r="B263" s="6">
        <v>262</v>
      </c>
      <c r="C263" s="6">
        <v>16</v>
      </c>
      <c r="D263" s="6">
        <v>1</v>
      </c>
      <c r="G263" s="6">
        <v>1</v>
      </c>
      <c r="H263" s="6"/>
      <c r="I263" s="6"/>
      <c r="J263" s="6" t="s">
        <v>491</v>
      </c>
      <c r="K263" s="21">
        <v>43776</v>
      </c>
      <c r="L263" s="6" t="s">
        <v>86</v>
      </c>
      <c r="M263" s="6" t="s">
        <v>149</v>
      </c>
      <c r="N263" s="6"/>
      <c r="O263" s="6"/>
      <c r="P263" s="16">
        <v>43760</v>
      </c>
      <c r="Q263" s="17">
        <v>0.72916666666666663</v>
      </c>
      <c r="R263" s="6" t="s">
        <v>98</v>
      </c>
      <c r="S263" s="6" t="s">
        <v>99</v>
      </c>
      <c r="T263" s="6" t="s">
        <v>49</v>
      </c>
      <c r="U263" s="6" t="s">
        <v>499</v>
      </c>
      <c r="V263" s="6" t="s">
        <v>327</v>
      </c>
      <c r="W263" s="6" t="s">
        <v>92</v>
      </c>
      <c r="Y263" s="6" t="s">
        <v>87</v>
      </c>
      <c r="AA263" s="6" t="s">
        <v>53</v>
      </c>
      <c r="AB263" s="6" t="s">
        <v>499</v>
      </c>
      <c r="AC263" s="6" t="s">
        <v>92</v>
      </c>
      <c r="AE263" s="6" t="s">
        <v>79</v>
      </c>
      <c r="AU263" s="18" t="s">
        <v>105</v>
      </c>
      <c r="AV263" s="6" t="s">
        <v>106</v>
      </c>
      <c r="AX263" s="6" t="s">
        <v>99</v>
      </c>
      <c r="AY263" s="13">
        <f t="shared" si="184"/>
        <v>1</v>
      </c>
      <c r="AZ263" s="13">
        <f t="shared" si="185"/>
        <v>0</v>
      </c>
      <c r="BA263" s="13">
        <f t="shared" si="186"/>
        <v>0</v>
      </c>
      <c r="BB263" s="13">
        <f t="shared" si="187"/>
        <v>0</v>
      </c>
      <c r="BC263" s="13">
        <f t="shared" si="188"/>
        <v>1</v>
      </c>
      <c r="BD263" s="13">
        <f t="shared" si="189"/>
        <v>0</v>
      </c>
      <c r="BE263" s="13">
        <f>COUNTIF(T263:AT263,"Tocaciones")</f>
        <v>0</v>
      </c>
      <c r="BF263" s="13">
        <f t="shared" si="190"/>
        <v>0</v>
      </c>
      <c r="BG263" s="13">
        <f t="shared" si="191"/>
        <v>0</v>
      </c>
      <c r="BH263" s="13">
        <f t="shared" si="192"/>
        <v>0</v>
      </c>
      <c r="BI263" s="13">
        <f t="shared" si="193"/>
        <v>0</v>
      </c>
      <c r="BJ263" s="13">
        <f t="shared" si="194"/>
        <v>0</v>
      </c>
      <c r="BK263" s="13">
        <f t="shared" si="195"/>
        <v>0</v>
      </c>
      <c r="BL263" s="13">
        <f t="shared" si="196"/>
        <v>0</v>
      </c>
      <c r="BM263" s="13">
        <f t="shared" si="197"/>
        <v>0</v>
      </c>
      <c r="BN263" s="13">
        <f t="shared" si="198"/>
        <v>0</v>
      </c>
      <c r="BO263" s="13">
        <f t="shared" si="199"/>
        <v>0</v>
      </c>
      <c r="BP263" s="13">
        <f t="shared" si="200"/>
        <v>0</v>
      </c>
      <c r="BQ263" s="13">
        <f t="shared" si="201"/>
        <v>0</v>
      </c>
      <c r="BR263" s="13">
        <f t="shared" si="202"/>
        <v>0</v>
      </c>
      <c r="BS263" s="13">
        <f t="shared" si="203"/>
        <v>0</v>
      </c>
      <c r="BT263" s="13">
        <f t="shared" si="204"/>
        <v>0</v>
      </c>
      <c r="BU263" s="40">
        <f t="shared" si="228"/>
        <v>2</v>
      </c>
      <c r="BV263" s="13">
        <f t="shared" si="205"/>
        <v>0</v>
      </c>
      <c r="BW263" s="13">
        <f t="shared" si="206"/>
        <v>0</v>
      </c>
      <c r="BX263" s="13">
        <f t="shared" si="207"/>
        <v>0</v>
      </c>
      <c r="BY263" s="13">
        <f t="shared" si="208"/>
        <v>0</v>
      </c>
      <c r="BZ263" s="13">
        <f t="shared" si="209"/>
        <v>0</v>
      </c>
      <c r="CA263" s="13">
        <f t="shared" si="210"/>
        <v>0</v>
      </c>
      <c r="CB263" s="13">
        <f t="shared" si="211"/>
        <v>0</v>
      </c>
      <c r="CC263" s="13">
        <f t="shared" si="212"/>
        <v>1</v>
      </c>
      <c r="CD263" s="13">
        <f t="shared" si="213"/>
        <v>0</v>
      </c>
      <c r="CE263" s="13">
        <f t="shared" si="214"/>
        <v>0</v>
      </c>
      <c r="CF263" s="13">
        <f t="shared" si="215"/>
        <v>0</v>
      </c>
      <c r="CG263" s="13">
        <f t="shared" si="216"/>
        <v>0</v>
      </c>
      <c r="CH263" s="13">
        <f t="shared" si="217"/>
        <v>0</v>
      </c>
      <c r="CI263" s="13">
        <f t="shared" si="218"/>
        <v>0</v>
      </c>
      <c r="CJ263" s="13">
        <f t="shared" si="219"/>
        <v>0</v>
      </c>
      <c r="CK263" s="13">
        <f t="shared" si="220"/>
        <v>1</v>
      </c>
      <c r="CL263" s="13">
        <f t="shared" si="221"/>
        <v>0</v>
      </c>
      <c r="CM263" s="13">
        <f t="shared" si="222"/>
        <v>0</v>
      </c>
      <c r="CN263" s="13">
        <f t="shared" si="223"/>
        <v>0</v>
      </c>
      <c r="CO263" s="13">
        <f t="shared" si="224"/>
        <v>0</v>
      </c>
      <c r="CP263" s="13">
        <f t="shared" si="225"/>
        <v>2</v>
      </c>
      <c r="CQ263" s="13">
        <f t="shared" si="226"/>
        <v>0</v>
      </c>
      <c r="CR263" s="13">
        <f t="shared" si="227"/>
        <v>0</v>
      </c>
      <c r="CS263" s="13">
        <f t="shared" si="229"/>
        <v>0</v>
      </c>
      <c r="CT263" s="13" t="s">
        <v>107</v>
      </c>
    </row>
    <row r="264" spans="1:98" x14ac:dyDescent="0.35">
      <c r="A264" s="14">
        <v>170</v>
      </c>
      <c r="B264" s="6">
        <v>263</v>
      </c>
      <c r="C264" s="6">
        <v>999</v>
      </c>
      <c r="D264" s="6">
        <v>1</v>
      </c>
      <c r="G264" s="6">
        <v>1</v>
      </c>
      <c r="H264" s="6"/>
      <c r="I264" s="6"/>
      <c r="J264" s="6" t="s">
        <v>491</v>
      </c>
      <c r="K264" s="21">
        <v>43781</v>
      </c>
      <c r="L264" s="6" t="s">
        <v>86</v>
      </c>
      <c r="M264" s="6" t="s">
        <v>500</v>
      </c>
      <c r="N264" s="6"/>
      <c r="O264" s="6"/>
      <c r="P264" s="16">
        <v>43779</v>
      </c>
      <c r="Q264" s="17">
        <v>0.33333333333333331</v>
      </c>
      <c r="R264" s="6" t="s">
        <v>99</v>
      </c>
      <c r="S264" s="6" t="s">
        <v>98</v>
      </c>
      <c r="T264" s="6" t="s">
        <v>53</v>
      </c>
      <c r="U264" s="6" t="s">
        <v>501</v>
      </c>
      <c r="V264" s="6" t="s">
        <v>502</v>
      </c>
      <c r="W264" s="6" t="s">
        <v>94</v>
      </c>
      <c r="X264" s="6">
        <v>4</v>
      </c>
      <c r="Y264" s="6" t="s">
        <v>79</v>
      </c>
      <c r="AA264" s="6" t="s">
        <v>49</v>
      </c>
      <c r="AB264" s="6" t="s">
        <v>501</v>
      </c>
      <c r="AD264" s="6">
        <v>4</v>
      </c>
      <c r="AE264" s="6" t="s">
        <v>87</v>
      </c>
      <c r="AU264" s="18" t="s">
        <v>105</v>
      </c>
      <c r="AV264" s="6" t="s">
        <v>106</v>
      </c>
      <c r="AW264" s="6" t="s">
        <v>503</v>
      </c>
      <c r="AX264" s="6" t="s">
        <v>99</v>
      </c>
      <c r="AY264" s="13">
        <f t="shared" si="184"/>
        <v>1</v>
      </c>
      <c r="AZ264" s="13">
        <f t="shared" si="185"/>
        <v>0</v>
      </c>
      <c r="BA264" s="13">
        <f t="shared" si="186"/>
        <v>0</v>
      </c>
      <c r="BB264" s="13">
        <f t="shared" si="187"/>
        <v>0</v>
      </c>
      <c r="BC264" s="13">
        <f t="shared" si="188"/>
        <v>1</v>
      </c>
      <c r="BD264" s="13">
        <f t="shared" si="189"/>
        <v>0</v>
      </c>
      <c r="BE264" s="13">
        <f>COUNTIF(T264:AW264,"Tocaciones")</f>
        <v>0</v>
      </c>
      <c r="BF264" s="13">
        <f t="shared" si="190"/>
        <v>0</v>
      </c>
      <c r="BG264" s="13">
        <f t="shared" si="191"/>
        <v>0</v>
      </c>
      <c r="BH264" s="13">
        <f t="shared" si="192"/>
        <v>0</v>
      </c>
      <c r="BI264" s="13">
        <f t="shared" si="193"/>
        <v>0</v>
      </c>
      <c r="BJ264" s="13">
        <f t="shared" si="194"/>
        <v>0</v>
      </c>
      <c r="BK264" s="13">
        <f t="shared" si="195"/>
        <v>0</v>
      </c>
      <c r="BL264" s="13">
        <f t="shared" si="196"/>
        <v>0</v>
      </c>
      <c r="BM264" s="13">
        <f t="shared" si="197"/>
        <v>0</v>
      </c>
      <c r="BN264" s="13">
        <f t="shared" si="198"/>
        <v>0</v>
      </c>
      <c r="BO264" s="13">
        <f t="shared" si="199"/>
        <v>0</v>
      </c>
      <c r="BP264" s="13">
        <f t="shared" si="200"/>
        <v>0</v>
      </c>
      <c r="BQ264" s="13">
        <f t="shared" si="201"/>
        <v>0</v>
      </c>
      <c r="BR264" s="13">
        <f t="shared" si="202"/>
        <v>0</v>
      </c>
      <c r="BS264" s="13">
        <f t="shared" si="203"/>
        <v>0</v>
      </c>
      <c r="BT264" s="13">
        <f t="shared" si="204"/>
        <v>0</v>
      </c>
      <c r="BU264" s="40">
        <f t="shared" si="228"/>
        <v>2</v>
      </c>
      <c r="BV264" s="13">
        <f t="shared" si="205"/>
        <v>0</v>
      </c>
      <c r="BW264" s="13">
        <f t="shared" si="206"/>
        <v>0</v>
      </c>
      <c r="BX264" s="13">
        <f t="shared" si="207"/>
        <v>0</v>
      </c>
      <c r="BY264" s="13">
        <f t="shared" si="208"/>
        <v>0</v>
      </c>
      <c r="BZ264" s="13">
        <f t="shared" si="209"/>
        <v>0</v>
      </c>
      <c r="CA264" s="13">
        <f t="shared" si="210"/>
        <v>0</v>
      </c>
      <c r="CB264" s="13">
        <f t="shared" si="211"/>
        <v>0</v>
      </c>
      <c r="CC264" s="13">
        <f t="shared" si="212"/>
        <v>1</v>
      </c>
      <c r="CD264" s="13">
        <f t="shared" si="213"/>
        <v>0</v>
      </c>
      <c r="CE264" s="13">
        <f t="shared" si="214"/>
        <v>0</v>
      </c>
      <c r="CF264" s="13">
        <f t="shared" si="215"/>
        <v>0</v>
      </c>
      <c r="CG264" s="13">
        <f t="shared" si="216"/>
        <v>0</v>
      </c>
      <c r="CH264" s="13">
        <f t="shared" si="217"/>
        <v>0</v>
      </c>
      <c r="CI264" s="13">
        <f t="shared" si="218"/>
        <v>0</v>
      </c>
      <c r="CJ264" s="13">
        <f t="shared" si="219"/>
        <v>0</v>
      </c>
      <c r="CK264" s="13">
        <f t="shared" si="220"/>
        <v>1</v>
      </c>
      <c r="CL264" s="13">
        <f t="shared" si="221"/>
        <v>0</v>
      </c>
      <c r="CM264" s="13">
        <f t="shared" si="222"/>
        <v>0</v>
      </c>
      <c r="CN264" s="13">
        <f t="shared" si="223"/>
        <v>0</v>
      </c>
      <c r="CO264" s="13">
        <f t="shared" si="224"/>
        <v>0</v>
      </c>
      <c r="CP264" s="13">
        <f t="shared" si="225"/>
        <v>0</v>
      </c>
      <c r="CQ264" s="13">
        <f t="shared" si="226"/>
        <v>0</v>
      </c>
      <c r="CR264" s="13">
        <f t="shared" si="227"/>
        <v>1</v>
      </c>
      <c r="CS264" s="13">
        <f t="shared" si="229"/>
        <v>0</v>
      </c>
      <c r="CT264" s="13" t="s">
        <v>107</v>
      </c>
    </row>
    <row r="265" spans="1:98" x14ac:dyDescent="0.35">
      <c r="A265" s="14">
        <v>171</v>
      </c>
      <c r="B265" s="6">
        <v>264</v>
      </c>
      <c r="C265" s="6">
        <v>15</v>
      </c>
      <c r="D265" s="6">
        <v>2</v>
      </c>
      <c r="F265" s="6" t="s">
        <v>240</v>
      </c>
      <c r="G265" s="6">
        <v>1</v>
      </c>
      <c r="H265" s="6"/>
      <c r="I265" s="6"/>
      <c r="J265" s="6" t="s">
        <v>96</v>
      </c>
      <c r="K265" s="21">
        <v>43761</v>
      </c>
      <c r="L265" s="6" t="s">
        <v>86</v>
      </c>
      <c r="M265" s="6" t="s">
        <v>180</v>
      </c>
      <c r="N265" s="6"/>
      <c r="O265" s="6"/>
      <c r="P265" s="16">
        <v>43758</v>
      </c>
      <c r="Q265" s="17">
        <v>0.70833333333333337</v>
      </c>
      <c r="R265" s="6" t="s">
        <v>98</v>
      </c>
      <c r="S265" s="6" t="s">
        <v>98</v>
      </c>
      <c r="T265" s="6" t="s">
        <v>53</v>
      </c>
      <c r="U265" s="6" t="s">
        <v>504</v>
      </c>
      <c r="V265" s="6" t="s">
        <v>182</v>
      </c>
      <c r="W265" s="6" t="s">
        <v>94</v>
      </c>
      <c r="Y265" s="6" t="s">
        <v>79</v>
      </c>
      <c r="AA265" s="6" t="s">
        <v>50</v>
      </c>
      <c r="AB265" s="6" t="s">
        <v>184</v>
      </c>
      <c r="AC265" s="6" t="s">
        <v>94</v>
      </c>
      <c r="AD265" s="6">
        <v>1</v>
      </c>
      <c r="AE265" s="6" t="s">
        <v>80</v>
      </c>
      <c r="AU265" s="6" t="s">
        <v>143</v>
      </c>
      <c r="AV265" s="6" t="s">
        <v>106</v>
      </c>
      <c r="AW265" s="6" t="s">
        <v>184</v>
      </c>
      <c r="AX265" s="13">
        <v>999</v>
      </c>
      <c r="AY265" s="13">
        <f t="shared" si="184"/>
        <v>0</v>
      </c>
      <c r="AZ265" s="13">
        <f t="shared" si="185"/>
        <v>1</v>
      </c>
      <c r="BA265" s="13">
        <f t="shared" si="186"/>
        <v>0</v>
      </c>
      <c r="BB265" s="13">
        <f t="shared" si="187"/>
        <v>0</v>
      </c>
      <c r="BC265" s="13">
        <f t="shared" si="188"/>
        <v>1</v>
      </c>
      <c r="BD265" s="13">
        <f t="shared" si="189"/>
        <v>0</v>
      </c>
      <c r="BE265" s="13">
        <f>COUNTIF(T265:AT265,"Tocaciones")</f>
        <v>0</v>
      </c>
      <c r="BF265" s="13">
        <f t="shared" si="190"/>
        <v>0</v>
      </c>
      <c r="BG265" s="13">
        <f t="shared" si="191"/>
        <v>0</v>
      </c>
      <c r="BH265" s="13">
        <f t="shared" si="192"/>
        <v>0</v>
      </c>
      <c r="BI265" s="13">
        <f t="shared" si="193"/>
        <v>0</v>
      </c>
      <c r="BJ265" s="13">
        <f t="shared" si="194"/>
        <v>0</v>
      </c>
      <c r="BK265" s="13">
        <f t="shared" si="195"/>
        <v>0</v>
      </c>
      <c r="BL265" s="13">
        <f t="shared" si="196"/>
        <v>0</v>
      </c>
      <c r="BM265" s="13">
        <f t="shared" si="197"/>
        <v>0</v>
      </c>
      <c r="BN265" s="13">
        <f t="shared" si="198"/>
        <v>0</v>
      </c>
      <c r="BO265" s="13">
        <f t="shared" si="199"/>
        <v>0</v>
      </c>
      <c r="BP265" s="13">
        <f t="shared" si="200"/>
        <v>0</v>
      </c>
      <c r="BQ265" s="13">
        <f t="shared" si="201"/>
        <v>0</v>
      </c>
      <c r="BR265" s="13">
        <f t="shared" si="202"/>
        <v>0</v>
      </c>
      <c r="BS265" s="13">
        <f t="shared" si="203"/>
        <v>0</v>
      </c>
      <c r="BT265" s="13">
        <f t="shared" si="204"/>
        <v>0</v>
      </c>
      <c r="BU265" s="40">
        <f t="shared" si="228"/>
        <v>2</v>
      </c>
      <c r="BV265" s="13">
        <f t="shared" si="205"/>
        <v>0</v>
      </c>
      <c r="BW265" s="13">
        <f t="shared" si="206"/>
        <v>0</v>
      </c>
      <c r="BX265" s="13">
        <f t="shared" si="207"/>
        <v>0</v>
      </c>
      <c r="BY265" s="13">
        <f t="shared" si="208"/>
        <v>0</v>
      </c>
      <c r="BZ265" s="13">
        <f t="shared" si="209"/>
        <v>0</v>
      </c>
      <c r="CA265" s="13">
        <f t="shared" si="210"/>
        <v>0</v>
      </c>
      <c r="CB265" s="13">
        <f t="shared" si="211"/>
        <v>0</v>
      </c>
      <c r="CC265" s="13">
        <f t="shared" si="212"/>
        <v>1</v>
      </c>
      <c r="CD265" s="13">
        <f t="shared" si="213"/>
        <v>1</v>
      </c>
      <c r="CE265" s="13">
        <f t="shared" si="214"/>
        <v>0</v>
      </c>
      <c r="CF265" s="13">
        <f t="shared" si="215"/>
        <v>0</v>
      </c>
      <c r="CG265" s="13">
        <f t="shared" si="216"/>
        <v>0</v>
      </c>
      <c r="CH265" s="13">
        <f t="shared" si="217"/>
        <v>0</v>
      </c>
      <c r="CI265" s="13">
        <f t="shared" si="218"/>
        <v>0</v>
      </c>
      <c r="CJ265" s="13">
        <f t="shared" si="219"/>
        <v>0</v>
      </c>
      <c r="CK265" s="13">
        <f t="shared" si="220"/>
        <v>0</v>
      </c>
      <c r="CL265" s="13">
        <f t="shared" si="221"/>
        <v>0</v>
      </c>
      <c r="CM265" s="13">
        <f t="shared" si="222"/>
        <v>0</v>
      </c>
      <c r="CN265" s="13">
        <f t="shared" si="223"/>
        <v>0</v>
      </c>
      <c r="CO265" s="13">
        <f t="shared" si="224"/>
        <v>0</v>
      </c>
      <c r="CP265" s="13">
        <f t="shared" si="225"/>
        <v>0</v>
      </c>
      <c r="CQ265" s="13">
        <f t="shared" si="226"/>
        <v>0</v>
      </c>
      <c r="CR265" s="13">
        <f t="shared" si="227"/>
        <v>2</v>
      </c>
      <c r="CS265" s="13">
        <f t="shared" si="229"/>
        <v>1</v>
      </c>
      <c r="CT265" s="13" t="s">
        <v>125</v>
      </c>
    </row>
    <row r="266" spans="1:98" x14ac:dyDescent="0.35">
      <c r="A266" s="14">
        <v>172</v>
      </c>
      <c r="B266" s="6">
        <v>265</v>
      </c>
      <c r="C266" s="6">
        <v>999</v>
      </c>
      <c r="D266" s="6">
        <v>1</v>
      </c>
      <c r="G266" s="6">
        <v>2</v>
      </c>
      <c r="H266" s="6"/>
      <c r="I266" s="6"/>
      <c r="J266" s="6" t="s">
        <v>491</v>
      </c>
      <c r="K266" s="21">
        <v>43760</v>
      </c>
      <c r="L266" s="6" t="s">
        <v>260</v>
      </c>
      <c r="M266" s="6" t="s">
        <v>282</v>
      </c>
      <c r="N266" s="6"/>
      <c r="O266" s="6"/>
      <c r="P266" s="16">
        <v>43760</v>
      </c>
      <c r="Q266" s="17">
        <v>0.25</v>
      </c>
      <c r="R266" s="6" t="s">
        <v>307</v>
      </c>
      <c r="S266" s="6" t="s">
        <v>99</v>
      </c>
      <c r="T266" s="6" t="s">
        <v>53</v>
      </c>
      <c r="U266" s="6" t="s">
        <v>505</v>
      </c>
      <c r="V266" s="6" t="s">
        <v>506</v>
      </c>
      <c r="W266" s="6" t="s">
        <v>91</v>
      </c>
      <c r="Y266" s="6" t="s">
        <v>79</v>
      </c>
      <c r="AU266" s="6">
        <v>999</v>
      </c>
      <c r="AV266" s="6" t="s">
        <v>273</v>
      </c>
      <c r="AX266" s="6" t="s">
        <v>99</v>
      </c>
      <c r="AY266" s="13">
        <f t="shared" si="184"/>
        <v>0</v>
      </c>
      <c r="AZ266" s="13">
        <f t="shared" si="185"/>
        <v>0</v>
      </c>
      <c r="BA266" s="13">
        <f t="shared" si="186"/>
        <v>0</v>
      </c>
      <c r="BB266" s="13">
        <f t="shared" si="187"/>
        <v>0</v>
      </c>
      <c r="BC266" s="13">
        <f t="shared" si="188"/>
        <v>1</v>
      </c>
      <c r="BD266" s="13">
        <f t="shared" si="189"/>
        <v>0</v>
      </c>
      <c r="BE266" s="13">
        <f>COUNTIF(T266:AW266,"Tocaciones")</f>
        <v>0</v>
      </c>
      <c r="BF266" s="13">
        <f t="shared" si="190"/>
        <v>0</v>
      </c>
      <c r="BG266" s="13">
        <f t="shared" si="191"/>
        <v>0</v>
      </c>
      <c r="BH266" s="13">
        <f t="shared" si="192"/>
        <v>0</v>
      </c>
      <c r="BI266" s="13">
        <f t="shared" si="193"/>
        <v>0</v>
      </c>
      <c r="BJ266" s="13">
        <f t="shared" si="194"/>
        <v>0</v>
      </c>
      <c r="BK266" s="13">
        <f t="shared" si="195"/>
        <v>0</v>
      </c>
      <c r="BL266" s="13">
        <f t="shared" si="196"/>
        <v>0</v>
      </c>
      <c r="BM266" s="13">
        <f t="shared" si="197"/>
        <v>0</v>
      </c>
      <c r="BN266" s="13">
        <f t="shared" si="198"/>
        <v>0</v>
      </c>
      <c r="BO266" s="13">
        <f t="shared" si="199"/>
        <v>0</v>
      </c>
      <c r="BP266" s="13">
        <f t="shared" si="200"/>
        <v>0</v>
      </c>
      <c r="BQ266" s="13">
        <f t="shared" si="201"/>
        <v>0</v>
      </c>
      <c r="BR266" s="13">
        <f t="shared" si="202"/>
        <v>0</v>
      </c>
      <c r="BS266" s="13">
        <f t="shared" si="203"/>
        <v>0</v>
      </c>
      <c r="BT266" s="13">
        <f t="shared" si="204"/>
        <v>0</v>
      </c>
      <c r="BU266" s="40">
        <f t="shared" si="228"/>
        <v>1</v>
      </c>
      <c r="BV266" s="13">
        <f t="shared" si="205"/>
        <v>0</v>
      </c>
      <c r="BW266" s="13">
        <f t="shared" si="206"/>
        <v>0</v>
      </c>
      <c r="BX266" s="13">
        <f t="shared" si="207"/>
        <v>0</v>
      </c>
      <c r="BY266" s="13">
        <f t="shared" si="208"/>
        <v>0</v>
      </c>
      <c r="BZ266" s="13">
        <f t="shared" si="209"/>
        <v>0</v>
      </c>
      <c r="CA266" s="13">
        <f t="shared" si="210"/>
        <v>0</v>
      </c>
      <c r="CB266" s="13">
        <f t="shared" si="211"/>
        <v>0</v>
      </c>
      <c r="CC266" s="13">
        <f t="shared" si="212"/>
        <v>1</v>
      </c>
      <c r="CD266" s="13">
        <f t="shared" si="213"/>
        <v>0</v>
      </c>
      <c r="CE266" s="13">
        <f t="shared" si="214"/>
        <v>0</v>
      </c>
      <c r="CF266" s="13">
        <f t="shared" si="215"/>
        <v>0</v>
      </c>
      <c r="CG266" s="13">
        <f t="shared" si="216"/>
        <v>0</v>
      </c>
      <c r="CH266" s="13">
        <f t="shared" si="217"/>
        <v>0</v>
      </c>
      <c r="CI266" s="13">
        <f t="shared" si="218"/>
        <v>0</v>
      </c>
      <c r="CJ266" s="13">
        <f t="shared" si="219"/>
        <v>0</v>
      </c>
      <c r="CK266" s="13">
        <f t="shared" si="220"/>
        <v>0</v>
      </c>
      <c r="CL266" s="13">
        <f t="shared" si="221"/>
        <v>0</v>
      </c>
      <c r="CM266" s="13">
        <f t="shared" si="222"/>
        <v>0</v>
      </c>
      <c r="CN266" s="13">
        <f t="shared" si="223"/>
        <v>0</v>
      </c>
      <c r="CO266" s="13">
        <f t="shared" si="224"/>
        <v>1</v>
      </c>
      <c r="CP266" s="13">
        <f t="shared" si="225"/>
        <v>0</v>
      </c>
      <c r="CQ266" s="13">
        <f t="shared" si="226"/>
        <v>0</v>
      </c>
      <c r="CR266" s="13">
        <f t="shared" si="227"/>
        <v>0</v>
      </c>
      <c r="CS266" s="13">
        <f t="shared" si="229"/>
        <v>0</v>
      </c>
      <c r="CT266" s="13" t="s">
        <v>107</v>
      </c>
    </row>
    <row r="267" spans="1:98" x14ac:dyDescent="0.35">
      <c r="A267" s="14">
        <v>173</v>
      </c>
      <c r="B267" s="6">
        <v>266</v>
      </c>
      <c r="C267" s="6">
        <v>999</v>
      </c>
      <c r="D267" s="6">
        <v>1</v>
      </c>
      <c r="G267" s="6">
        <v>1</v>
      </c>
      <c r="H267" s="6"/>
      <c r="I267" s="6"/>
      <c r="J267" s="6" t="s">
        <v>147</v>
      </c>
      <c r="K267" s="21">
        <v>43773</v>
      </c>
      <c r="L267" s="6" t="s">
        <v>507</v>
      </c>
      <c r="M267" s="6" t="s">
        <v>325</v>
      </c>
      <c r="N267" s="6"/>
      <c r="O267" s="6"/>
      <c r="P267" s="16">
        <v>43759</v>
      </c>
      <c r="Q267" s="17">
        <v>0.64583333333333337</v>
      </c>
      <c r="R267" s="6" t="s">
        <v>307</v>
      </c>
      <c r="S267" s="6" t="s">
        <v>307</v>
      </c>
      <c r="T267" s="6" t="s">
        <v>49</v>
      </c>
      <c r="U267" s="6" t="s">
        <v>508</v>
      </c>
      <c r="V267" s="6" t="s">
        <v>327</v>
      </c>
      <c r="W267" s="6" t="s">
        <v>94</v>
      </c>
      <c r="Y267" s="6" t="s">
        <v>87</v>
      </c>
      <c r="Z267" s="6"/>
      <c r="AU267" s="18" t="s">
        <v>105</v>
      </c>
      <c r="AV267" s="6" t="s">
        <v>106</v>
      </c>
      <c r="AX267" s="6" t="s">
        <v>99</v>
      </c>
      <c r="AY267" s="13">
        <f t="shared" si="184"/>
        <v>1</v>
      </c>
      <c r="AZ267" s="13">
        <f t="shared" si="185"/>
        <v>0</v>
      </c>
      <c r="BA267" s="13">
        <f t="shared" si="186"/>
        <v>0</v>
      </c>
      <c r="BB267" s="13">
        <f t="shared" si="187"/>
        <v>0</v>
      </c>
      <c r="BC267" s="13">
        <f t="shared" si="188"/>
        <v>0</v>
      </c>
      <c r="BD267" s="13">
        <f t="shared" si="189"/>
        <v>0</v>
      </c>
      <c r="BE267" s="13">
        <f>COUNTIF(T267:AT267,"Tocaciones")</f>
        <v>0</v>
      </c>
      <c r="BF267" s="13">
        <f t="shared" si="190"/>
        <v>0</v>
      </c>
      <c r="BG267" s="13">
        <f t="shared" si="191"/>
        <v>0</v>
      </c>
      <c r="BH267" s="13">
        <f t="shared" si="192"/>
        <v>0</v>
      </c>
      <c r="BI267" s="13">
        <f t="shared" si="193"/>
        <v>0</v>
      </c>
      <c r="BJ267" s="13">
        <f t="shared" si="194"/>
        <v>0</v>
      </c>
      <c r="BK267" s="13">
        <f t="shared" si="195"/>
        <v>0</v>
      </c>
      <c r="BL267" s="13">
        <f t="shared" si="196"/>
        <v>0</v>
      </c>
      <c r="BM267" s="13">
        <f t="shared" si="197"/>
        <v>0</v>
      </c>
      <c r="BN267" s="13">
        <f t="shared" si="198"/>
        <v>0</v>
      </c>
      <c r="BO267" s="13">
        <f t="shared" si="199"/>
        <v>0</v>
      </c>
      <c r="BP267" s="13">
        <f t="shared" si="200"/>
        <v>0</v>
      </c>
      <c r="BQ267" s="13">
        <f t="shared" si="201"/>
        <v>0</v>
      </c>
      <c r="BR267" s="13">
        <f t="shared" si="202"/>
        <v>0</v>
      </c>
      <c r="BS267" s="13">
        <f t="shared" si="203"/>
        <v>0</v>
      </c>
      <c r="BT267" s="13">
        <f t="shared" si="204"/>
        <v>0</v>
      </c>
      <c r="BU267" s="40">
        <f t="shared" si="228"/>
        <v>1</v>
      </c>
      <c r="BV267" s="13">
        <f t="shared" si="205"/>
        <v>0</v>
      </c>
      <c r="BW267" s="13">
        <f t="shared" si="206"/>
        <v>0</v>
      </c>
      <c r="BX267" s="13">
        <f t="shared" si="207"/>
        <v>0</v>
      </c>
      <c r="BY267" s="13">
        <f t="shared" si="208"/>
        <v>0</v>
      </c>
      <c r="BZ267" s="13">
        <f t="shared" si="209"/>
        <v>0</v>
      </c>
      <c r="CA267" s="13">
        <f t="shared" si="210"/>
        <v>0</v>
      </c>
      <c r="CB267" s="13">
        <f t="shared" si="211"/>
        <v>0</v>
      </c>
      <c r="CC267" s="13">
        <f t="shared" si="212"/>
        <v>0</v>
      </c>
      <c r="CD267" s="13">
        <f t="shared" si="213"/>
        <v>0</v>
      </c>
      <c r="CE267" s="13">
        <f t="shared" si="214"/>
        <v>0</v>
      </c>
      <c r="CF267" s="13">
        <f t="shared" si="215"/>
        <v>0</v>
      </c>
      <c r="CG267" s="13">
        <f t="shared" si="216"/>
        <v>0</v>
      </c>
      <c r="CH267" s="13">
        <f t="shared" si="217"/>
        <v>0</v>
      </c>
      <c r="CI267" s="13">
        <f t="shared" si="218"/>
        <v>0</v>
      </c>
      <c r="CJ267" s="13">
        <f t="shared" si="219"/>
        <v>0</v>
      </c>
      <c r="CK267" s="13">
        <f t="shared" si="220"/>
        <v>1</v>
      </c>
      <c r="CL267" s="13">
        <f t="shared" si="221"/>
        <v>0</v>
      </c>
      <c r="CM267" s="13">
        <f t="shared" si="222"/>
        <v>0</v>
      </c>
      <c r="CN267" s="13">
        <f t="shared" si="223"/>
        <v>0</v>
      </c>
      <c r="CO267" s="13">
        <f t="shared" si="224"/>
        <v>0</v>
      </c>
      <c r="CP267" s="13">
        <f t="shared" si="225"/>
        <v>0</v>
      </c>
      <c r="CQ267" s="13">
        <f t="shared" si="226"/>
        <v>0</v>
      </c>
      <c r="CR267" s="13">
        <f t="shared" si="227"/>
        <v>1</v>
      </c>
      <c r="CS267" s="13">
        <f t="shared" si="229"/>
        <v>0</v>
      </c>
      <c r="CT267" s="13" t="s">
        <v>107</v>
      </c>
    </row>
    <row r="268" spans="1:98" x14ac:dyDescent="0.35">
      <c r="A268" s="14">
        <v>174</v>
      </c>
      <c r="B268" s="6">
        <v>267</v>
      </c>
      <c r="C268" s="6">
        <v>999</v>
      </c>
      <c r="D268" s="6">
        <v>1</v>
      </c>
      <c r="G268" s="6">
        <v>1</v>
      </c>
      <c r="H268" s="6"/>
      <c r="I268" s="6"/>
      <c r="J268" s="6" t="s">
        <v>147</v>
      </c>
      <c r="K268" s="21">
        <v>43768</v>
      </c>
      <c r="L268" s="6" t="s">
        <v>376</v>
      </c>
      <c r="M268" s="6" t="s">
        <v>509</v>
      </c>
      <c r="N268" s="6"/>
      <c r="O268" s="6"/>
      <c r="P268" s="16">
        <v>43759</v>
      </c>
      <c r="Q268" s="17">
        <v>0.91666666666666663</v>
      </c>
      <c r="R268" s="6" t="s">
        <v>307</v>
      </c>
      <c r="S268" s="6" t="s">
        <v>310</v>
      </c>
      <c r="T268" s="6" t="s">
        <v>49</v>
      </c>
      <c r="U268" s="6" t="s">
        <v>510</v>
      </c>
      <c r="V268" s="6" t="s">
        <v>506</v>
      </c>
      <c r="W268" s="6" t="s">
        <v>94</v>
      </c>
      <c r="X268" s="6">
        <v>3</v>
      </c>
      <c r="Y268" s="6" t="s">
        <v>87</v>
      </c>
      <c r="AU268" s="18" t="s">
        <v>105</v>
      </c>
      <c r="AV268" s="6" t="s">
        <v>106</v>
      </c>
      <c r="AX268" s="6" t="s">
        <v>99</v>
      </c>
      <c r="AY268" s="13">
        <f t="shared" si="184"/>
        <v>1</v>
      </c>
      <c r="AZ268" s="13">
        <f t="shared" si="185"/>
        <v>0</v>
      </c>
      <c r="BA268" s="13">
        <f t="shared" si="186"/>
        <v>0</v>
      </c>
      <c r="BB268" s="13">
        <f t="shared" si="187"/>
        <v>0</v>
      </c>
      <c r="BC268" s="13">
        <f t="shared" si="188"/>
        <v>0</v>
      </c>
      <c r="BD268" s="13">
        <f t="shared" si="189"/>
        <v>0</v>
      </c>
      <c r="BE268" s="13">
        <f>COUNTIF(T268:AW268,"Tocaciones")</f>
        <v>0</v>
      </c>
      <c r="BF268" s="13">
        <f t="shared" si="190"/>
        <v>0</v>
      </c>
      <c r="BG268" s="13">
        <f t="shared" si="191"/>
        <v>0</v>
      </c>
      <c r="BH268" s="13">
        <f t="shared" si="192"/>
        <v>0</v>
      </c>
      <c r="BI268" s="13">
        <f t="shared" si="193"/>
        <v>0</v>
      </c>
      <c r="BJ268" s="13">
        <f t="shared" si="194"/>
        <v>0</v>
      </c>
      <c r="BK268" s="13">
        <f t="shared" si="195"/>
        <v>0</v>
      </c>
      <c r="BL268" s="13">
        <f t="shared" si="196"/>
        <v>0</v>
      </c>
      <c r="BM268" s="13">
        <f t="shared" si="197"/>
        <v>0</v>
      </c>
      <c r="BN268" s="13">
        <f t="shared" si="198"/>
        <v>0</v>
      </c>
      <c r="BO268" s="13">
        <f t="shared" si="199"/>
        <v>0</v>
      </c>
      <c r="BP268" s="13">
        <f t="shared" si="200"/>
        <v>0</v>
      </c>
      <c r="BQ268" s="13">
        <f t="shared" si="201"/>
        <v>0</v>
      </c>
      <c r="BR268" s="13">
        <f t="shared" si="202"/>
        <v>0</v>
      </c>
      <c r="BS268" s="13">
        <f t="shared" si="203"/>
        <v>0</v>
      </c>
      <c r="BT268" s="13">
        <f t="shared" si="204"/>
        <v>0</v>
      </c>
      <c r="BU268" s="40">
        <f t="shared" si="228"/>
        <v>1</v>
      </c>
      <c r="BV268" s="13">
        <f t="shared" si="205"/>
        <v>0</v>
      </c>
      <c r="BW268" s="13">
        <f t="shared" si="206"/>
        <v>0</v>
      </c>
      <c r="BX268" s="13">
        <f t="shared" si="207"/>
        <v>0</v>
      </c>
      <c r="BY268" s="13">
        <f t="shared" si="208"/>
        <v>0</v>
      </c>
      <c r="BZ268" s="13">
        <f t="shared" si="209"/>
        <v>0</v>
      </c>
      <c r="CA268" s="13">
        <f t="shared" si="210"/>
        <v>0</v>
      </c>
      <c r="CB268" s="13">
        <f t="shared" si="211"/>
        <v>0</v>
      </c>
      <c r="CC268" s="13">
        <f t="shared" si="212"/>
        <v>0</v>
      </c>
      <c r="CD268" s="13">
        <f t="shared" si="213"/>
        <v>0</v>
      </c>
      <c r="CE268" s="13">
        <f t="shared" si="214"/>
        <v>0</v>
      </c>
      <c r="CF268" s="13">
        <f t="shared" si="215"/>
        <v>0</v>
      </c>
      <c r="CG268" s="13">
        <f t="shared" si="216"/>
        <v>0</v>
      </c>
      <c r="CH268" s="13">
        <f t="shared" si="217"/>
        <v>0</v>
      </c>
      <c r="CI268" s="13">
        <f t="shared" si="218"/>
        <v>0</v>
      </c>
      <c r="CJ268" s="13">
        <f t="shared" si="219"/>
        <v>0</v>
      </c>
      <c r="CK268" s="13">
        <f t="shared" si="220"/>
        <v>1</v>
      </c>
      <c r="CL268" s="13">
        <f t="shared" si="221"/>
        <v>0</v>
      </c>
      <c r="CM268" s="13">
        <f t="shared" si="222"/>
        <v>0</v>
      </c>
      <c r="CN268" s="13">
        <f t="shared" si="223"/>
        <v>0</v>
      </c>
      <c r="CO268" s="13">
        <f t="shared" si="224"/>
        <v>0</v>
      </c>
      <c r="CP268" s="13">
        <f t="shared" si="225"/>
        <v>0</v>
      </c>
      <c r="CQ268" s="13">
        <f t="shared" si="226"/>
        <v>0</v>
      </c>
      <c r="CR268" s="13">
        <f t="shared" si="227"/>
        <v>1</v>
      </c>
      <c r="CS268" s="13">
        <f t="shared" si="229"/>
        <v>0</v>
      </c>
      <c r="CT268" s="13" t="s">
        <v>107</v>
      </c>
    </row>
    <row r="269" spans="1:98" x14ac:dyDescent="0.35">
      <c r="A269" s="14">
        <v>175</v>
      </c>
      <c r="B269" s="6">
        <v>268</v>
      </c>
      <c r="C269" s="6">
        <v>999</v>
      </c>
      <c r="D269" s="6">
        <v>1</v>
      </c>
      <c r="G269" s="6">
        <v>1</v>
      </c>
      <c r="H269" s="6"/>
      <c r="I269" s="6"/>
      <c r="J269" s="6" t="s">
        <v>96</v>
      </c>
      <c r="K269" s="21">
        <v>43783</v>
      </c>
      <c r="L269" s="6" t="s">
        <v>393</v>
      </c>
      <c r="M269" s="6" t="s">
        <v>511</v>
      </c>
      <c r="N269" s="6"/>
      <c r="O269" s="6"/>
      <c r="P269" s="21">
        <v>43773</v>
      </c>
      <c r="Q269" s="17">
        <v>0.66666666666666663</v>
      </c>
      <c r="R269" s="6" t="s">
        <v>99</v>
      </c>
      <c r="S269" s="6" t="s">
        <v>310</v>
      </c>
      <c r="T269" s="6" t="s">
        <v>52</v>
      </c>
      <c r="U269" s="6" t="s">
        <v>512</v>
      </c>
      <c r="V269" s="6" t="s">
        <v>299</v>
      </c>
      <c r="W269" s="6" t="s">
        <v>94</v>
      </c>
      <c r="Y269" s="6" t="s">
        <v>73</v>
      </c>
      <c r="Z269" s="6" t="s">
        <v>76</v>
      </c>
      <c r="AU269" s="6" t="s">
        <v>513</v>
      </c>
      <c r="AV269" s="6" t="s">
        <v>270</v>
      </c>
      <c r="AX269" s="6" t="s">
        <v>310</v>
      </c>
      <c r="AY269" s="13">
        <f t="shared" si="184"/>
        <v>0</v>
      </c>
      <c r="AZ269" s="13">
        <f t="shared" si="185"/>
        <v>0</v>
      </c>
      <c r="BA269" s="13">
        <f t="shared" si="186"/>
        <v>0</v>
      </c>
      <c r="BB269" s="13">
        <f t="shared" si="187"/>
        <v>1</v>
      </c>
      <c r="BC269" s="13">
        <f t="shared" si="188"/>
        <v>0</v>
      </c>
      <c r="BD269" s="13">
        <f t="shared" si="189"/>
        <v>0</v>
      </c>
      <c r="BE269" s="13">
        <f>COUNTIF(T269:AT269,"Tocaciones")</f>
        <v>0</v>
      </c>
      <c r="BF269" s="13">
        <f t="shared" si="190"/>
        <v>0</v>
      </c>
      <c r="BG269" s="13">
        <f t="shared" si="191"/>
        <v>0</v>
      </c>
      <c r="BH269" s="13">
        <f t="shared" si="192"/>
        <v>0</v>
      </c>
      <c r="BI269" s="13">
        <f t="shared" si="193"/>
        <v>0</v>
      </c>
      <c r="BJ269" s="13">
        <f t="shared" si="194"/>
        <v>0</v>
      </c>
      <c r="BK269" s="13">
        <f t="shared" si="195"/>
        <v>0</v>
      </c>
      <c r="BL269" s="13">
        <f t="shared" si="196"/>
        <v>0</v>
      </c>
      <c r="BM269" s="13">
        <f t="shared" si="197"/>
        <v>0</v>
      </c>
      <c r="BN269" s="13">
        <f t="shared" si="198"/>
        <v>0</v>
      </c>
      <c r="BO269" s="13">
        <f t="shared" si="199"/>
        <v>0</v>
      </c>
      <c r="BP269" s="13">
        <f t="shared" si="200"/>
        <v>0</v>
      </c>
      <c r="BQ269" s="13">
        <f t="shared" si="201"/>
        <v>0</v>
      </c>
      <c r="BR269" s="13">
        <f t="shared" si="202"/>
        <v>0</v>
      </c>
      <c r="BS269" s="13">
        <f t="shared" si="203"/>
        <v>0</v>
      </c>
      <c r="BT269" s="13">
        <f t="shared" si="204"/>
        <v>0</v>
      </c>
      <c r="BU269" s="40">
        <f t="shared" si="228"/>
        <v>1</v>
      </c>
      <c r="BV269" s="13">
        <f t="shared" si="205"/>
        <v>0</v>
      </c>
      <c r="BW269" s="13">
        <f t="shared" si="206"/>
        <v>1</v>
      </c>
      <c r="BX269" s="13">
        <f t="shared" si="207"/>
        <v>0</v>
      </c>
      <c r="BY269" s="13">
        <f t="shared" si="208"/>
        <v>0</v>
      </c>
      <c r="BZ269" s="13">
        <f t="shared" si="209"/>
        <v>1</v>
      </c>
      <c r="CA269" s="13">
        <f t="shared" si="210"/>
        <v>0</v>
      </c>
      <c r="CB269" s="13">
        <f t="shared" si="211"/>
        <v>0</v>
      </c>
      <c r="CC269" s="13">
        <f t="shared" si="212"/>
        <v>0</v>
      </c>
      <c r="CD269" s="13">
        <f t="shared" si="213"/>
        <v>0</v>
      </c>
      <c r="CE269" s="13">
        <f t="shared" si="214"/>
        <v>0</v>
      </c>
      <c r="CF269" s="13">
        <f t="shared" si="215"/>
        <v>0</v>
      </c>
      <c r="CG269" s="13">
        <f t="shared" si="216"/>
        <v>0</v>
      </c>
      <c r="CH269" s="13">
        <f t="shared" si="217"/>
        <v>0</v>
      </c>
      <c r="CI269" s="13">
        <f t="shared" si="218"/>
        <v>0</v>
      </c>
      <c r="CJ269" s="13">
        <f t="shared" si="219"/>
        <v>0</v>
      </c>
      <c r="CK269" s="13">
        <f t="shared" si="220"/>
        <v>0</v>
      </c>
      <c r="CL269" s="13">
        <f t="shared" si="221"/>
        <v>0</v>
      </c>
      <c r="CM269" s="13">
        <f t="shared" si="222"/>
        <v>0</v>
      </c>
      <c r="CN269" s="13">
        <f t="shared" si="223"/>
        <v>0</v>
      </c>
      <c r="CO269" s="13">
        <f t="shared" si="224"/>
        <v>0</v>
      </c>
      <c r="CP269" s="13">
        <f t="shared" si="225"/>
        <v>0</v>
      </c>
      <c r="CQ269" s="13">
        <f t="shared" si="226"/>
        <v>0</v>
      </c>
      <c r="CR269" s="13">
        <f t="shared" si="227"/>
        <v>1</v>
      </c>
      <c r="CS269" s="13">
        <f t="shared" si="229"/>
        <v>0</v>
      </c>
      <c r="CT269" s="13" t="s">
        <v>107</v>
      </c>
    </row>
    <row r="270" spans="1:98" x14ac:dyDescent="0.35">
      <c r="A270" s="14">
        <v>176</v>
      </c>
      <c r="B270" s="6">
        <v>269</v>
      </c>
      <c r="C270" s="6">
        <v>999</v>
      </c>
      <c r="D270" s="6">
        <v>2</v>
      </c>
      <c r="G270" s="6">
        <v>1</v>
      </c>
      <c r="H270" s="6"/>
      <c r="I270" s="6"/>
      <c r="J270" s="6" t="s">
        <v>96</v>
      </c>
      <c r="K270" s="21">
        <v>43782</v>
      </c>
      <c r="L270" s="6" t="s">
        <v>172</v>
      </c>
      <c r="M270" s="6" t="s">
        <v>514</v>
      </c>
      <c r="N270" s="6"/>
      <c r="O270" s="6"/>
      <c r="P270" s="16">
        <v>43766</v>
      </c>
      <c r="Q270" s="17">
        <v>0.70833333333333337</v>
      </c>
      <c r="R270" s="6" t="s">
        <v>310</v>
      </c>
      <c r="S270" s="6" t="s">
        <v>98</v>
      </c>
      <c r="T270" s="6" t="s">
        <v>52</v>
      </c>
      <c r="U270" s="6" t="s">
        <v>515</v>
      </c>
      <c r="V270" s="6" t="s">
        <v>299</v>
      </c>
      <c r="W270" s="6" t="s">
        <v>94</v>
      </c>
      <c r="Y270" s="6" t="s">
        <v>73</v>
      </c>
      <c r="Z270" s="6" t="s">
        <v>76</v>
      </c>
      <c r="AU270" s="6" t="s">
        <v>337</v>
      </c>
      <c r="AV270" s="6" t="s">
        <v>315</v>
      </c>
      <c r="AX270" s="6" t="s">
        <v>310</v>
      </c>
      <c r="AY270" s="13">
        <f t="shared" si="184"/>
        <v>0</v>
      </c>
      <c r="AZ270" s="13">
        <f t="shared" si="185"/>
        <v>0</v>
      </c>
      <c r="BA270" s="13">
        <f t="shared" si="186"/>
        <v>0</v>
      </c>
      <c r="BB270" s="13">
        <f t="shared" si="187"/>
        <v>1</v>
      </c>
      <c r="BC270" s="13">
        <f t="shared" si="188"/>
        <v>0</v>
      </c>
      <c r="BD270" s="13">
        <f t="shared" si="189"/>
        <v>0</v>
      </c>
      <c r="BE270" s="13">
        <f>COUNTIF(T270:AW270,"Tocaciones")</f>
        <v>0</v>
      </c>
      <c r="BF270" s="13">
        <f t="shared" si="190"/>
        <v>0</v>
      </c>
      <c r="BG270" s="13">
        <f t="shared" si="191"/>
        <v>0</v>
      </c>
      <c r="BH270" s="13">
        <f t="shared" si="192"/>
        <v>0</v>
      </c>
      <c r="BI270" s="13">
        <f t="shared" si="193"/>
        <v>0</v>
      </c>
      <c r="BJ270" s="13">
        <f t="shared" si="194"/>
        <v>0</v>
      </c>
      <c r="BK270" s="13">
        <f t="shared" si="195"/>
        <v>0</v>
      </c>
      <c r="BL270" s="13">
        <f t="shared" si="196"/>
        <v>0</v>
      </c>
      <c r="BM270" s="13">
        <f t="shared" si="197"/>
        <v>0</v>
      </c>
      <c r="BN270" s="13">
        <f t="shared" si="198"/>
        <v>0</v>
      </c>
      <c r="BO270" s="13">
        <f t="shared" si="199"/>
        <v>0</v>
      </c>
      <c r="BP270" s="13">
        <f t="shared" si="200"/>
        <v>0</v>
      </c>
      <c r="BQ270" s="13">
        <f t="shared" si="201"/>
        <v>0</v>
      </c>
      <c r="BR270" s="13">
        <f t="shared" si="202"/>
        <v>0</v>
      </c>
      <c r="BS270" s="13">
        <f t="shared" si="203"/>
        <v>0</v>
      </c>
      <c r="BT270" s="13">
        <f t="shared" si="204"/>
        <v>0</v>
      </c>
      <c r="BU270" s="40">
        <f t="shared" si="228"/>
        <v>1</v>
      </c>
      <c r="BV270" s="13">
        <f t="shared" si="205"/>
        <v>0</v>
      </c>
      <c r="BW270" s="13">
        <f t="shared" si="206"/>
        <v>1</v>
      </c>
      <c r="BX270" s="13">
        <f t="shared" si="207"/>
        <v>0</v>
      </c>
      <c r="BY270" s="13">
        <f t="shared" si="208"/>
        <v>0</v>
      </c>
      <c r="BZ270" s="13">
        <f t="shared" si="209"/>
        <v>1</v>
      </c>
      <c r="CA270" s="13">
        <f t="shared" si="210"/>
        <v>0</v>
      </c>
      <c r="CB270" s="13">
        <f t="shared" si="211"/>
        <v>0</v>
      </c>
      <c r="CC270" s="13">
        <f t="shared" si="212"/>
        <v>0</v>
      </c>
      <c r="CD270" s="13">
        <f t="shared" si="213"/>
        <v>0</v>
      </c>
      <c r="CE270" s="13">
        <f t="shared" si="214"/>
        <v>0</v>
      </c>
      <c r="CF270" s="13">
        <f t="shared" si="215"/>
        <v>0</v>
      </c>
      <c r="CG270" s="13">
        <f t="shared" si="216"/>
        <v>0</v>
      </c>
      <c r="CH270" s="13">
        <f t="shared" si="217"/>
        <v>0</v>
      </c>
      <c r="CI270" s="13">
        <f t="shared" si="218"/>
        <v>0</v>
      </c>
      <c r="CJ270" s="13">
        <f t="shared" si="219"/>
        <v>0</v>
      </c>
      <c r="CK270" s="13">
        <f t="shared" si="220"/>
        <v>0</v>
      </c>
      <c r="CL270" s="13">
        <f t="shared" si="221"/>
        <v>0</v>
      </c>
      <c r="CM270" s="13">
        <f t="shared" si="222"/>
        <v>0</v>
      </c>
      <c r="CN270" s="13">
        <f t="shared" si="223"/>
        <v>0</v>
      </c>
      <c r="CO270" s="13">
        <f t="shared" si="224"/>
        <v>0</v>
      </c>
      <c r="CP270" s="13">
        <f t="shared" si="225"/>
        <v>0</v>
      </c>
      <c r="CQ270" s="13">
        <f t="shared" si="226"/>
        <v>0</v>
      </c>
      <c r="CR270" s="13">
        <f t="shared" si="227"/>
        <v>1</v>
      </c>
      <c r="CS270" s="13">
        <f t="shared" si="229"/>
        <v>0</v>
      </c>
      <c r="CT270" s="13" t="s">
        <v>107</v>
      </c>
    </row>
    <row r="271" spans="1:98" x14ac:dyDescent="0.35">
      <c r="A271" s="14">
        <v>177</v>
      </c>
      <c r="B271" s="6">
        <v>270</v>
      </c>
      <c r="C271" s="6">
        <v>999</v>
      </c>
      <c r="D271" s="6">
        <v>1</v>
      </c>
      <c r="G271" s="6">
        <v>1</v>
      </c>
      <c r="H271" s="6"/>
      <c r="I271" s="6"/>
      <c r="J271" s="6" t="s">
        <v>96</v>
      </c>
      <c r="K271" s="21">
        <v>43781</v>
      </c>
      <c r="L271" s="6" t="s">
        <v>172</v>
      </c>
      <c r="M271" s="6" t="s">
        <v>514</v>
      </c>
      <c r="N271" s="6"/>
      <c r="O271" s="6"/>
      <c r="P271" s="16">
        <v>43759</v>
      </c>
      <c r="Q271" s="17">
        <v>0.60416666666666663</v>
      </c>
      <c r="R271" s="6" t="s">
        <v>98</v>
      </c>
      <c r="S271" s="6" t="s">
        <v>98</v>
      </c>
      <c r="T271" s="6" t="s">
        <v>52</v>
      </c>
      <c r="U271" s="6" t="s">
        <v>516</v>
      </c>
      <c r="V271" s="6" t="s">
        <v>299</v>
      </c>
      <c r="W271" s="6" t="s">
        <v>94</v>
      </c>
      <c r="Y271" s="6" t="s">
        <v>73</v>
      </c>
      <c r="Z271" s="6" t="s">
        <v>74</v>
      </c>
      <c r="AU271" s="6" t="s">
        <v>337</v>
      </c>
      <c r="AV271" s="6" t="s">
        <v>315</v>
      </c>
      <c r="AX271" s="6" t="s">
        <v>310</v>
      </c>
      <c r="AY271" s="13">
        <f t="shared" si="184"/>
        <v>0</v>
      </c>
      <c r="AZ271" s="13">
        <f t="shared" si="185"/>
        <v>0</v>
      </c>
      <c r="BA271" s="13">
        <f t="shared" si="186"/>
        <v>0</v>
      </c>
      <c r="BB271" s="13">
        <f t="shared" si="187"/>
        <v>1</v>
      </c>
      <c r="BC271" s="13">
        <f t="shared" si="188"/>
        <v>0</v>
      </c>
      <c r="BD271" s="13">
        <f t="shared" si="189"/>
        <v>0</v>
      </c>
      <c r="BE271" s="13">
        <f>COUNTIF(T271:AT271,"Tocaciones")</f>
        <v>0</v>
      </c>
      <c r="BF271" s="13">
        <f t="shared" si="190"/>
        <v>0</v>
      </c>
      <c r="BG271" s="13">
        <f t="shared" si="191"/>
        <v>0</v>
      </c>
      <c r="BH271" s="13">
        <f t="shared" si="192"/>
        <v>0</v>
      </c>
      <c r="BI271" s="13">
        <f t="shared" si="193"/>
        <v>0</v>
      </c>
      <c r="BJ271" s="13">
        <f t="shared" si="194"/>
        <v>0</v>
      </c>
      <c r="BK271" s="13">
        <f t="shared" si="195"/>
        <v>0</v>
      </c>
      <c r="BL271" s="13">
        <f t="shared" si="196"/>
        <v>0</v>
      </c>
      <c r="BM271" s="13">
        <f t="shared" si="197"/>
        <v>0</v>
      </c>
      <c r="BN271" s="13">
        <f t="shared" si="198"/>
        <v>0</v>
      </c>
      <c r="BO271" s="13">
        <f t="shared" si="199"/>
        <v>0</v>
      </c>
      <c r="BP271" s="13">
        <f t="shared" si="200"/>
        <v>0</v>
      </c>
      <c r="BQ271" s="13">
        <f t="shared" si="201"/>
        <v>0</v>
      </c>
      <c r="BR271" s="13">
        <f t="shared" si="202"/>
        <v>0</v>
      </c>
      <c r="BS271" s="13">
        <f t="shared" si="203"/>
        <v>0</v>
      </c>
      <c r="BT271" s="13">
        <f t="shared" si="204"/>
        <v>0</v>
      </c>
      <c r="BU271" s="40">
        <f t="shared" si="228"/>
        <v>1</v>
      </c>
      <c r="BV271" s="13">
        <f t="shared" si="205"/>
        <v>0</v>
      </c>
      <c r="BW271" s="13">
        <f t="shared" si="206"/>
        <v>1</v>
      </c>
      <c r="BX271" s="13">
        <f t="shared" si="207"/>
        <v>1</v>
      </c>
      <c r="BY271" s="13">
        <f t="shared" si="208"/>
        <v>0</v>
      </c>
      <c r="BZ271" s="13">
        <f t="shared" si="209"/>
        <v>0</v>
      </c>
      <c r="CA271" s="13">
        <f t="shared" si="210"/>
        <v>0</v>
      </c>
      <c r="CB271" s="13">
        <f t="shared" si="211"/>
        <v>0</v>
      </c>
      <c r="CC271" s="13">
        <f t="shared" si="212"/>
        <v>0</v>
      </c>
      <c r="CD271" s="13">
        <f t="shared" si="213"/>
        <v>0</v>
      </c>
      <c r="CE271" s="13">
        <f t="shared" si="214"/>
        <v>0</v>
      </c>
      <c r="CF271" s="13">
        <f t="shared" si="215"/>
        <v>0</v>
      </c>
      <c r="CG271" s="13">
        <f t="shared" si="216"/>
        <v>0</v>
      </c>
      <c r="CH271" s="13">
        <f t="shared" si="217"/>
        <v>0</v>
      </c>
      <c r="CI271" s="13">
        <f t="shared" si="218"/>
        <v>0</v>
      </c>
      <c r="CJ271" s="13">
        <f t="shared" si="219"/>
        <v>0</v>
      </c>
      <c r="CK271" s="13">
        <f t="shared" si="220"/>
        <v>0</v>
      </c>
      <c r="CL271" s="13">
        <f t="shared" si="221"/>
        <v>0</v>
      </c>
      <c r="CM271" s="13">
        <f t="shared" si="222"/>
        <v>0</v>
      </c>
      <c r="CN271" s="13">
        <f t="shared" si="223"/>
        <v>0</v>
      </c>
      <c r="CO271" s="13">
        <f t="shared" si="224"/>
        <v>0</v>
      </c>
      <c r="CP271" s="13">
        <f t="shared" si="225"/>
        <v>0</v>
      </c>
      <c r="CQ271" s="13">
        <f t="shared" si="226"/>
        <v>0</v>
      </c>
      <c r="CR271" s="13">
        <f t="shared" si="227"/>
        <v>1</v>
      </c>
      <c r="CS271" s="13">
        <f t="shared" si="229"/>
        <v>0</v>
      </c>
      <c r="CT271" s="13" t="s">
        <v>107</v>
      </c>
    </row>
    <row r="272" spans="1:98" x14ac:dyDescent="0.35">
      <c r="A272" s="14">
        <v>178</v>
      </c>
      <c r="B272" s="6">
        <v>271</v>
      </c>
      <c r="C272" s="6">
        <v>999</v>
      </c>
      <c r="D272" s="6">
        <v>2</v>
      </c>
      <c r="G272" s="6">
        <v>1</v>
      </c>
      <c r="H272" s="6"/>
      <c r="I272" s="6"/>
      <c r="J272" s="6" t="s">
        <v>517</v>
      </c>
      <c r="K272" s="21">
        <v>43795</v>
      </c>
      <c r="L272" s="6" t="s">
        <v>172</v>
      </c>
      <c r="M272" s="6" t="s">
        <v>518</v>
      </c>
      <c r="N272" s="6"/>
      <c r="O272" s="6"/>
      <c r="P272" s="16">
        <v>43760</v>
      </c>
      <c r="Q272" s="17">
        <v>0.9375</v>
      </c>
      <c r="R272" s="6" t="s">
        <v>98</v>
      </c>
      <c r="S272" s="6" t="s">
        <v>98</v>
      </c>
      <c r="T272" s="6" t="s">
        <v>53</v>
      </c>
      <c r="U272" s="6" t="s">
        <v>519</v>
      </c>
      <c r="V272" s="6" t="s">
        <v>520</v>
      </c>
      <c r="W272" s="6" t="s">
        <v>94</v>
      </c>
      <c r="X272" s="6">
        <v>2</v>
      </c>
      <c r="Y272" s="6" t="s">
        <v>79</v>
      </c>
      <c r="AA272" s="6" t="s">
        <v>49</v>
      </c>
      <c r="AB272" s="6" t="s">
        <v>183</v>
      </c>
      <c r="AC272" s="6" t="s">
        <v>94</v>
      </c>
      <c r="AD272" s="6">
        <v>1</v>
      </c>
      <c r="AE272" s="6" t="s">
        <v>86</v>
      </c>
      <c r="AU272" s="18" t="s">
        <v>105</v>
      </c>
      <c r="AV272" s="6" t="s">
        <v>315</v>
      </c>
      <c r="AW272" s="6" t="s">
        <v>521</v>
      </c>
      <c r="AX272" s="6" t="s">
        <v>99</v>
      </c>
      <c r="AY272" s="13">
        <f t="shared" si="184"/>
        <v>1</v>
      </c>
      <c r="AZ272" s="13">
        <f t="shared" si="185"/>
        <v>0</v>
      </c>
      <c r="BA272" s="13">
        <f t="shared" si="186"/>
        <v>0</v>
      </c>
      <c r="BB272" s="13">
        <f t="shared" si="187"/>
        <v>0</v>
      </c>
      <c r="BC272" s="13">
        <f t="shared" si="188"/>
        <v>1</v>
      </c>
      <c r="BD272" s="13">
        <f t="shared" si="189"/>
        <v>0</v>
      </c>
      <c r="BE272" s="13">
        <f>COUNTIF(T272:AW272,"Tocaciones")</f>
        <v>0</v>
      </c>
      <c r="BF272" s="13">
        <f t="shared" si="190"/>
        <v>0</v>
      </c>
      <c r="BG272" s="13">
        <f t="shared" si="191"/>
        <v>0</v>
      </c>
      <c r="BH272" s="13">
        <f t="shared" si="192"/>
        <v>0</v>
      </c>
      <c r="BI272" s="13">
        <f t="shared" si="193"/>
        <v>0</v>
      </c>
      <c r="BJ272" s="13">
        <f t="shared" si="194"/>
        <v>0</v>
      </c>
      <c r="BK272" s="13">
        <f t="shared" si="195"/>
        <v>0</v>
      </c>
      <c r="BL272" s="13">
        <f t="shared" si="196"/>
        <v>0</v>
      </c>
      <c r="BM272" s="13">
        <f t="shared" si="197"/>
        <v>0</v>
      </c>
      <c r="BN272" s="13">
        <f t="shared" si="198"/>
        <v>0</v>
      </c>
      <c r="BO272" s="13">
        <f t="shared" si="199"/>
        <v>0</v>
      </c>
      <c r="BP272" s="13">
        <f t="shared" si="200"/>
        <v>0</v>
      </c>
      <c r="BQ272" s="13">
        <f t="shared" si="201"/>
        <v>0</v>
      </c>
      <c r="BR272" s="13">
        <f t="shared" si="202"/>
        <v>0</v>
      </c>
      <c r="BS272" s="13">
        <f t="shared" si="203"/>
        <v>0</v>
      </c>
      <c r="BT272" s="13">
        <f t="shared" si="204"/>
        <v>0</v>
      </c>
      <c r="BU272" s="40">
        <f t="shared" si="228"/>
        <v>2</v>
      </c>
      <c r="BV272" s="13">
        <f t="shared" si="205"/>
        <v>0</v>
      </c>
      <c r="BW272" s="13">
        <f t="shared" si="206"/>
        <v>0</v>
      </c>
      <c r="BX272" s="13">
        <f t="shared" si="207"/>
        <v>0</v>
      </c>
      <c r="BY272" s="13">
        <f t="shared" si="208"/>
        <v>0</v>
      </c>
      <c r="BZ272" s="13">
        <f t="shared" si="209"/>
        <v>0</v>
      </c>
      <c r="CA272" s="13">
        <f t="shared" si="210"/>
        <v>0</v>
      </c>
      <c r="CB272" s="13">
        <f t="shared" si="211"/>
        <v>0</v>
      </c>
      <c r="CC272" s="13">
        <f t="shared" si="212"/>
        <v>1</v>
      </c>
      <c r="CD272" s="13">
        <f t="shared" si="213"/>
        <v>0</v>
      </c>
      <c r="CE272" s="13">
        <f t="shared" si="214"/>
        <v>0</v>
      </c>
      <c r="CF272" s="13">
        <f t="shared" si="215"/>
        <v>0</v>
      </c>
      <c r="CG272" s="13">
        <f t="shared" si="216"/>
        <v>0</v>
      </c>
      <c r="CH272" s="13">
        <f t="shared" si="217"/>
        <v>0</v>
      </c>
      <c r="CI272" s="13">
        <f t="shared" si="218"/>
        <v>0</v>
      </c>
      <c r="CJ272" s="13">
        <f t="shared" si="219"/>
        <v>1</v>
      </c>
      <c r="CK272" s="13">
        <f t="shared" si="220"/>
        <v>0</v>
      </c>
      <c r="CL272" s="13">
        <f t="shared" si="221"/>
        <v>0</v>
      </c>
      <c r="CM272" s="13">
        <f t="shared" si="222"/>
        <v>0</v>
      </c>
      <c r="CN272" s="13">
        <f t="shared" si="223"/>
        <v>0</v>
      </c>
      <c r="CO272" s="13">
        <f t="shared" si="224"/>
        <v>0</v>
      </c>
      <c r="CP272" s="13">
        <f t="shared" si="225"/>
        <v>0</v>
      </c>
      <c r="CQ272" s="13">
        <f t="shared" si="226"/>
        <v>0</v>
      </c>
      <c r="CR272" s="13">
        <f t="shared" si="227"/>
        <v>2</v>
      </c>
      <c r="CS272" s="13">
        <f t="shared" si="229"/>
        <v>0</v>
      </c>
      <c r="CT272" s="13" t="s">
        <v>107</v>
      </c>
    </row>
    <row r="273" spans="1:98" x14ac:dyDescent="0.35">
      <c r="A273" s="14">
        <v>179</v>
      </c>
      <c r="B273" s="6">
        <v>272</v>
      </c>
      <c r="C273" s="6">
        <v>999</v>
      </c>
      <c r="D273" s="6">
        <v>1</v>
      </c>
      <c r="G273" s="6">
        <v>1</v>
      </c>
      <c r="H273" s="6"/>
      <c r="I273" s="6"/>
      <c r="J273" s="6" t="s">
        <v>517</v>
      </c>
      <c r="K273" s="21">
        <v>43787</v>
      </c>
      <c r="L273" s="6" t="s">
        <v>172</v>
      </c>
      <c r="M273" s="6" t="s">
        <v>518</v>
      </c>
      <c r="N273" s="6"/>
      <c r="O273" s="6"/>
      <c r="P273" s="16">
        <v>43758</v>
      </c>
      <c r="Q273" s="17">
        <v>0.77083333333333337</v>
      </c>
      <c r="R273" s="6" t="s">
        <v>98</v>
      </c>
      <c r="S273" s="6" t="s">
        <v>98</v>
      </c>
      <c r="T273" s="6" t="s">
        <v>58</v>
      </c>
      <c r="U273" s="6" t="s">
        <v>522</v>
      </c>
      <c r="V273" s="6" t="s">
        <v>520</v>
      </c>
      <c r="W273" s="6" t="s">
        <v>94</v>
      </c>
      <c r="Y273" s="6" t="s">
        <v>73</v>
      </c>
      <c r="Z273" s="6">
        <v>999</v>
      </c>
      <c r="AA273" s="6" t="s">
        <v>49</v>
      </c>
      <c r="AB273" s="6" t="s">
        <v>522</v>
      </c>
      <c r="AC273" s="6" t="s">
        <v>94</v>
      </c>
      <c r="AD273" s="6">
        <v>5</v>
      </c>
      <c r="AE273" s="6" t="s">
        <v>87</v>
      </c>
      <c r="AG273" s="6" t="s">
        <v>49</v>
      </c>
      <c r="AH273" s="6" t="s">
        <v>183</v>
      </c>
      <c r="AI273" s="6" t="s">
        <v>94</v>
      </c>
      <c r="AJ273" s="6">
        <v>5</v>
      </c>
      <c r="AK273" s="6" t="s">
        <v>87</v>
      </c>
      <c r="AU273" s="18" t="s">
        <v>105</v>
      </c>
      <c r="AV273" s="6" t="s">
        <v>315</v>
      </c>
      <c r="AW273" s="6" t="s">
        <v>521</v>
      </c>
      <c r="AX273" s="6" t="s">
        <v>99</v>
      </c>
      <c r="AY273" s="13">
        <f t="shared" si="184"/>
        <v>2</v>
      </c>
      <c r="AZ273" s="13">
        <f t="shared" si="185"/>
        <v>0</v>
      </c>
      <c r="BA273" s="13">
        <f t="shared" si="186"/>
        <v>0</v>
      </c>
      <c r="BB273" s="13">
        <f t="shared" si="187"/>
        <v>0</v>
      </c>
      <c r="BC273" s="13">
        <f t="shared" si="188"/>
        <v>0</v>
      </c>
      <c r="BD273" s="13">
        <f t="shared" si="189"/>
        <v>0</v>
      </c>
      <c r="BE273" s="13">
        <f>COUNTIF(T273:AT273,"Tocaciones")</f>
        <v>0</v>
      </c>
      <c r="BF273" s="13">
        <f t="shared" si="190"/>
        <v>0</v>
      </c>
      <c r="BG273" s="13">
        <f t="shared" si="191"/>
        <v>0</v>
      </c>
      <c r="BH273" s="13">
        <f t="shared" si="192"/>
        <v>1</v>
      </c>
      <c r="BI273" s="13">
        <f t="shared" si="193"/>
        <v>0</v>
      </c>
      <c r="BJ273" s="13">
        <f t="shared" si="194"/>
        <v>0</v>
      </c>
      <c r="BK273" s="13">
        <f t="shared" si="195"/>
        <v>0</v>
      </c>
      <c r="BL273" s="13">
        <f t="shared" si="196"/>
        <v>0</v>
      </c>
      <c r="BM273" s="13">
        <f t="shared" si="197"/>
        <v>0</v>
      </c>
      <c r="BN273" s="13">
        <f t="shared" si="198"/>
        <v>0</v>
      </c>
      <c r="BO273" s="13">
        <f t="shared" si="199"/>
        <v>0</v>
      </c>
      <c r="BP273" s="13">
        <f t="shared" si="200"/>
        <v>0</v>
      </c>
      <c r="BQ273" s="13">
        <f t="shared" si="201"/>
        <v>0</v>
      </c>
      <c r="BR273" s="13">
        <f t="shared" si="202"/>
        <v>0</v>
      </c>
      <c r="BS273" s="13">
        <f t="shared" si="203"/>
        <v>0</v>
      </c>
      <c r="BT273" s="13">
        <f t="shared" si="204"/>
        <v>0</v>
      </c>
      <c r="BU273" s="40">
        <f t="shared" si="228"/>
        <v>3</v>
      </c>
      <c r="BV273" s="13">
        <f t="shared" si="205"/>
        <v>0</v>
      </c>
      <c r="BW273" s="13">
        <f t="shared" si="206"/>
        <v>1</v>
      </c>
      <c r="BX273" s="13">
        <f t="shared" si="207"/>
        <v>0</v>
      </c>
      <c r="BY273" s="13">
        <f t="shared" si="208"/>
        <v>0</v>
      </c>
      <c r="BZ273" s="13">
        <f t="shared" si="209"/>
        <v>0</v>
      </c>
      <c r="CA273" s="13">
        <f t="shared" si="210"/>
        <v>0</v>
      </c>
      <c r="CB273" s="13">
        <f t="shared" si="211"/>
        <v>0</v>
      </c>
      <c r="CC273" s="13">
        <f t="shared" si="212"/>
        <v>0</v>
      </c>
      <c r="CD273" s="13">
        <f t="shared" si="213"/>
        <v>0</v>
      </c>
      <c r="CE273" s="13">
        <f t="shared" si="214"/>
        <v>0</v>
      </c>
      <c r="CF273" s="13">
        <f t="shared" si="215"/>
        <v>0</v>
      </c>
      <c r="CG273" s="13">
        <f t="shared" si="216"/>
        <v>0</v>
      </c>
      <c r="CH273" s="13">
        <f t="shared" si="217"/>
        <v>0</v>
      </c>
      <c r="CI273" s="13">
        <f t="shared" si="218"/>
        <v>0</v>
      </c>
      <c r="CJ273" s="13">
        <f t="shared" si="219"/>
        <v>0</v>
      </c>
      <c r="CK273" s="13">
        <f t="shared" si="220"/>
        <v>2</v>
      </c>
      <c r="CL273" s="13">
        <f t="shared" si="221"/>
        <v>0</v>
      </c>
      <c r="CM273" s="13">
        <f t="shared" si="222"/>
        <v>0</v>
      </c>
      <c r="CN273" s="13">
        <f t="shared" si="223"/>
        <v>0</v>
      </c>
      <c r="CO273" s="13">
        <f t="shared" si="224"/>
        <v>0</v>
      </c>
      <c r="CP273" s="13">
        <f t="shared" si="225"/>
        <v>0</v>
      </c>
      <c r="CQ273" s="13">
        <f t="shared" si="226"/>
        <v>0</v>
      </c>
      <c r="CR273" s="13">
        <f t="shared" si="227"/>
        <v>3</v>
      </c>
      <c r="CS273" s="13">
        <f t="shared" si="229"/>
        <v>0</v>
      </c>
      <c r="CT273" s="13" t="s">
        <v>107</v>
      </c>
    </row>
    <row r="274" spans="1:98" x14ac:dyDescent="0.35">
      <c r="A274" s="14">
        <v>180</v>
      </c>
      <c r="B274" s="6">
        <v>273</v>
      </c>
      <c r="C274" s="6">
        <v>999</v>
      </c>
      <c r="D274" s="6">
        <v>2</v>
      </c>
      <c r="G274" s="6">
        <v>1</v>
      </c>
      <c r="H274" s="6"/>
      <c r="I274" s="6"/>
      <c r="J274" s="6" t="s">
        <v>517</v>
      </c>
      <c r="K274" s="21">
        <v>43775</v>
      </c>
      <c r="L274" s="6" t="s">
        <v>172</v>
      </c>
      <c r="M274" s="6" t="s">
        <v>518</v>
      </c>
      <c r="N274" s="6"/>
      <c r="O274" s="6"/>
      <c r="P274" s="16">
        <v>43764</v>
      </c>
      <c r="Q274" s="17">
        <v>0.125</v>
      </c>
      <c r="R274" s="6" t="s">
        <v>98</v>
      </c>
      <c r="S274" s="6" t="s">
        <v>99</v>
      </c>
      <c r="T274" s="6" t="s">
        <v>49</v>
      </c>
      <c r="U274" s="6" t="s">
        <v>523</v>
      </c>
      <c r="V274" s="6" t="s">
        <v>520</v>
      </c>
      <c r="W274" s="6" t="s">
        <v>91</v>
      </c>
      <c r="X274" s="6">
        <v>1</v>
      </c>
      <c r="Y274" s="6" t="s">
        <v>85</v>
      </c>
      <c r="AA274" s="6" t="s">
        <v>56</v>
      </c>
      <c r="AB274" s="6" t="s">
        <v>523</v>
      </c>
      <c r="AC274" s="6" t="s">
        <v>91</v>
      </c>
      <c r="AD274" s="6">
        <v>1</v>
      </c>
      <c r="AE274" s="6" t="s">
        <v>79</v>
      </c>
      <c r="AG274" s="6" t="s">
        <v>49</v>
      </c>
      <c r="AH274" s="6" t="s">
        <v>523</v>
      </c>
      <c r="AI274" s="6" t="s">
        <v>91</v>
      </c>
      <c r="AJ274" s="6">
        <v>3</v>
      </c>
      <c r="AK274" s="6" t="s">
        <v>87</v>
      </c>
      <c r="AU274" s="18" t="s">
        <v>105</v>
      </c>
      <c r="AV274" s="6" t="s">
        <v>315</v>
      </c>
      <c r="AX274" s="6" t="s">
        <v>99</v>
      </c>
      <c r="AY274" s="13">
        <f t="shared" si="184"/>
        <v>2</v>
      </c>
      <c r="AZ274" s="13">
        <f t="shared" si="185"/>
        <v>0</v>
      </c>
      <c r="BA274" s="13">
        <f t="shared" si="186"/>
        <v>0</v>
      </c>
      <c r="BB274" s="13">
        <f t="shared" si="187"/>
        <v>0</v>
      </c>
      <c r="BC274" s="13">
        <f t="shared" si="188"/>
        <v>0</v>
      </c>
      <c r="BD274" s="13">
        <f t="shared" si="189"/>
        <v>0</v>
      </c>
      <c r="BE274" s="13">
        <f>COUNTIF(T274:AW274,"Tocaciones")</f>
        <v>0</v>
      </c>
      <c r="BF274" s="13">
        <f t="shared" si="190"/>
        <v>1</v>
      </c>
      <c r="BG274" s="13">
        <f t="shared" si="191"/>
        <v>0</v>
      </c>
      <c r="BH274" s="13">
        <f t="shared" si="192"/>
        <v>0</v>
      </c>
      <c r="BI274" s="13">
        <f t="shared" si="193"/>
        <v>0</v>
      </c>
      <c r="BJ274" s="13">
        <f t="shared" si="194"/>
        <v>0</v>
      </c>
      <c r="BK274" s="13">
        <f t="shared" si="195"/>
        <v>0</v>
      </c>
      <c r="BL274" s="13">
        <f t="shared" si="196"/>
        <v>0</v>
      </c>
      <c r="BM274" s="13">
        <f t="shared" si="197"/>
        <v>0</v>
      </c>
      <c r="BN274" s="13">
        <f t="shared" si="198"/>
        <v>0</v>
      </c>
      <c r="BO274" s="13">
        <f t="shared" si="199"/>
        <v>0</v>
      </c>
      <c r="BP274" s="13">
        <f t="shared" si="200"/>
        <v>0</v>
      </c>
      <c r="BQ274" s="13">
        <f t="shared" si="201"/>
        <v>0</v>
      </c>
      <c r="BR274" s="13">
        <f t="shared" si="202"/>
        <v>0</v>
      </c>
      <c r="BS274" s="13">
        <f t="shared" si="203"/>
        <v>0</v>
      </c>
      <c r="BT274" s="13">
        <f t="shared" si="204"/>
        <v>0</v>
      </c>
      <c r="BU274" s="40">
        <f t="shared" si="228"/>
        <v>3</v>
      </c>
      <c r="BV274" s="13">
        <f t="shared" si="205"/>
        <v>0</v>
      </c>
      <c r="BW274" s="13">
        <f t="shared" si="206"/>
        <v>0</v>
      </c>
      <c r="BX274" s="13">
        <f t="shared" si="207"/>
        <v>0</v>
      </c>
      <c r="BY274" s="13">
        <f t="shared" si="208"/>
        <v>0</v>
      </c>
      <c r="BZ274" s="13">
        <f t="shared" si="209"/>
        <v>0</v>
      </c>
      <c r="CA274" s="13">
        <f t="shared" si="210"/>
        <v>0</v>
      </c>
      <c r="CB274" s="13">
        <f t="shared" si="211"/>
        <v>0</v>
      </c>
      <c r="CC274" s="13">
        <f t="shared" si="212"/>
        <v>1</v>
      </c>
      <c r="CD274" s="13">
        <f t="shared" si="213"/>
        <v>0</v>
      </c>
      <c r="CE274" s="13">
        <f t="shared" si="214"/>
        <v>0</v>
      </c>
      <c r="CF274" s="13">
        <f t="shared" si="215"/>
        <v>0</v>
      </c>
      <c r="CG274" s="13">
        <f t="shared" si="216"/>
        <v>0</v>
      </c>
      <c r="CH274" s="13">
        <f t="shared" si="217"/>
        <v>0</v>
      </c>
      <c r="CI274" s="13">
        <f t="shared" si="218"/>
        <v>1</v>
      </c>
      <c r="CJ274" s="13">
        <f t="shared" si="219"/>
        <v>0</v>
      </c>
      <c r="CK274" s="13">
        <f t="shared" si="220"/>
        <v>1</v>
      </c>
      <c r="CL274" s="13">
        <f t="shared" si="221"/>
        <v>0</v>
      </c>
      <c r="CM274" s="13">
        <f t="shared" si="222"/>
        <v>0</v>
      </c>
      <c r="CN274" s="13">
        <f t="shared" si="223"/>
        <v>0</v>
      </c>
      <c r="CO274" s="13">
        <f t="shared" si="224"/>
        <v>3</v>
      </c>
      <c r="CP274" s="13">
        <f t="shared" si="225"/>
        <v>0</v>
      </c>
      <c r="CQ274" s="13">
        <f t="shared" si="226"/>
        <v>0</v>
      </c>
      <c r="CR274" s="13">
        <f t="shared" si="227"/>
        <v>0</v>
      </c>
      <c r="CS274" s="13">
        <f t="shared" si="229"/>
        <v>0</v>
      </c>
      <c r="CT274" s="13" t="s">
        <v>107</v>
      </c>
    </row>
    <row r="275" spans="1:98" x14ac:dyDescent="0.35">
      <c r="A275" s="14">
        <v>181</v>
      </c>
      <c r="B275" s="6">
        <v>274</v>
      </c>
      <c r="C275" s="6">
        <v>999</v>
      </c>
      <c r="D275" s="6">
        <v>1</v>
      </c>
      <c r="G275" s="6">
        <v>1</v>
      </c>
      <c r="H275" s="6"/>
      <c r="I275" s="6"/>
      <c r="J275" s="6" t="s">
        <v>517</v>
      </c>
      <c r="K275" s="21">
        <v>43775</v>
      </c>
      <c r="L275" s="6" t="s">
        <v>172</v>
      </c>
      <c r="M275" s="6" t="s">
        <v>518</v>
      </c>
      <c r="N275" s="6"/>
      <c r="O275" s="6"/>
      <c r="P275" s="16">
        <v>43758</v>
      </c>
      <c r="Q275" s="17">
        <v>0.77083333333333337</v>
      </c>
      <c r="R275" s="6" t="s">
        <v>98</v>
      </c>
      <c r="S275" s="6" t="s">
        <v>98</v>
      </c>
      <c r="T275" s="6" t="s">
        <v>52</v>
      </c>
      <c r="U275" s="6" t="s">
        <v>524</v>
      </c>
      <c r="V275" s="6" t="s">
        <v>520</v>
      </c>
      <c r="W275" s="6" t="s">
        <v>94</v>
      </c>
      <c r="X275" s="6">
        <v>1</v>
      </c>
      <c r="Y275" s="6" t="s">
        <v>73</v>
      </c>
      <c r="Z275" s="6" t="s">
        <v>74</v>
      </c>
      <c r="AU275" s="18" t="s">
        <v>105</v>
      </c>
      <c r="AV275" s="6" t="s">
        <v>315</v>
      </c>
      <c r="AX275" s="6" t="s">
        <v>99</v>
      </c>
      <c r="AY275" s="13">
        <f t="shared" si="184"/>
        <v>0</v>
      </c>
      <c r="AZ275" s="13">
        <f t="shared" si="185"/>
        <v>0</v>
      </c>
      <c r="BA275" s="13">
        <f t="shared" si="186"/>
        <v>0</v>
      </c>
      <c r="BB275" s="13">
        <f t="shared" si="187"/>
        <v>1</v>
      </c>
      <c r="BC275" s="13">
        <f t="shared" si="188"/>
        <v>0</v>
      </c>
      <c r="BD275" s="13">
        <f t="shared" si="189"/>
        <v>0</v>
      </c>
      <c r="BE275" s="13">
        <f>COUNTIF(T275:AT275,"Tocaciones")</f>
        <v>0</v>
      </c>
      <c r="BF275" s="13">
        <f t="shared" si="190"/>
        <v>0</v>
      </c>
      <c r="BG275" s="13">
        <f t="shared" si="191"/>
        <v>0</v>
      </c>
      <c r="BH275" s="13">
        <f t="shared" si="192"/>
        <v>0</v>
      </c>
      <c r="BI275" s="13">
        <f t="shared" si="193"/>
        <v>0</v>
      </c>
      <c r="BJ275" s="13">
        <f t="shared" si="194"/>
        <v>0</v>
      </c>
      <c r="BK275" s="13">
        <f t="shared" si="195"/>
        <v>0</v>
      </c>
      <c r="BL275" s="13">
        <f t="shared" si="196"/>
        <v>0</v>
      </c>
      <c r="BM275" s="13">
        <f t="shared" si="197"/>
        <v>0</v>
      </c>
      <c r="BN275" s="13">
        <f t="shared" si="198"/>
        <v>0</v>
      </c>
      <c r="BO275" s="13">
        <f t="shared" si="199"/>
        <v>0</v>
      </c>
      <c r="BP275" s="13">
        <f t="shared" si="200"/>
        <v>0</v>
      </c>
      <c r="BQ275" s="13">
        <f t="shared" si="201"/>
        <v>0</v>
      </c>
      <c r="BR275" s="13">
        <f t="shared" si="202"/>
        <v>0</v>
      </c>
      <c r="BS275" s="13">
        <f t="shared" si="203"/>
        <v>0</v>
      </c>
      <c r="BT275" s="13">
        <f t="shared" si="204"/>
        <v>0</v>
      </c>
      <c r="BU275" s="40">
        <f t="shared" si="228"/>
        <v>1</v>
      </c>
      <c r="BV275" s="13">
        <f t="shared" si="205"/>
        <v>0</v>
      </c>
      <c r="BW275" s="13">
        <f t="shared" si="206"/>
        <v>1</v>
      </c>
      <c r="BX275" s="13">
        <f t="shared" si="207"/>
        <v>1</v>
      </c>
      <c r="BY275" s="13">
        <f t="shared" si="208"/>
        <v>0</v>
      </c>
      <c r="BZ275" s="13">
        <f t="shared" si="209"/>
        <v>0</v>
      </c>
      <c r="CA275" s="13">
        <f t="shared" si="210"/>
        <v>0</v>
      </c>
      <c r="CB275" s="13">
        <f t="shared" si="211"/>
        <v>0</v>
      </c>
      <c r="CC275" s="13">
        <f t="shared" si="212"/>
        <v>0</v>
      </c>
      <c r="CD275" s="13">
        <f t="shared" si="213"/>
        <v>0</v>
      </c>
      <c r="CE275" s="13">
        <f t="shared" si="214"/>
        <v>0</v>
      </c>
      <c r="CF275" s="13">
        <f t="shared" si="215"/>
        <v>0</v>
      </c>
      <c r="CG275" s="13">
        <f t="shared" si="216"/>
        <v>0</v>
      </c>
      <c r="CH275" s="13">
        <f t="shared" si="217"/>
        <v>0</v>
      </c>
      <c r="CI275" s="13">
        <f t="shared" si="218"/>
        <v>0</v>
      </c>
      <c r="CJ275" s="13">
        <f t="shared" si="219"/>
        <v>0</v>
      </c>
      <c r="CK275" s="13">
        <f t="shared" si="220"/>
        <v>0</v>
      </c>
      <c r="CL275" s="13">
        <f t="shared" si="221"/>
        <v>0</v>
      </c>
      <c r="CM275" s="13">
        <f t="shared" si="222"/>
        <v>0</v>
      </c>
      <c r="CN275" s="13">
        <f t="shared" si="223"/>
        <v>0</v>
      </c>
      <c r="CO275" s="13">
        <f t="shared" si="224"/>
        <v>0</v>
      </c>
      <c r="CP275" s="13">
        <f t="shared" si="225"/>
        <v>0</v>
      </c>
      <c r="CQ275" s="13">
        <f t="shared" si="226"/>
        <v>0</v>
      </c>
      <c r="CR275" s="13">
        <f t="shared" si="227"/>
        <v>1</v>
      </c>
      <c r="CS275" s="13">
        <f t="shared" si="229"/>
        <v>0</v>
      </c>
      <c r="CT275" s="13" t="s">
        <v>107</v>
      </c>
    </row>
    <row r="276" spans="1:98" x14ac:dyDescent="0.35">
      <c r="A276" s="14">
        <v>182</v>
      </c>
      <c r="B276" s="6">
        <v>275</v>
      </c>
      <c r="C276" s="6">
        <v>999</v>
      </c>
      <c r="D276" s="6">
        <v>1</v>
      </c>
      <c r="G276" s="6">
        <v>1</v>
      </c>
      <c r="H276" s="6"/>
      <c r="I276" s="6"/>
      <c r="J276" s="6" t="s">
        <v>517</v>
      </c>
      <c r="K276" s="21">
        <v>43795</v>
      </c>
      <c r="L276" s="6" t="s">
        <v>172</v>
      </c>
      <c r="M276" s="6" t="s">
        <v>518</v>
      </c>
      <c r="N276" s="6"/>
      <c r="O276" s="6"/>
      <c r="P276" s="21">
        <v>43774</v>
      </c>
      <c r="Q276" s="17">
        <v>0.19791666666666666</v>
      </c>
      <c r="R276" s="6" t="s">
        <v>99</v>
      </c>
      <c r="S276" s="6" t="s">
        <v>99</v>
      </c>
      <c r="T276" s="6" t="s">
        <v>53</v>
      </c>
      <c r="U276" s="6" t="s">
        <v>525</v>
      </c>
      <c r="V276" s="6" t="s">
        <v>520</v>
      </c>
      <c r="W276" s="6" t="s">
        <v>94</v>
      </c>
      <c r="Y276" s="6" t="s">
        <v>79</v>
      </c>
      <c r="AA276" s="6" t="s">
        <v>49</v>
      </c>
      <c r="AB276" s="6" t="s">
        <v>525</v>
      </c>
      <c r="AC276" s="6" t="s">
        <v>94</v>
      </c>
      <c r="AE276" s="6" t="s">
        <v>87</v>
      </c>
      <c r="AG276" s="6" t="s">
        <v>56</v>
      </c>
      <c r="AH276" s="6" t="s">
        <v>526</v>
      </c>
      <c r="AI276" s="6" t="s">
        <v>94</v>
      </c>
      <c r="AU276" s="18" t="s">
        <v>105</v>
      </c>
      <c r="AV276" s="6" t="s">
        <v>315</v>
      </c>
      <c r="AW276" s="6" t="s">
        <v>265</v>
      </c>
      <c r="AX276" s="6" t="s">
        <v>99</v>
      </c>
      <c r="AY276" s="13">
        <f t="shared" si="184"/>
        <v>1</v>
      </c>
      <c r="AZ276" s="13">
        <f t="shared" si="185"/>
        <v>0</v>
      </c>
      <c r="BA276" s="13">
        <f t="shared" si="186"/>
        <v>0</v>
      </c>
      <c r="BB276" s="13">
        <f t="shared" si="187"/>
        <v>0</v>
      </c>
      <c r="BC276" s="13">
        <f t="shared" si="188"/>
        <v>1</v>
      </c>
      <c r="BD276" s="13">
        <f t="shared" si="189"/>
        <v>0</v>
      </c>
      <c r="BE276" s="13">
        <f>COUNTIF(T276:AW276,"Tocaciones")</f>
        <v>0</v>
      </c>
      <c r="BF276" s="13">
        <f t="shared" si="190"/>
        <v>1</v>
      </c>
      <c r="BG276" s="13">
        <f t="shared" si="191"/>
        <v>0</v>
      </c>
      <c r="BH276" s="13">
        <f t="shared" si="192"/>
        <v>0</v>
      </c>
      <c r="BI276" s="13">
        <f t="shared" si="193"/>
        <v>0</v>
      </c>
      <c r="BJ276" s="13">
        <f t="shared" si="194"/>
        <v>0</v>
      </c>
      <c r="BK276" s="13">
        <f t="shared" si="195"/>
        <v>0</v>
      </c>
      <c r="BL276" s="13">
        <f t="shared" si="196"/>
        <v>0</v>
      </c>
      <c r="BM276" s="13">
        <f t="shared" si="197"/>
        <v>0</v>
      </c>
      <c r="BN276" s="13">
        <f t="shared" si="198"/>
        <v>0</v>
      </c>
      <c r="BO276" s="13">
        <f t="shared" si="199"/>
        <v>0</v>
      </c>
      <c r="BP276" s="13">
        <f t="shared" si="200"/>
        <v>0</v>
      </c>
      <c r="BQ276" s="13">
        <f t="shared" si="201"/>
        <v>0</v>
      </c>
      <c r="BR276" s="13">
        <f t="shared" si="202"/>
        <v>0</v>
      </c>
      <c r="BS276" s="13">
        <f t="shared" si="203"/>
        <v>0</v>
      </c>
      <c r="BT276" s="13">
        <f t="shared" si="204"/>
        <v>0</v>
      </c>
      <c r="BU276" s="40">
        <f t="shared" si="228"/>
        <v>3</v>
      </c>
      <c r="BV276" s="13">
        <f t="shared" si="205"/>
        <v>0</v>
      </c>
      <c r="BW276" s="13">
        <f t="shared" si="206"/>
        <v>0</v>
      </c>
      <c r="BX276" s="13">
        <f t="shared" si="207"/>
        <v>0</v>
      </c>
      <c r="BY276" s="13">
        <f t="shared" si="208"/>
        <v>0</v>
      </c>
      <c r="BZ276" s="13">
        <f t="shared" si="209"/>
        <v>0</v>
      </c>
      <c r="CA276" s="13">
        <f t="shared" si="210"/>
        <v>0</v>
      </c>
      <c r="CB276" s="13">
        <f t="shared" si="211"/>
        <v>0</v>
      </c>
      <c r="CC276" s="13">
        <f t="shared" si="212"/>
        <v>1</v>
      </c>
      <c r="CD276" s="13">
        <f t="shared" si="213"/>
        <v>0</v>
      </c>
      <c r="CE276" s="13">
        <f t="shared" si="214"/>
        <v>0</v>
      </c>
      <c r="CF276" s="13">
        <f t="shared" si="215"/>
        <v>0</v>
      </c>
      <c r="CG276" s="13">
        <f t="shared" si="216"/>
        <v>0</v>
      </c>
      <c r="CH276" s="13">
        <f t="shared" si="217"/>
        <v>0</v>
      </c>
      <c r="CI276" s="13">
        <f t="shared" si="218"/>
        <v>0</v>
      </c>
      <c r="CJ276" s="13">
        <f t="shared" si="219"/>
        <v>0</v>
      </c>
      <c r="CK276" s="13">
        <f t="shared" si="220"/>
        <v>1</v>
      </c>
      <c r="CL276" s="13">
        <f t="shared" si="221"/>
        <v>0</v>
      </c>
      <c r="CM276" s="13">
        <f t="shared" si="222"/>
        <v>0</v>
      </c>
      <c r="CN276" s="13">
        <f t="shared" si="223"/>
        <v>0</v>
      </c>
      <c r="CO276" s="13">
        <f t="shared" si="224"/>
        <v>0</v>
      </c>
      <c r="CP276" s="13">
        <f t="shared" si="225"/>
        <v>0</v>
      </c>
      <c r="CQ276" s="13">
        <f t="shared" si="226"/>
        <v>0</v>
      </c>
      <c r="CR276" s="13">
        <f t="shared" si="227"/>
        <v>3</v>
      </c>
      <c r="CS276" s="13">
        <f t="shared" si="229"/>
        <v>0</v>
      </c>
      <c r="CT276" s="13" t="s">
        <v>107</v>
      </c>
    </row>
    <row r="277" spans="1:98" x14ac:dyDescent="0.35">
      <c r="A277" s="14">
        <v>183</v>
      </c>
      <c r="B277" s="6">
        <v>276</v>
      </c>
      <c r="C277" s="6">
        <v>999</v>
      </c>
      <c r="D277" s="6">
        <v>1</v>
      </c>
      <c r="G277" s="6">
        <v>1</v>
      </c>
      <c r="H277" s="6"/>
      <c r="I277" s="6"/>
      <c r="J277" s="6" t="s">
        <v>517</v>
      </c>
      <c r="K277" s="21">
        <v>43788</v>
      </c>
      <c r="L277" s="6" t="s">
        <v>527</v>
      </c>
      <c r="M277" s="6" t="s">
        <v>518</v>
      </c>
      <c r="N277" s="6"/>
      <c r="O277" s="6"/>
      <c r="P277" s="21">
        <v>43777</v>
      </c>
      <c r="Q277" s="17">
        <v>0.90208333333333335</v>
      </c>
      <c r="R277" s="6" t="s">
        <v>99</v>
      </c>
      <c r="S277" s="6" t="s">
        <v>98</v>
      </c>
      <c r="T277" s="6" t="s">
        <v>53</v>
      </c>
      <c r="U277" s="6" t="s">
        <v>528</v>
      </c>
      <c r="V277" s="6" t="s">
        <v>520</v>
      </c>
      <c r="W277" s="6" t="s">
        <v>94</v>
      </c>
      <c r="Y277" s="6" t="s">
        <v>79</v>
      </c>
      <c r="AA277" s="6" t="s">
        <v>49</v>
      </c>
      <c r="AB277" s="6" t="s">
        <v>528</v>
      </c>
      <c r="AC277" s="6" t="s">
        <v>94</v>
      </c>
      <c r="AE277" s="6" t="s">
        <v>87</v>
      </c>
      <c r="AU277" s="18" t="s">
        <v>105</v>
      </c>
      <c r="AV277" s="6" t="s">
        <v>315</v>
      </c>
      <c r="AW277" s="6" t="s">
        <v>529</v>
      </c>
      <c r="AX277" s="6" t="s">
        <v>99</v>
      </c>
      <c r="AY277" s="13">
        <f t="shared" si="184"/>
        <v>1</v>
      </c>
      <c r="AZ277" s="13">
        <f t="shared" si="185"/>
        <v>0</v>
      </c>
      <c r="BA277" s="13">
        <f t="shared" si="186"/>
        <v>0</v>
      </c>
      <c r="BB277" s="13">
        <f t="shared" si="187"/>
        <v>0</v>
      </c>
      <c r="BC277" s="13">
        <f t="shared" si="188"/>
        <v>1</v>
      </c>
      <c r="BD277" s="13">
        <f t="shared" si="189"/>
        <v>0</v>
      </c>
      <c r="BE277" s="13">
        <f>COUNTIF(T277:AT277,"Tocaciones")</f>
        <v>0</v>
      </c>
      <c r="BF277" s="13">
        <f t="shared" si="190"/>
        <v>0</v>
      </c>
      <c r="BG277" s="13">
        <f t="shared" si="191"/>
        <v>0</v>
      </c>
      <c r="BH277" s="13">
        <f t="shared" si="192"/>
        <v>0</v>
      </c>
      <c r="BI277" s="13">
        <f t="shared" si="193"/>
        <v>0</v>
      </c>
      <c r="BJ277" s="13">
        <f t="shared" si="194"/>
        <v>0</v>
      </c>
      <c r="BK277" s="13">
        <f t="shared" si="195"/>
        <v>0</v>
      </c>
      <c r="BL277" s="13">
        <f t="shared" si="196"/>
        <v>0</v>
      </c>
      <c r="BM277" s="13">
        <f t="shared" si="197"/>
        <v>0</v>
      </c>
      <c r="BN277" s="13">
        <f t="shared" si="198"/>
        <v>0</v>
      </c>
      <c r="BO277" s="13">
        <f t="shared" si="199"/>
        <v>0</v>
      </c>
      <c r="BP277" s="13">
        <f t="shared" si="200"/>
        <v>0</v>
      </c>
      <c r="BQ277" s="13">
        <f t="shared" si="201"/>
        <v>0</v>
      </c>
      <c r="BR277" s="13">
        <f t="shared" si="202"/>
        <v>0</v>
      </c>
      <c r="BS277" s="13">
        <f t="shared" si="203"/>
        <v>0</v>
      </c>
      <c r="BT277" s="13">
        <f t="shared" si="204"/>
        <v>0</v>
      </c>
      <c r="BU277" s="40">
        <f t="shared" si="228"/>
        <v>2</v>
      </c>
      <c r="BV277" s="13">
        <f t="shared" si="205"/>
        <v>0</v>
      </c>
      <c r="BW277" s="13">
        <f t="shared" si="206"/>
        <v>0</v>
      </c>
      <c r="BX277" s="13">
        <f t="shared" si="207"/>
        <v>0</v>
      </c>
      <c r="BY277" s="13">
        <f t="shared" si="208"/>
        <v>0</v>
      </c>
      <c r="BZ277" s="13">
        <f t="shared" si="209"/>
        <v>0</v>
      </c>
      <c r="CA277" s="13">
        <f t="shared" si="210"/>
        <v>0</v>
      </c>
      <c r="CB277" s="13">
        <f t="shared" si="211"/>
        <v>0</v>
      </c>
      <c r="CC277" s="13">
        <f t="shared" si="212"/>
        <v>1</v>
      </c>
      <c r="CD277" s="13">
        <f t="shared" si="213"/>
        <v>0</v>
      </c>
      <c r="CE277" s="13">
        <f t="shared" si="214"/>
        <v>0</v>
      </c>
      <c r="CF277" s="13">
        <f t="shared" si="215"/>
        <v>0</v>
      </c>
      <c r="CG277" s="13">
        <f t="shared" si="216"/>
        <v>0</v>
      </c>
      <c r="CH277" s="13">
        <f t="shared" si="217"/>
        <v>0</v>
      </c>
      <c r="CI277" s="13">
        <f t="shared" si="218"/>
        <v>0</v>
      </c>
      <c r="CJ277" s="13">
        <f t="shared" si="219"/>
        <v>0</v>
      </c>
      <c r="CK277" s="13">
        <f t="shared" si="220"/>
        <v>1</v>
      </c>
      <c r="CL277" s="13">
        <f t="shared" si="221"/>
        <v>0</v>
      </c>
      <c r="CM277" s="13">
        <f t="shared" si="222"/>
        <v>0</v>
      </c>
      <c r="CN277" s="13">
        <f t="shared" si="223"/>
        <v>0</v>
      </c>
      <c r="CO277" s="13">
        <f t="shared" si="224"/>
        <v>0</v>
      </c>
      <c r="CP277" s="13">
        <f t="shared" si="225"/>
        <v>0</v>
      </c>
      <c r="CQ277" s="13">
        <f t="shared" si="226"/>
        <v>0</v>
      </c>
      <c r="CR277" s="13">
        <f t="shared" si="227"/>
        <v>2</v>
      </c>
      <c r="CS277" s="13">
        <f t="shared" si="229"/>
        <v>0</v>
      </c>
      <c r="CT277" s="13" t="s">
        <v>107</v>
      </c>
    </row>
    <row r="278" spans="1:98" x14ac:dyDescent="0.35">
      <c r="A278" s="14">
        <v>184</v>
      </c>
      <c r="B278" s="6">
        <v>277</v>
      </c>
      <c r="C278" s="6">
        <v>17</v>
      </c>
      <c r="D278" s="6">
        <v>1</v>
      </c>
      <c r="G278" s="6">
        <v>1</v>
      </c>
      <c r="H278" s="6"/>
      <c r="I278" s="6"/>
      <c r="J278" s="6" t="s">
        <v>517</v>
      </c>
      <c r="K278" s="21">
        <v>43775</v>
      </c>
      <c r="L278" s="6" t="s">
        <v>172</v>
      </c>
      <c r="M278" s="6" t="s">
        <v>518</v>
      </c>
      <c r="N278" s="6"/>
      <c r="O278" s="6"/>
      <c r="P278" s="16">
        <v>43758</v>
      </c>
      <c r="Q278" s="17">
        <v>0.9375</v>
      </c>
      <c r="R278" s="6" t="s">
        <v>98</v>
      </c>
      <c r="S278" s="6" t="s">
        <v>99</v>
      </c>
      <c r="T278" s="6" t="s">
        <v>53</v>
      </c>
      <c r="U278" s="6" t="s">
        <v>530</v>
      </c>
      <c r="V278" s="6" t="s">
        <v>520</v>
      </c>
      <c r="W278" s="6" t="s">
        <v>94</v>
      </c>
      <c r="Y278" s="6" t="s">
        <v>79</v>
      </c>
      <c r="AA278" s="6" t="s">
        <v>49</v>
      </c>
      <c r="AB278" s="6" t="s">
        <v>530</v>
      </c>
      <c r="AC278" s="6" t="s">
        <v>94</v>
      </c>
      <c r="AD278" s="6">
        <v>1</v>
      </c>
      <c r="AE278" s="6" t="s">
        <v>87</v>
      </c>
      <c r="AU278" s="18" t="s">
        <v>105</v>
      </c>
      <c r="AV278" s="6" t="s">
        <v>315</v>
      </c>
      <c r="AW278" s="6" t="s">
        <v>521</v>
      </c>
      <c r="AX278" s="6" t="s">
        <v>99</v>
      </c>
      <c r="AY278" s="13">
        <f t="shared" si="184"/>
        <v>1</v>
      </c>
      <c r="AZ278" s="13">
        <f t="shared" si="185"/>
        <v>0</v>
      </c>
      <c r="BA278" s="13">
        <f t="shared" si="186"/>
        <v>0</v>
      </c>
      <c r="BB278" s="13">
        <f t="shared" si="187"/>
        <v>0</v>
      </c>
      <c r="BC278" s="13">
        <f t="shared" si="188"/>
        <v>1</v>
      </c>
      <c r="BD278" s="13">
        <f t="shared" si="189"/>
        <v>0</v>
      </c>
      <c r="BE278" s="13">
        <f>COUNTIF(T278:AW278,"Tocaciones")</f>
        <v>0</v>
      </c>
      <c r="BF278" s="13">
        <f t="shared" si="190"/>
        <v>0</v>
      </c>
      <c r="BG278" s="13">
        <f t="shared" si="191"/>
        <v>0</v>
      </c>
      <c r="BH278" s="13">
        <f t="shared" si="192"/>
        <v>0</v>
      </c>
      <c r="BI278" s="13">
        <f t="shared" si="193"/>
        <v>0</v>
      </c>
      <c r="BJ278" s="13">
        <f t="shared" si="194"/>
        <v>0</v>
      </c>
      <c r="BK278" s="13">
        <f t="shared" si="195"/>
        <v>0</v>
      </c>
      <c r="BL278" s="13">
        <f t="shared" si="196"/>
        <v>0</v>
      </c>
      <c r="BM278" s="13">
        <f t="shared" si="197"/>
        <v>0</v>
      </c>
      <c r="BN278" s="13">
        <f t="shared" si="198"/>
        <v>0</v>
      </c>
      <c r="BO278" s="13">
        <f t="shared" si="199"/>
        <v>0</v>
      </c>
      <c r="BP278" s="13">
        <f t="shared" si="200"/>
        <v>0</v>
      </c>
      <c r="BQ278" s="13">
        <f t="shared" si="201"/>
        <v>0</v>
      </c>
      <c r="BR278" s="13">
        <f t="shared" si="202"/>
        <v>0</v>
      </c>
      <c r="BS278" s="13">
        <f t="shared" si="203"/>
        <v>0</v>
      </c>
      <c r="BT278" s="13">
        <f t="shared" si="204"/>
        <v>0</v>
      </c>
      <c r="BU278" s="40">
        <f t="shared" si="228"/>
        <v>2</v>
      </c>
      <c r="BV278" s="13">
        <f t="shared" si="205"/>
        <v>0</v>
      </c>
      <c r="BW278" s="13">
        <f t="shared" si="206"/>
        <v>0</v>
      </c>
      <c r="BX278" s="13">
        <f t="shared" si="207"/>
        <v>0</v>
      </c>
      <c r="BY278" s="13">
        <f t="shared" si="208"/>
        <v>0</v>
      </c>
      <c r="BZ278" s="13">
        <f t="shared" si="209"/>
        <v>0</v>
      </c>
      <c r="CA278" s="13">
        <f t="shared" si="210"/>
        <v>0</v>
      </c>
      <c r="CB278" s="13">
        <f t="shared" si="211"/>
        <v>0</v>
      </c>
      <c r="CC278" s="13">
        <f t="shared" si="212"/>
        <v>1</v>
      </c>
      <c r="CD278" s="13">
        <f t="shared" si="213"/>
        <v>0</v>
      </c>
      <c r="CE278" s="13">
        <f t="shared" si="214"/>
        <v>0</v>
      </c>
      <c r="CF278" s="13">
        <f t="shared" si="215"/>
        <v>0</v>
      </c>
      <c r="CG278" s="13">
        <f t="shared" si="216"/>
        <v>0</v>
      </c>
      <c r="CH278" s="13">
        <f t="shared" si="217"/>
        <v>0</v>
      </c>
      <c r="CI278" s="13">
        <f t="shared" si="218"/>
        <v>0</v>
      </c>
      <c r="CJ278" s="13">
        <f t="shared" si="219"/>
        <v>0</v>
      </c>
      <c r="CK278" s="13">
        <f t="shared" si="220"/>
        <v>1</v>
      </c>
      <c r="CL278" s="13">
        <f t="shared" si="221"/>
        <v>0</v>
      </c>
      <c r="CM278" s="13">
        <f t="shared" si="222"/>
        <v>0</v>
      </c>
      <c r="CN278" s="13">
        <f t="shared" si="223"/>
        <v>0</v>
      </c>
      <c r="CO278" s="13">
        <f t="shared" si="224"/>
        <v>0</v>
      </c>
      <c r="CP278" s="13">
        <f t="shared" si="225"/>
        <v>0</v>
      </c>
      <c r="CQ278" s="13">
        <f t="shared" si="226"/>
        <v>0</v>
      </c>
      <c r="CR278" s="13">
        <f t="shared" si="227"/>
        <v>2</v>
      </c>
      <c r="CS278" s="13">
        <f t="shared" si="229"/>
        <v>0</v>
      </c>
      <c r="CT278" s="13" t="s">
        <v>107</v>
      </c>
    </row>
    <row r="279" spans="1:98" x14ac:dyDescent="0.35">
      <c r="A279" s="14">
        <v>185</v>
      </c>
      <c r="B279" s="6">
        <v>278</v>
      </c>
      <c r="C279" s="6">
        <v>999</v>
      </c>
      <c r="D279" s="6">
        <v>1</v>
      </c>
      <c r="G279" s="6">
        <v>1</v>
      </c>
      <c r="H279" s="6"/>
      <c r="I279" s="6"/>
      <c r="J279" s="6" t="s">
        <v>517</v>
      </c>
      <c r="K279" s="21">
        <v>43795</v>
      </c>
      <c r="L279" s="6" t="s">
        <v>172</v>
      </c>
      <c r="M279" s="6" t="s">
        <v>518</v>
      </c>
      <c r="N279" s="6"/>
      <c r="O279" s="6"/>
      <c r="P279" s="16">
        <v>43779</v>
      </c>
      <c r="Q279" s="17">
        <v>0.76388888888888884</v>
      </c>
      <c r="R279" s="6" t="s">
        <v>99</v>
      </c>
      <c r="S279" s="6" t="s">
        <v>98</v>
      </c>
      <c r="T279" s="6" t="s">
        <v>53</v>
      </c>
      <c r="U279" s="6" t="s">
        <v>531</v>
      </c>
      <c r="V279" s="6" t="s">
        <v>520</v>
      </c>
      <c r="W279" s="6" t="s">
        <v>94</v>
      </c>
      <c r="X279" s="6">
        <v>5</v>
      </c>
      <c r="Y279" s="6" t="s">
        <v>79</v>
      </c>
      <c r="AA279" s="6" t="s">
        <v>49</v>
      </c>
      <c r="AB279" s="6" t="s">
        <v>532</v>
      </c>
      <c r="AC279" s="6" t="s">
        <v>94</v>
      </c>
      <c r="AD279" s="6">
        <v>1</v>
      </c>
      <c r="AE279" s="6" t="s">
        <v>86</v>
      </c>
      <c r="AU279" s="18" t="s">
        <v>105</v>
      </c>
      <c r="AV279" s="6" t="s">
        <v>315</v>
      </c>
      <c r="AW279" s="6" t="s">
        <v>521</v>
      </c>
      <c r="AX279" s="6" t="s">
        <v>99</v>
      </c>
      <c r="AY279" s="13">
        <f t="shared" si="184"/>
        <v>1</v>
      </c>
      <c r="AZ279" s="13">
        <f t="shared" si="185"/>
        <v>0</v>
      </c>
      <c r="BA279" s="13">
        <f t="shared" si="186"/>
        <v>0</v>
      </c>
      <c r="BB279" s="13">
        <f t="shared" si="187"/>
        <v>0</v>
      </c>
      <c r="BC279" s="13">
        <f t="shared" si="188"/>
        <v>1</v>
      </c>
      <c r="BD279" s="13">
        <f t="shared" si="189"/>
        <v>0</v>
      </c>
      <c r="BE279" s="13">
        <f>COUNTIF(T279:AT279,"Tocaciones")</f>
        <v>0</v>
      </c>
      <c r="BF279" s="13">
        <f t="shared" si="190"/>
        <v>0</v>
      </c>
      <c r="BG279" s="13">
        <f t="shared" si="191"/>
        <v>0</v>
      </c>
      <c r="BH279" s="13">
        <f t="shared" si="192"/>
        <v>0</v>
      </c>
      <c r="BI279" s="13">
        <f t="shared" si="193"/>
        <v>0</v>
      </c>
      <c r="BJ279" s="13">
        <f t="shared" si="194"/>
        <v>0</v>
      </c>
      <c r="BK279" s="13">
        <f t="shared" si="195"/>
        <v>0</v>
      </c>
      <c r="BL279" s="13">
        <f t="shared" si="196"/>
        <v>0</v>
      </c>
      <c r="BM279" s="13">
        <f t="shared" si="197"/>
        <v>0</v>
      </c>
      <c r="BN279" s="13">
        <f t="shared" si="198"/>
        <v>0</v>
      </c>
      <c r="BO279" s="13">
        <f t="shared" si="199"/>
        <v>0</v>
      </c>
      <c r="BP279" s="13">
        <f t="shared" si="200"/>
        <v>0</v>
      </c>
      <c r="BQ279" s="13">
        <f t="shared" si="201"/>
        <v>0</v>
      </c>
      <c r="BR279" s="13">
        <f t="shared" si="202"/>
        <v>0</v>
      </c>
      <c r="BS279" s="13">
        <f t="shared" si="203"/>
        <v>0</v>
      </c>
      <c r="BT279" s="13">
        <f t="shared" si="204"/>
        <v>0</v>
      </c>
      <c r="BU279" s="40">
        <f t="shared" si="228"/>
        <v>2</v>
      </c>
      <c r="BV279" s="13">
        <f t="shared" si="205"/>
        <v>0</v>
      </c>
      <c r="BW279" s="13">
        <f t="shared" si="206"/>
        <v>0</v>
      </c>
      <c r="BX279" s="13">
        <f t="shared" si="207"/>
        <v>0</v>
      </c>
      <c r="BY279" s="13">
        <f t="shared" si="208"/>
        <v>0</v>
      </c>
      <c r="BZ279" s="13">
        <f t="shared" si="209"/>
        <v>0</v>
      </c>
      <c r="CA279" s="13">
        <f t="shared" si="210"/>
        <v>0</v>
      </c>
      <c r="CB279" s="13">
        <f t="shared" si="211"/>
        <v>0</v>
      </c>
      <c r="CC279" s="13">
        <f t="shared" si="212"/>
        <v>1</v>
      </c>
      <c r="CD279" s="13">
        <f t="shared" si="213"/>
        <v>0</v>
      </c>
      <c r="CE279" s="13">
        <f t="shared" si="214"/>
        <v>0</v>
      </c>
      <c r="CF279" s="13">
        <f t="shared" si="215"/>
        <v>0</v>
      </c>
      <c r="CG279" s="13">
        <f t="shared" si="216"/>
        <v>0</v>
      </c>
      <c r="CH279" s="13">
        <f t="shared" si="217"/>
        <v>0</v>
      </c>
      <c r="CI279" s="13">
        <f t="shared" si="218"/>
        <v>0</v>
      </c>
      <c r="CJ279" s="13">
        <f t="shared" si="219"/>
        <v>1</v>
      </c>
      <c r="CK279" s="13">
        <f t="shared" si="220"/>
        <v>0</v>
      </c>
      <c r="CL279" s="13">
        <f t="shared" si="221"/>
        <v>0</v>
      </c>
      <c r="CM279" s="13">
        <f t="shared" si="222"/>
        <v>0</v>
      </c>
      <c r="CN279" s="13">
        <f t="shared" si="223"/>
        <v>0</v>
      </c>
      <c r="CO279" s="13">
        <f t="shared" si="224"/>
        <v>0</v>
      </c>
      <c r="CP279" s="13">
        <f t="shared" si="225"/>
        <v>0</v>
      </c>
      <c r="CQ279" s="13">
        <f t="shared" si="226"/>
        <v>0</v>
      </c>
      <c r="CR279" s="13">
        <f t="shared" si="227"/>
        <v>2</v>
      </c>
      <c r="CS279" s="13">
        <f t="shared" si="229"/>
        <v>0</v>
      </c>
      <c r="CT279" s="13" t="s">
        <v>107</v>
      </c>
    </row>
    <row r="280" spans="1:98" x14ac:dyDescent="0.35">
      <c r="A280" s="14">
        <v>185</v>
      </c>
      <c r="B280" s="6">
        <v>279</v>
      </c>
      <c r="C280" s="6">
        <v>3</v>
      </c>
      <c r="D280" s="6">
        <v>1</v>
      </c>
      <c r="G280" s="6">
        <v>1</v>
      </c>
      <c r="H280" s="6"/>
      <c r="I280" s="6"/>
      <c r="J280" s="6" t="s">
        <v>517</v>
      </c>
      <c r="K280" s="21">
        <v>43795</v>
      </c>
      <c r="L280" s="6" t="s">
        <v>172</v>
      </c>
      <c r="M280" s="6" t="s">
        <v>518</v>
      </c>
      <c r="N280" s="6"/>
      <c r="O280" s="6"/>
      <c r="P280" s="16">
        <v>43779</v>
      </c>
      <c r="Q280" s="17">
        <v>0.76388888888888884</v>
      </c>
      <c r="R280" s="6" t="s">
        <v>99</v>
      </c>
      <c r="S280" s="6" t="s">
        <v>98</v>
      </c>
      <c r="T280" s="6" t="s">
        <v>49</v>
      </c>
      <c r="U280" s="6" t="s">
        <v>531</v>
      </c>
      <c r="V280" s="6" t="s">
        <v>520</v>
      </c>
      <c r="W280" s="6" t="s">
        <v>94</v>
      </c>
      <c r="X280" s="6">
        <v>1</v>
      </c>
      <c r="Y280" s="6" t="s">
        <v>87</v>
      </c>
      <c r="AU280" s="18" t="s">
        <v>105</v>
      </c>
      <c r="AV280" s="6" t="s">
        <v>315</v>
      </c>
      <c r="AX280" s="6" t="s">
        <v>99</v>
      </c>
      <c r="AY280" s="13">
        <f t="shared" si="184"/>
        <v>1</v>
      </c>
      <c r="AZ280" s="13">
        <f t="shared" si="185"/>
        <v>0</v>
      </c>
      <c r="BA280" s="13">
        <f t="shared" si="186"/>
        <v>0</v>
      </c>
      <c r="BB280" s="13">
        <f t="shared" si="187"/>
        <v>0</v>
      </c>
      <c r="BC280" s="13">
        <f t="shared" si="188"/>
        <v>0</v>
      </c>
      <c r="BD280" s="13">
        <f t="shared" si="189"/>
        <v>0</v>
      </c>
      <c r="BE280" s="13">
        <f>COUNTIF(T280:AW280,"Tocaciones")</f>
        <v>0</v>
      </c>
      <c r="BF280" s="13">
        <f t="shared" si="190"/>
        <v>0</v>
      </c>
      <c r="BG280" s="13">
        <f t="shared" si="191"/>
        <v>0</v>
      </c>
      <c r="BH280" s="13">
        <f t="shared" si="192"/>
        <v>0</v>
      </c>
      <c r="BI280" s="13">
        <f t="shared" si="193"/>
        <v>0</v>
      </c>
      <c r="BJ280" s="13">
        <f t="shared" si="194"/>
        <v>0</v>
      </c>
      <c r="BK280" s="13">
        <f t="shared" si="195"/>
        <v>0</v>
      </c>
      <c r="BL280" s="13">
        <f t="shared" si="196"/>
        <v>0</v>
      </c>
      <c r="BM280" s="13">
        <f t="shared" si="197"/>
        <v>0</v>
      </c>
      <c r="BN280" s="13">
        <f t="shared" si="198"/>
        <v>0</v>
      </c>
      <c r="BO280" s="13">
        <f t="shared" si="199"/>
        <v>0</v>
      </c>
      <c r="BP280" s="13">
        <f t="shared" si="200"/>
        <v>0</v>
      </c>
      <c r="BQ280" s="13">
        <f t="shared" si="201"/>
        <v>0</v>
      </c>
      <c r="BR280" s="13">
        <f t="shared" si="202"/>
        <v>0</v>
      </c>
      <c r="BS280" s="13">
        <f t="shared" si="203"/>
        <v>0</v>
      </c>
      <c r="BT280" s="13">
        <f t="shared" si="204"/>
        <v>0</v>
      </c>
      <c r="BU280" s="40">
        <f t="shared" si="228"/>
        <v>1</v>
      </c>
      <c r="BV280" s="13">
        <f t="shared" si="205"/>
        <v>0</v>
      </c>
      <c r="BW280" s="13">
        <f t="shared" si="206"/>
        <v>0</v>
      </c>
      <c r="BX280" s="13">
        <f t="shared" si="207"/>
        <v>0</v>
      </c>
      <c r="BY280" s="13">
        <f t="shared" si="208"/>
        <v>0</v>
      </c>
      <c r="BZ280" s="13">
        <f t="shared" si="209"/>
        <v>0</v>
      </c>
      <c r="CA280" s="13">
        <f t="shared" si="210"/>
        <v>0</v>
      </c>
      <c r="CB280" s="13">
        <f t="shared" si="211"/>
        <v>0</v>
      </c>
      <c r="CC280" s="13">
        <f t="shared" si="212"/>
        <v>0</v>
      </c>
      <c r="CD280" s="13">
        <f t="shared" si="213"/>
        <v>0</v>
      </c>
      <c r="CE280" s="13">
        <f t="shared" si="214"/>
        <v>0</v>
      </c>
      <c r="CF280" s="13">
        <f t="shared" si="215"/>
        <v>0</v>
      </c>
      <c r="CG280" s="13">
        <f t="shared" si="216"/>
        <v>0</v>
      </c>
      <c r="CH280" s="13">
        <f t="shared" si="217"/>
        <v>0</v>
      </c>
      <c r="CI280" s="13">
        <f t="shared" si="218"/>
        <v>0</v>
      </c>
      <c r="CJ280" s="13">
        <f t="shared" si="219"/>
        <v>0</v>
      </c>
      <c r="CK280" s="13">
        <f t="shared" si="220"/>
        <v>1</v>
      </c>
      <c r="CL280" s="13">
        <f t="shared" si="221"/>
        <v>0</v>
      </c>
      <c r="CM280" s="13">
        <f t="shared" si="222"/>
        <v>0</v>
      </c>
      <c r="CN280" s="13">
        <f t="shared" si="223"/>
        <v>0</v>
      </c>
      <c r="CO280" s="13">
        <f t="shared" si="224"/>
        <v>0</v>
      </c>
      <c r="CP280" s="13">
        <f t="shared" si="225"/>
        <v>0</v>
      </c>
      <c r="CQ280" s="13">
        <f t="shared" si="226"/>
        <v>0</v>
      </c>
      <c r="CR280" s="13">
        <f t="shared" si="227"/>
        <v>1</v>
      </c>
      <c r="CS280" s="13">
        <f t="shared" si="229"/>
        <v>0</v>
      </c>
      <c r="CT280" s="13" t="s">
        <v>107</v>
      </c>
    </row>
    <row r="281" spans="1:98" x14ac:dyDescent="0.35">
      <c r="A281" s="14">
        <v>186</v>
      </c>
      <c r="B281" s="6">
        <v>280</v>
      </c>
      <c r="C281" s="6">
        <v>16</v>
      </c>
      <c r="D281" s="6">
        <v>1</v>
      </c>
      <c r="G281" s="6">
        <v>1</v>
      </c>
      <c r="H281" s="6"/>
      <c r="I281" s="6"/>
      <c r="J281" s="6" t="s">
        <v>517</v>
      </c>
      <c r="K281" s="21">
        <v>43775</v>
      </c>
      <c r="L281" s="6" t="s">
        <v>172</v>
      </c>
      <c r="M281" s="6" t="s">
        <v>518</v>
      </c>
      <c r="N281" s="6"/>
      <c r="O281" s="6"/>
      <c r="P281" s="16">
        <v>43761</v>
      </c>
      <c r="Q281" s="17">
        <v>2.7777777777777776E-2</v>
      </c>
      <c r="R281" s="6" t="s">
        <v>98</v>
      </c>
      <c r="S281" s="6" t="s">
        <v>99</v>
      </c>
      <c r="T281" s="6" t="s">
        <v>49</v>
      </c>
      <c r="U281" s="6" t="s">
        <v>533</v>
      </c>
      <c r="V281" s="6" t="s">
        <v>520</v>
      </c>
      <c r="W281" s="6" t="s">
        <v>94</v>
      </c>
      <c r="X281" s="6">
        <v>1</v>
      </c>
      <c r="Y281" s="6" t="s">
        <v>87</v>
      </c>
      <c r="AA281" s="6" t="s">
        <v>58</v>
      </c>
      <c r="AB281" s="6" t="s">
        <v>533</v>
      </c>
      <c r="AC281" s="6" t="s">
        <v>94</v>
      </c>
      <c r="AD281" s="6">
        <v>1</v>
      </c>
      <c r="AE281" s="6" t="s">
        <v>79</v>
      </c>
      <c r="AU281" s="18" t="s">
        <v>105</v>
      </c>
      <c r="AV281" s="6" t="s">
        <v>291</v>
      </c>
      <c r="AW281" s="6" t="s">
        <v>521</v>
      </c>
      <c r="AX281" s="6" t="s">
        <v>99</v>
      </c>
      <c r="AY281" s="13">
        <f t="shared" si="184"/>
        <v>1</v>
      </c>
      <c r="AZ281" s="13">
        <f t="shared" si="185"/>
        <v>0</v>
      </c>
      <c r="BA281" s="13">
        <f t="shared" si="186"/>
        <v>0</v>
      </c>
      <c r="BB281" s="13">
        <f t="shared" si="187"/>
        <v>0</v>
      </c>
      <c r="BC281" s="13">
        <f t="shared" si="188"/>
        <v>0</v>
      </c>
      <c r="BD281" s="13">
        <f t="shared" si="189"/>
        <v>0</v>
      </c>
      <c r="BE281" s="13">
        <f>COUNTIF(T281:AT281,"Tocaciones")</f>
        <v>0</v>
      </c>
      <c r="BF281" s="13">
        <f t="shared" si="190"/>
        <v>0</v>
      </c>
      <c r="BG281" s="13">
        <f t="shared" si="191"/>
        <v>0</v>
      </c>
      <c r="BH281" s="13">
        <f t="shared" si="192"/>
        <v>1</v>
      </c>
      <c r="BI281" s="13">
        <f t="shared" si="193"/>
        <v>0</v>
      </c>
      <c r="BJ281" s="13">
        <f t="shared" si="194"/>
        <v>0</v>
      </c>
      <c r="BK281" s="13">
        <f t="shared" si="195"/>
        <v>0</v>
      </c>
      <c r="BL281" s="13">
        <f t="shared" si="196"/>
        <v>0</v>
      </c>
      <c r="BM281" s="13">
        <f t="shared" si="197"/>
        <v>0</v>
      </c>
      <c r="BN281" s="13">
        <f t="shared" si="198"/>
        <v>0</v>
      </c>
      <c r="BO281" s="13">
        <f t="shared" si="199"/>
        <v>0</v>
      </c>
      <c r="BP281" s="13">
        <f t="shared" si="200"/>
        <v>0</v>
      </c>
      <c r="BQ281" s="13">
        <f t="shared" si="201"/>
        <v>0</v>
      </c>
      <c r="BR281" s="13">
        <f t="shared" si="202"/>
        <v>0</v>
      </c>
      <c r="BS281" s="13">
        <f t="shared" si="203"/>
        <v>0</v>
      </c>
      <c r="BT281" s="13">
        <f t="shared" si="204"/>
        <v>0</v>
      </c>
      <c r="BU281" s="40">
        <f t="shared" si="228"/>
        <v>2</v>
      </c>
      <c r="BV281" s="13">
        <f t="shared" si="205"/>
        <v>0</v>
      </c>
      <c r="BW281" s="13">
        <f t="shared" si="206"/>
        <v>0</v>
      </c>
      <c r="BX281" s="13">
        <f t="shared" si="207"/>
        <v>0</v>
      </c>
      <c r="BY281" s="13">
        <f t="shared" si="208"/>
        <v>0</v>
      </c>
      <c r="BZ281" s="13">
        <f t="shared" si="209"/>
        <v>0</v>
      </c>
      <c r="CA281" s="13">
        <f t="shared" si="210"/>
        <v>0</v>
      </c>
      <c r="CB281" s="13">
        <f t="shared" si="211"/>
        <v>0</v>
      </c>
      <c r="CC281" s="13">
        <f t="shared" si="212"/>
        <v>1</v>
      </c>
      <c r="CD281" s="13">
        <f t="shared" si="213"/>
        <v>0</v>
      </c>
      <c r="CE281" s="13">
        <f t="shared" si="214"/>
        <v>0</v>
      </c>
      <c r="CF281" s="13">
        <f t="shared" si="215"/>
        <v>0</v>
      </c>
      <c r="CG281" s="13">
        <f t="shared" si="216"/>
        <v>0</v>
      </c>
      <c r="CH281" s="13">
        <f t="shared" si="217"/>
        <v>0</v>
      </c>
      <c r="CI281" s="13">
        <f t="shared" si="218"/>
        <v>0</v>
      </c>
      <c r="CJ281" s="13">
        <f t="shared" si="219"/>
        <v>0</v>
      </c>
      <c r="CK281" s="13">
        <f t="shared" si="220"/>
        <v>1</v>
      </c>
      <c r="CL281" s="13">
        <f t="shared" si="221"/>
        <v>0</v>
      </c>
      <c r="CM281" s="13">
        <f t="shared" si="222"/>
        <v>0</v>
      </c>
      <c r="CN281" s="13">
        <f t="shared" si="223"/>
        <v>0</v>
      </c>
      <c r="CO281" s="13">
        <f t="shared" si="224"/>
        <v>0</v>
      </c>
      <c r="CP281" s="13">
        <f t="shared" si="225"/>
        <v>0</v>
      </c>
      <c r="CQ281" s="13">
        <f t="shared" si="226"/>
        <v>0</v>
      </c>
      <c r="CR281" s="13">
        <f t="shared" si="227"/>
        <v>2</v>
      </c>
      <c r="CS281" s="13">
        <f t="shared" si="229"/>
        <v>0</v>
      </c>
      <c r="CT281" s="13" t="s">
        <v>107</v>
      </c>
    </row>
    <row r="282" spans="1:98" x14ac:dyDescent="0.35">
      <c r="A282" s="14">
        <v>187</v>
      </c>
      <c r="B282" s="6">
        <v>281</v>
      </c>
      <c r="D282" s="6">
        <v>1</v>
      </c>
      <c r="G282" s="6">
        <v>1</v>
      </c>
      <c r="H282" s="6"/>
      <c r="I282" s="6"/>
      <c r="J282" s="6" t="s">
        <v>517</v>
      </c>
      <c r="K282" s="21">
        <v>43781</v>
      </c>
      <c r="L282" s="6" t="s">
        <v>86</v>
      </c>
      <c r="M282" s="6" t="s">
        <v>518</v>
      </c>
      <c r="N282" s="6"/>
      <c r="O282" s="6"/>
      <c r="P282" s="16">
        <v>43759</v>
      </c>
      <c r="Q282" s="17">
        <v>0.52083333333333337</v>
      </c>
      <c r="R282" s="6" t="s">
        <v>98</v>
      </c>
      <c r="S282" s="6" t="s">
        <v>98</v>
      </c>
      <c r="T282" s="6" t="s">
        <v>53</v>
      </c>
      <c r="U282" s="6" t="s">
        <v>534</v>
      </c>
      <c r="V282" s="6" t="s">
        <v>520</v>
      </c>
      <c r="W282" s="6" t="s">
        <v>94</v>
      </c>
      <c r="Y282" s="6" t="s">
        <v>79</v>
      </c>
      <c r="AA282" s="6" t="s">
        <v>49</v>
      </c>
      <c r="AB282" s="6" t="s">
        <v>259</v>
      </c>
      <c r="AC282" s="6" t="s">
        <v>94</v>
      </c>
      <c r="AD282" s="6">
        <v>1</v>
      </c>
      <c r="AE282" s="6" t="s">
        <v>86</v>
      </c>
      <c r="AG282" s="6" t="s">
        <v>51</v>
      </c>
      <c r="AH282" s="6" t="s">
        <v>521</v>
      </c>
      <c r="AI282" s="6" t="s">
        <v>94</v>
      </c>
      <c r="AK282" s="6" t="s">
        <v>79</v>
      </c>
      <c r="AU282" s="18" t="s">
        <v>105</v>
      </c>
      <c r="AV282" s="6" t="s">
        <v>291</v>
      </c>
      <c r="AW282" s="6" t="s">
        <v>521</v>
      </c>
      <c r="AX282" s="6" t="s">
        <v>99</v>
      </c>
      <c r="AY282" s="13">
        <f t="shared" si="184"/>
        <v>1</v>
      </c>
      <c r="AZ282" s="13">
        <f t="shared" si="185"/>
        <v>0</v>
      </c>
      <c r="BA282" s="13">
        <f t="shared" si="186"/>
        <v>1</v>
      </c>
      <c r="BB282" s="13">
        <f t="shared" si="187"/>
        <v>0</v>
      </c>
      <c r="BC282" s="13">
        <f t="shared" si="188"/>
        <v>1</v>
      </c>
      <c r="BD282" s="13">
        <f t="shared" si="189"/>
        <v>0</v>
      </c>
      <c r="BE282" s="13">
        <f>COUNTIF(T282:AW282,"Tocaciones")</f>
        <v>0</v>
      </c>
      <c r="BF282" s="13">
        <f t="shared" si="190"/>
        <v>0</v>
      </c>
      <c r="BG282" s="13">
        <f t="shared" si="191"/>
        <v>0</v>
      </c>
      <c r="BH282" s="13">
        <f t="shared" si="192"/>
        <v>0</v>
      </c>
      <c r="BI282" s="13">
        <f t="shared" si="193"/>
        <v>0</v>
      </c>
      <c r="BJ282" s="13">
        <f t="shared" si="194"/>
        <v>0</v>
      </c>
      <c r="BK282" s="13">
        <f t="shared" si="195"/>
        <v>0</v>
      </c>
      <c r="BL282" s="13">
        <f t="shared" si="196"/>
        <v>0</v>
      </c>
      <c r="BM282" s="13">
        <f t="shared" si="197"/>
        <v>0</v>
      </c>
      <c r="BN282" s="13">
        <f t="shared" si="198"/>
        <v>0</v>
      </c>
      <c r="BO282" s="13">
        <f t="shared" si="199"/>
        <v>0</v>
      </c>
      <c r="BP282" s="13">
        <f t="shared" si="200"/>
        <v>0</v>
      </c>
      <c r="BQ282" s="13">
        <f t="shared" si="201"/>
        <v>0</v>
      </c>
      <c r="BR282" s="13">
        <f t="shared" si="202"/>
        <v>0</v>
      </c>
      <c r="BS282" s="13">
        <f t="shared" si="203"/>
        <v>0</v>
      </c>
      <c r="BT282" s="13">
        <f t="shared" si="204"/>
        <v>0</v>
      </c>
      <c r="BU282" s="40">
        <f t="shared" si="228"/>
        <v>3</v>
      </c>
      <c r="BV282" s="13">
        <f t="shared" si="205"/>
        <v>0</v>
      </c>
      <c r="BW282" s="13">
        <f t="shared" si="206"/>
        <v>0</v>
      </c>
      <c r="BX282" s="13">
        <f t="shared" si="207"/>
        <v>0</v>
      </c>
      <c r="BY282" s="13">
        <f t="shared" si="208"/>
        <v>0</v>
      </c>
      <c r="BZ282" s="13">
        <f t="shared" si="209"/>
        <v>0</v>
      </c>
      <c r="CA282" s="13">
        <f t="shared" si="210"/>
        <v>0</v>
      </c>
      <c r="CB282" s="13">
        <f t="shared" si="211"/>
        <v>0</v>
      </c>
      <c r="CC282" s="13">
        <f t="shared" si="212"/>
        <v>2</v>
      </c>
      <c r="CD282" s="13">
        <f t="shared" si="213"/>
        <v>0</v>
      </c>
      <c r="CE282" s="13">
        <f t="shared" si="214"/>
        <v>0</v>
      </c>
      <c r="CF282" s="13">
        <f t="shared" si="215"/>
        <v>0</v>
      </c>
      <c r="CG282" s="13">
        <f t="shared" si="216"/>
        <v>0</v>
      </c>
      <c r="CH282" s="13">
        <f t="shared" si="217"/>
        <v>0</v>
      </c>
      <c r="CI282" s="13">
        <f t="shared" si="218"/>
        <v>0</v>
      </c>
      <c r="CJ282" s="13">
        <f t="shared" si="219"/>
        <v>1</v>
      </c>
      <c r="CK282" s="13">
        <f t="shared" si="220"/>
        <v>0</v>
      </c>
      <c r="CL282" s="13">
        <f t="shared" si="221"/>
        <v>0</v>
      </c>
      <c r="CM282" s="13">
        <f t="shared" si="222"/>
        <v>0</v>
      </c>
      <c r="CN282" s="13">
        <f t="shared" si="223"/>
        <v>0</v>
      </c>
      <c r="CO282" s="13">
        <f t="shared" si="224"/>
        <v>0</v>
      </c>
      <c r="CP282" s="13">
        <f t="shared" si="225"/>
        <v>0</v>
      </c>
      <c r="CQ282" s="13">
        <f t="shared" si="226"/>
        <v>0</v>
      </c>
      <c r="CR282" s="13">
        <f t="shared" si="227"/>
        <v>3</v>
      </c>
      <c r="CS282" s="13">
        <f t="shared" si="229"/>
        <v>0</v>
      </c>
      <c r="CT282" s="13" t="s">
        <v>107</v>
      </c>
    </row>
    <row r="283" spans="1:98" x14ac:dyDescent="0.35">
      <c r="A283" s="14">
        <v>188</v>
      </c>
      <c r="B283" s="6">
        <v>282</v>
      </c>
      <c r="C283" s="6">
        <v>999</v>
      </c>
      <c r="D283" s="6">
        <v>1</v>
      </c>
      <c r="G283" s="6">
        <v>1</v>
      </c>
      <c r="H283" s="6"/>
      <c r="I283" s="6"/>
      <c r="J283" s="6" t="s">
        <v>96</v>
      </c>
      <c r="K283" s="21">
        <v>43794</v>
      </c>
      <c r="L283" s="6" t="s">
        <v>527</v>
      </c>
      <c r="M283" s="6" t="s">
        <v>514</v>
      </c>
      <c r="N283" s="6"/>
      <c r="O283" s="6"/>
      <c r="P283" s="16">
        <v>43766</v>
      </c>
      <c r="Q283" s="17">
        <v>0.70833333333333337</v>
      </c>
      <c r="R283" s="6" t="s">
        <v>310</v>
      </c>
      <c r="S283" s="6" t="s">
        <v>98</v>
      </c>
      <c r="T283" s="6" t="s">
        <v>56</v>
      </c>
      <c r="U283" s="6" t="s">
        <v>535</v>
      </c>
      <c r="V283" s="6" t="s">
        <v>299</v>
      </c>
      <c r="W283" s="6" t="s">
        <v>94</v>
      </c>
      <c r="Y283" s="6" t="s">
        <v>79</v>
      </c>
      <c r="AA283" s="6" t="s">
        <v>52</v>
      </c>
      <c r="AB283" s="28" t="s">
        <v>535</v>
      </c>
      <c r="AC283" s="6" t="s">
        <v>94</v>
      </c>
      <c r="AE283" s="6" t="s">
        <v>73</v>
      </c>
      <c r="AF283" s="13">
        <v>999</v>
      </c>
      <c r="AU283" s="6" t="s">
        <v>105</v>
      </c>
      <c r="AV283" s="6" t="s">
        <v>106</v>
      </c>
      <c r="AX283" s="6" t="s">
        <v>99</v>
      </c>
      <c r="AY283" s="13">
        <f t="shared" si="184"/>
        <v>0</v>
      </c>
      <c r="AZ283" s="13">
        <f t="shared" si="185"/>
        <v>0</v>
      </c>
      <c r="BA283" s="13">
        <f t="shared" si="186"/>
        <v>0</v>
      </c>
      <c r="BB283" s="13">
        <f t="shared" si="187"/>
        <v>1</v>
      </c>
      <c r="BC283" s="13">
        <f t="shared" si="188"/>
        <v>0</v>
      </c>
      <c r="BD283" s="13">
        <f t="shared" si="189"/>
        <v>0</v>
      </c>
      <c r="BE283" s="13">
        <f>COUNTIF(T283:AT283,"Tocaciones")</f>
        <v>0</v>
      </c>
      <c r="BF283" s="13">
        <f t="shared" si="190"/>
        <v>1</v>
      </c>
      <c r="BG283" s="13">
        <f t="shared" si="191"/>
        <v>0</v>
      </c>
      <c r="BH283" s="13">
        <f t="shared" si="192"/>
        <v>0</v>
      </c>
      <c r="BI283" s="13">
        <f t="shared" si="193"/>
        <v>0</v>
      </c>
      <c r="BJ283" s="13">
        <f t="shared" si="194"/>
        <v>0</v>
      </c>
      <c r="BK283" s="13">
        <f t="shared" si="195"/>
        <v>0</v>
      </c>
      <c r="BL283" s="13">
        <f t="shared" si="196"/>
        <v>0</v>
      </c>
      <c r="BM283" s="13">
        <f t="shared" si="197"/>
        <v>0</v>
      </c>
      <c r="BN283" s="13">
        <f t="shared" si="198"/>
        <v>0</v>
      </c>
      <c r="BO283" s="13">
        <f t="shared" si="199"/>
        <v>0</v>
      </c>
      <c r="BP283" s="13">
        <f t="shared" si="200"/>
        <v>0</v>
      </c>
      <c r="BQ283" s="13">
        <f t="shared" si="201"/>
        <v>0</v>
      </c>
      <c r="BR283" s="13">
        <f t="shared" si="202"/>
        <v>0</v>
      </c>
      <c r="BS283" s="13">
        <f t="shared" si="203"/>
        <v>0</v>
      </c>
      <c r="BT283" s="13">
        <f t="shared" si="204"/>
        <v>0</v>
      </c>
      <c r="BU283" s="40">
        <f t="shared" si="228"/>
        <v>2</v>
      </c>
      <c r="BV283" s="13">
        <f t="shared" si="205"/>
        <v>0</v>
      </c>
      <c r="BW283" s="13">
        <f t="shared" si="206"/>
        <v>1</v>
      </c>
      <c r="BX283" s="13">
        <f t="shared" si="207"/>
        <v>0</v>
      </c>
      <c r="BY283" s="13">
        <f t="shared" si="208"/>
        <v>0</v>
      </c>
      <c r="BZ283" s="13">
        <f t="shared" si="209"/>
        <v>0</v>
      </c>
      <c r="CA283" s="13">
        <f t="shared" si="210"/>
        <v>0</v>
      </c>
      <c r="CB283" s="13">
        <f t="shared" si="211"/>
        <v>0</v>
      </c>
      <c r="CC283" s="13">
        <f t="shared" si="212"/>
        <v>1</v>
      </c>
      <c r="CD283" s="13">
        <f t="shared" si="213"/>
        <v>0</v>
      </c>
      <c r="CE283" s="13">
        <f t="shared" si="214"/>
        <v>0</v>
      </c>
      <c r="CF283" s="13">
        <f t="shared" si="215"/>
        <v>0</v>
      </c>
      <c r="CG283" s="13">
        <f t="shared" si="216"/>
        <v>0</v>
      </c>
      <c r="CH283" s="13">
        <f t="shared" si="217"/>
        <v>0</v>
      </c>
      <c r="CI283" s="13">
        <f t="shared" si="218"/>
        <v>0</v>
      </c>
      <c r="CJ283" s="13">
        <f t="shared" si="219"/>
        <v>0</v>
      </c>
      <c r="CK283" s="13">
        <f t="shared" si="220"/>
        <v>0</v>
      </c>
      <c r="CL283" s="13">
        <f t="shared" si="221"/>
        <v>0</v>
      </c>
      <c r="CM283" s="13">
        <f t="shared" si="222"/>
        <v>0</v>
      </c>
      <c r="CN283" s="13">
        <f t="shared" si="223"/>
        <v>0</v>
      </c>
      <c r="CO283" s="13">
        <f t="shared" si="224"/>
        <v>0</v>
      </c>
      <c r="CP283" s="13">
        <f t="shared" si="225"/>
        <v>0</v>
      </c>
      <c r="CQ283" s="13">
        <f t="shared" si="226"/>
        <v>0</v>
      </c>
      <c r="CR283" s="13">
        <f t="shared" si="227"/>
        <v>2</v>
      </c>
      <c r="CS283" s="13">
        <f t="shared" si="229"/>
        <v>0</v>
      </c>
      <c r="CT283" s="13" t="s">
        <v>107</v>
      </c>
    </row>
    <row r="284" spans="1:98" x14ac:dyDescent="0.35">
      <c r="A284" s="14">
        <v>189</v>
      </c>
      <c r="B284" s="6">
        <v>283</v>
      </c>
      <c r="C284" s="6">
        <v>17</v>
      </c>
      <c r="D284" s="6">
        <v>1</v>
      </c>
      <c r="G284" s="6">
        <v>1</v>
      </c>
      <c r="H284" s="6"/>
      <c r="I284" s="6"/>
      <c r="J284" s="6" t="s">
        <v>491</v>
      </c>
      <c r="K284" s="21">
        <v>43791</v>
      </c>
      <c r="L284" s="6" t="s">
        <v>86</v>
      </c>
      <c r="M284" s="6" t="s">
        <v>536</v>
      </c>
      <c r="N284" s="6"/>
      <c r="O284" s="6"/>
      <c r="P284" s="16">
        <v>43758</v>
      </c>
      <c r="Q284" s="17">
        <v>0.9375</v>
      </c>
      <c r="R284" s="6" t="s">
        <v>98</v>
      </c>
      <c r="S284" s="6" t="s">
        <v>99</v>
      </c>
      <c r="T284" s="6" t="s">
        <v>49</v>
      </c>
      <c r="U284" s="6" t="s">
        <v>537</v>
      </c>
      <c r="V284" s="6" t="s">
        <v>538</v>
      </c>
      <c r="W284" s="6" t="s">
        <v>94</v>
      </c>
      <c r="Y284" s="6" t="s">
        <v>87</v>
      </c>
      <c r="AA284" s="6" t="s">
        <v>52</v>
      </c>
      <c r="AB284" s="6" t="s">
        <v>537</v>
      </c>
      <c r="AC284" s="6" t="s">
        <v>94</v>
      </c>
      <c r="AD284" s="6">
        <v>1</v>
      </c>
      <c r="AE284" s="6" t="s">
        <v>73</v>
      </c>
      <c r="AF284" s="6" t="s">
        <v>74</v>
      </c>
      <c r="AG284" s="6" t="s">
        <v>49</v>
      </c>
      <c r="AH284" s="6" t="s">
        <v>537</v>
      </c>
      <c r="AI284" s="6" t="s">
        <v>94</v>
      </c>
      <c r="AK284" s="6" t="s">
        <v>87</v>
      </c>
      <c r="AM284" s="6" t="s">
        <v>53</v>
      </c>
      <c r="AN284" s="6" t="s">
        <v>537</v>
      </c>
      <c r="AO284" s="6" t="s">
        <v>92</v>
      </c>
      <c r="AQ284" s="6" t="s">
        <v>79</v>
      </c>
      <c r="AU284" s="6" t="s">
        <v>105</v>
      </c>
      <c r="AV284" s="6" t="s">
        <v>106</v>
      </c>
      <c r="AX284" s="6" t="s">
        <v>99</v>
      </c>
      <c r="AY284" s="13">
        <f t="shared" si="184"/>
        <v>2</v>
      </c>
      <c r="AZ284" s="13">
        <f t="shared" si="185"/>
        <v>0</v>
      </c>
      <c r="BA284" s="13">
        <f t="shared" si="186"/>
        <v>0</v>
      </c>
      <c r="BB284" s="13">
        <f t="shared" si="187"/>
        <v>1</v>
      </c>
      <c r="BC284" s="13">
        <f t="shared" si="188"/>
        <v>1</v>
      </c>
      <c r="BD284" s="13">
        <f t="shared" si="189"/>
        <v>0</v>
      </c>
      <c r="BE284" s="13">
        <f>COUNTIF(T284:AW284,"Tocaciones")</f>
        <v>0</v>
      </c>
      <c r="BF284" s="13">
        <f t="shared" si="190"/>
        <v>0</v>
      </c>
      <c r="BG284" s="13">
        <f t="shared" si="191"/>
        <v>0</v>
      </c>
      <c r="BH284" s="13">
        <f t="shared" si="192"/>
        <v>0</v>
      </c>
      <c r="BI284" s="13">
        <f t="shared" si="193"/>
        <v>0</v>
      </c>
      <c r="BJ284" s="13">
        <f t="shared" si="194"/>
        <v>0</v>
      </c>
      <c r="BK284" s="13">
        <f t="shared" si="195"/>
        <v>0</v>
      </c>
      <c r="BL284" s="13">
        <f t="shared" si="196"/>
        <v>0</v>
      </c>
      <c r="BM284" s="13">
        <f t="shared" si="197"/>
        <v>0</v>
      </c>
      <c r="BN284" s="13">
        <f t="shared" si="198"/>
        <v>0</v>
      </c>
      <c r="BO284" s="13">
        <f t="shared" si="199"/>
        <v>0</v>
      </c>
      <c r="BP284" s="13">
        <f t="shared" si="200"/>
        <v>0</v>
      </c>
      <c r="BQ284" s="13">
        <f t="shared" si="201"/>
        <v>0</v>
      </c>
      <c r="BR284" s="13">
        <f t="shared" si="202"/>
        <v>0</v>
      </c>
      <c r="BS284" s="13">
        <f t="shared" si="203"/>
        <v>0</v>
      </c>
      <c r="BT284" s="13">
        <f t="shared" si="204"/>
        <v>0</v>
      </c>
      <c r="BU284" s="40">
        <f t="shared" si="228"/>
        <v>4</v>
      </c>
      <c r="BV284" s="13">
        <f t="shared" si="205"/>
        <v>0</v>
      </c>
      <c r="BW284" s="13">
        <f t="shared" si="206"/>
        <v>1</v>
      </c>
      <c r="BX284" s="13">
        <f t="shared" si="207"/>
        <v>1</v>
      </c>
      <c r="BY284" s="13">
        <f t="shared" si="208"/>
        <v>0</v>
      </c>
      <c r="BZ284" s="13">
        <f t="shared" si="209"/>
        <v>0</v>
      </c>
      <c r="CA284" s="13">
        <f t="shared" si="210"/>
        <v>0</v>
      </c>
      <c r="CB284" s="13">
        <f t="shared" si="211"/>
        <v>0</v>
      </c>
      <c r="CC284" s="13">
        <f t="shared" si="212"/>
        <v>1</v>
      </c>
      <c r="CD284" s="13">
        <f t="shared" si="213"/>
        <v>0</v>
      </c>
      <c r="CE284" s="13">
        <f t="shared" si="214"/>
        <v>0</v>
      </c>
      <c r="CF284" s="13">
        <f t="shared" si="215"/>
        <v>0</v>
      </c>
      <c r="CG284" s="13">
        <f t="shared" si="216"/>
        <v>0</v>
      </c>
      <c r="CH284" s="13">
        <f t="shared" si="217"/>
        <v>0</v>
      </c>
      <c r="CI284" s="13">
        <f t="shared" si="218"/>
        <v>0</v>
      </c>
      <c r="CJ284" s="13">
        <f t="shared" si="219"/>
        <v>0</v>
      </c>
      <c r="CK284" s="13">
        <f t="shared" si="220"/>
        <v>2</v>
      </c>
      <c r="CL284" s="13">
        <f t="shared" si="221"/>
        <v>0</v>
      </c>
      <c r="CM284" s="13">
        <f t="shared" si="222"/>
        <v>0</v>
      </c>
      <c r="CN284" s="13">
        <f t="shared" si="223"/>
        <v>0</v>
      </c>
      <c r="CO284" s="13">
        <f t="shared" si="224"/>
        <v>0</v>
      </c>
      <c r="CP284" s="13">
        <f t="shared" si="225"/>
        <v>1</v>
      </c>
      <c r="CQ284" s="13">
        <f t="shared" si="226"/>
        <v>0</v>
      </c>
      <c r="CR284" s="13">
        <f t="shared" si="227"/>
        <v>3</v>
      </c>
      <c r="CS284" s="13">
        <f t="shared" si="229"/>
        <v>0</v>
      </c>
      <c r="CT284" s="13" t="s">
        <v>107</v>
      </c>
    </row>
    <row r="285" spans="1:98" x14ac:dyDescent="0.35">
      <c r="A285" s="14">
        <v>189</v>
      </c>
      <c r="B285" s="6">
        <v>284</v>
      </c>
      <c r="C285" s="6">
        <v>15</v>
      </c>
      <c r="D285" s="6">
        <v>1</v>
      </c>
      <c r="G285" s="6">
        <v>1</v>
      </c>
      <c r="H285" s="6"/>
      <c r="I285" s="6"/>
      <c r="J285" s="6" t="s">
        <v>491</v>
      </c>
      <c r="K285" s="21">
        <v>43791</v>
      </c>
      <c r="L285" s="6" t="s">
        <v>86</v>
      </c>
      <c r="M285" s="6" t="s">
        <v>536</v>
      </c>
      <c r="N285" s="6"/>
      <c r="O285" s="6"/>
      <c r="P285" s="16">
        <v>43758</v>
      </c>
      <c r="Q285" s="17">
        <v>0.9375</v>
      </c>
      <c r="R285" s="6" t="s">
        <v>98</v>
      </c>
      <c r="S285" s="6" t="s">
        <v>99</v>
      </c>
      <c r="T285" s="6" t="s">
        <v>49</v>
      </c>
      <c r="U285" s="6" t="s">
        <v>537</v>
      </c>
      <c r="V285" s="6" t="s">
        <v>538</v>
      </c>
      <c r="W285" s="6" t="s">
        <v>94</v>
      </c>
      <c r="Y285" s="6" t="s">
        <v>72</v>
      </c>
      <c r="AA285" s="6" t="s">
        <v>53</v>
      </c>
      <c r="AB285" s="6" t="s">
        <v>537</v>
      </c>
      <c r="AC285" s="6" t="s">
        <v>94</v>
      </c>
      <c r="AE285" s="6" t="s">
        <v>79</v>
      </c>
      <c r="AU285" s="6" t="s">
        <v>105</v>
      </c>
      <c r="AV285" s="6" t="s">
        <v>106</v>
      </c>
      <c r="AX285" s="6" t="s">
        <v>99</v>
      </c>
      <c r="AY285" s="13">
        <f t="shared" si="184"/>
        <v>1</v>
      </c>
      <c r="AZ285" s="13">
        <f t="shared" si="185"/>
        <v>0</v>
      </c>
      <c r="BA285" s="13">
        <f t="shared" si="186"/>
        <v>0</v>
      </c>
      <c r="BB285" s="13">
        <f t="shared" si="187"/>
        <v>0</v>
      </c>
      <c r="BC285" s="13">
        <f t="shared" si="188"/>
        <v>1</v>
      </c>
      <c r="BD285" s="13">
        <f t="shared" si="189"/>
        <v>0</v>
      </c>
      <c r="BE285" s="13">
        <f>COUNTIF(T285:AT285,"Tocaciones")</f>
        <v>0</v>
      </c>
      <c r="BF285" s="13">
        <f t="shared" si="190"/>
        <v>0</v>
      </c>
      <c r="BG285" s="13">
        <f t="shared" si="191"/>
        <v>0</v>
      </c>
      <c r="BH285" s="13">
        <f t="shared" si="192"/>
        <v>0</v>
      </c>
      <c r="BI285" s="13">
        <f t="shared" si="193"/>
        <v>0</v>
      </c>
      <c r="BJ285" s="13">
        <f t="shared" si="194"/>
        <v>0</v>
      </c>
      <c r="BK285" s="13">
        <f t="shared" si="195"/>
        <v>0</v>
      </c>
      <c r="BL285" s="13">
        <f t="shared" si="196"/>
        <v>0</v>
      </c>
      <c r="BM285" s="13">
        <f t="shared" si="197"/>
        <v>0</v>
      </c>
      <c r="BN285" s="13">
        <f t="shared" si="198"/>
        <v>0</v>
      </c>
      <c r="BO285" s="13">
        <f t="shared" si="199"/>
        <v>0</v>
      </c>
      <c r="BP285" s="13">
        <f t="shared" si="200"/>
        <v>0</v>
      </c>
      <c r="BQ285" s="13">
        <f t="shared" si="201"/>
        <v>0</v>
      </c>
      <c r="BR285" s="13">
        <f t="shared" si="202"/>
        <v>0</v>
      </c>
      <c r="BS285" s="13">
        <f t="shared" si="203"/>
        <v>0</v>
      </c>
      <c r="BT285" s="13">
        <f t="shared" si="204"/>
        <v>0</v>
      </c>
      <c r="BU285" s="40">
        <f t="shared" si="228"/>
        <v>2</v>
      </c>
      <c r="BV285" s="13">
        <f t="shared" si="205"/>
        <v>1</v>
      </c>
      <c r="BW285" s="13">
        <f t="shared" si="206"/>
        <v>0</v>
      </c>
      <c r="BX285" s="13">
        <f t="shared" si="207"/>
        <v>0</v>
      </c>
      <c r="BY285" s="13">
        <f t="shared" si="208"/>
        <v>0</v>
      </c>
      <c r="BZ285" s="13">
        <f t="shared" si="209"/>
        <v>0</v>
      </c>
      <c r="CA285" s="13">
        <f t="shared" si="210"/>
        <v>0</v>
      </c>
      <c r="CB285" s="13">
        <f t="shared" si="211"/>
        <v>0</v>
      </c>
      <c r="CC285" s="13">
        <f t="shared" si="212"/>
        <v>1</v>
      </c>
      <c r="CD285" s="13">
        <f t="shared" si="213"/>
        <v>0</v>
      </c>
      <c r="CE285" s="13">
        <f t="shared" si="214"/>
        <v>0</v>
      </c>
      <c r="CF285" s="13">
        <f t="shared" si="215"/>
        <v>0</v>
      </c>
      <c r="CG285" s="13">
        <f t="shared" si="216"/>
        <v>0</v>
      </c>
      <c r="CH285" s="13">
        <f t="shared" si="217"/>
        <v>0</v>
      </c>
      <c r="CI285" s="13">
        <f t="shared" si="218"/>
        <v>0</v>
      </c>
      <c r="CJ285" s="13">
        <f t="shared" si="219"/>
        <v>0</v>
      </c>
      <c r="CK285" s="13">
        <f t="shared" si="220"/>
        <v>0</v>
      </c>
      <c r="CL285" s="13">
        <f t="shared" si="221"/>
        <v>0</v>
      </c>
      <c r="CM285" s="13">
        <f t="shared" si="222"/>
        <v>0</v>
      </c>
      <c r="CN285" s="13">
        <f t="shared" si="223"/>
        <v>0</v>
      </c>
      <c r="CO285" s="13">
        <f t="shared" si="224"/>
        <v>0</v>
      </c>
      <c r="CP285" s="13">
        <f t="shared" si="225"/>
        <v>0</v>
      </c>
      <c r="CQ285" s="13">
        <f t="shared" si="226"/>
        <v>0</v>
      </c>
      <c r="CR285" s="13">
        <f t="shared" si="227"/>
        <v>2</v>
      </c>
      <c r="CS285" s="13">
        <f t="shared" si="229"/>
        <v>0</v>
      </c>
      <c r="CT285" s="13" t="s">
        <v>107</v>
      </c>
    </row>
    <row r="286" spans="1:98" x14ac:dyDescent="0.35">
      <c r="A286" s="14">
        <v>189</v>
      </c>
      <c r="B286" s="6">
        <v>285</v>
      </c>
      <c r="D286" s="6">
        <v>1</v>
      </c>
      <c r="G286" s="6">
        <v>1</v>
      </c>
      <c r="H286" s="6"/>
      <c r="I286" s="6"/>
      <c r="J286" s="6" t="s">
        <v>491</v>
      </c>
      <c r="K286" s="21">
        <v>43791</v>
      </c>
      <c r="L286" s="6" t="s">
        <v>86</v>
      </c>
      <c r="M286" s="6" t="s">
        <v>536</v>
      </c>
      <c r="N286" s="6"/>
      <c r="O286" s="6"/>
      <c r="P286" s="16">
        <v>43758</v>
      </c>
      <c r="Q286" s="17">
        <v>0.9375</v>
      </c>
      <c r="R286" s="6" t="s">
        <v>98</v>
      </c>
      <c r="S286" s="6" t="s">
        <v>99</v>
      </c>
      <c r="T286" s="6" t="s">
        <v>52</v>
      </c>
      <c r="U286" s="6" t="s">
        <v>537</v>
      </c>
      <c r="V286" s="6" t="s">
        <v>538</v>
      </c>
      <c r="W286" s="6" t="s">
        <v>94</v>
      </c>
      <c r="Y286" s="6" t="s">
        <v>73</v>
      </c>
      <c r="Z286" s="6" t="s">
        <v>74</v>
      </c>
      <c r="AA286" s="6" t="s">
        <v>53</v>
      </c>
      <c r="AB286" s="6" t="s">
        <v>537</v>
      </c>
      <c r="AC286" s="6" t="s">
        <v>94</v>
      </c>
      <c r="AE286" s="6" t="s">
        <v>79</v>
      </c>
      <c r="AG286" s="6" t="s">
        <v>49</v>
      </c>
      <c r="AH286" s="6" t="s">
        <v>537</v>
      </c>
      <c r="AI286" s="6" t="s">
        <v>92</v>
      </c>
      <c r="AU286" s="6" t="s">
        <v>105</v>
      </c>
      <c r="AV286" s="6" t="s">
        <v>106</v>
      </c>
      <c r="AX286" s="6" t="s">
        <v>99</v>
      </c>
      <c r="AY286" s="13">
        <f t="shared" si="184"/>
        <v>1</v>
      </c>
      <c r="AZ286" s="13">
        <f t="shared" si="185"/>
        <v>0</v>
      </c>
      <c r="BA286" s="13">
        <f t="shared" si="186"/>
        <v>0</v>
      </c>
      <c r="BB286" s="13">
        <f t="shared" si="187"/>
        <v>1</v>
      </c>
      <c r="BC286" s="13">
        <f t="shared" si="188"/>
        <v>1</v>
      </c>
      <c r="BD286" s="13">
        <f t="shared" si="189"/>
        <v>0</v>
      </c>
      <c r="BE286" s="13">
        <f>COUNTIF(T286:AW286,"Tocaciones")</f>
        <v>0</v>
      </c>
      <c r="BF286" s="13">
        <f t="shared" si="190"/>
        <v>0</v>
      </c>
      <c r="BG286" s="13">
        <f t="shared" si="191"/>
        <v>0</v>
      </c>
      <c r="BH286" s="13">
        <f t="shared" si="192"/>
        <v>0</v>
      </c>
      <c r="BI286" s="13">
        <f t="shared" si="193"/>
        <v>0</v>
      </c>
      <c r="BJ286" s="13">
        <f t="shared" si="194"/>
        <v>0</v>
      </c>
      <c r="BK286" s="13">
        <f t="shared" si="195"/>
        <v>0</v>
      </c>
      <c r="BL286" s="13">
        <f t="shared" si="196"/>
        <v>0</v>
      </c>
      <c r="BM286" s="13">
        <f t="shared" si="197"/>
        <v>0</v>
      </c>
      <c r="BN286" s="13">
        <f t="shared" si="198"/>
        <v>0</v>
      </c>
      <c r="BO286" s="13">
        <f t="shared" si="199"/>
        <v>0</v>
      </c>
      <c r="BP286" s="13">
        <f t="shared" si="200"/>
        <v>0</v>
      </c>
      <c r="BQ286" s="13">
        <f t="shared" si="201"/>
        <v>0</v>
      </c>
      <c r="BR286" s="13">
        <f t="shared" si="202"/>
        <v>0</v>
      </c>
      <c r="BS286" s="13">
        <f t="shared" si="203"/>
        <v>0</v>
      </c>
      <c r="BT286" s="13">
        <f t="shared" si="204"/>
        <v>0</v>
      </c>
      <c r="BU286" s="40">
        <f t="shared" si="228"/>
        <v>3</v>
      </c>
      <c r="BV286" s="13">
        <f t="shared" si="205"/>
        <v>0</v>
      </c>
      <c r="BW286" s="13">
        <f t="shared" si="206"/>
        <v>1</v>
      </c>
      <c r="BX286" s="13">
        <f t="shared" si="207"/>
        <v>1</v>
      </c>
      <c r="BY286" s="13">
        <f t="shared" si="208"/>
        <v>0</v>
      </c>
      <c r="BZ286" s="13">
        <f t="shared" si="209"/>
        <v>0</v>
      </c>
      <c r="CA286" s="13">
        <f t="shared" si="210"/>
        <v>0</v>
      </c>
      <c r="CB286" s="13">
        <f t="shared" si="211"/>
        <v>0</v>
      </c>
      <c r="CC286" s="13">
        <f t="shared" si="212"/>
        <v>1</v>
      </c>
      <c r="CD286" s="13">
        <f t="shared" si="213"/>
        <v>0</v>
      </c>
      <c r="CE286" s="13">
        <f t="shared" si="214"/>
        <v>0</v>
      </c>
      <c r="CF286" s="13">
        <f t="shared" si="215"/>
        <v>0</v>
      </c>
      <c r="CG286" s="13">
        <f t="shared" si="216"/>
        <v>0</v>
      </c>
      <c r="CH286" s="13">
        <f t="shared" si="217"/>
        <v>0</v>
      </c>
      <c r="CI286" s="13">
        <f t="shared" si="218"/>
        <v>0</v>
      </c>
      <c r="CJ286" s="13">
        <f t="shared" si="219"/>
        <v>0</v>
      </c>
      <c r="CK286" s="13">
        <f t="shared" si="220"/>
        <v>0</v>
      </c>
      <c r="CL286" s="13">
        <f t="shared" si="221"/>
        <v>0</v>
      </c>
      <c r="CM286" s="13">
        <f t="shared" si="222"/>
        <v>0</v>
      </c>
      <c r="CN286" s="13">
        <f t="shared" si="223"/>
        <v>0</v>
      </c>
      <c r="CO286" s="13">
        <f t="shared" si="224"/>
        <v>0</v>
      </c>
      <c r="CP286" s="13">
        <f t="shared" si="225"/>
        <v>1</v>
      </c>
      <c r="CQ286" s="13">
        <f t="shared" si="226"/>
        <v>0</v>
      </c>
      <c r="CR286" s="13">
        <f t="shared" si="227"/>
        <v>2</v>
      </c>
      <c r="CS286" s="13">
        <f t="shared" si="229"/>
        <v>0</v>
      </c>
      <c r="CT286" s="13" t="s">
        <v>107</v>
      </c>
    </row>
    <row r="287" spans="1:98" x14ac:dyDescent="0.35">
      <c r="A287" s="14">
        <v>189</v>
      </c>
      <c r="B287" s="6">
        <v>286</v>
      </c>
      <c r="D287" s="6">
        <v>1</v>
      </c>
      <c r="G287" s="6">
        <v>1</v>
      </c>
      <c r="H287" s="6"/>
      <c r="I287" s="6"/>
      <c r="J287" s="6" t="s">
        <v>491</v>
      </c>
      <c r="K287" s="21">
        <v>43791</v>
      </c>
      <c r="L287" s="6" t="s">
        <v>86</v>
      </c>
      <c r="M287" s="6" t="s">
        <v>536</v>
      </c>
      <c r="N287" s="6"/>
      <c r="O287" s="6"/>
      <c r="P287" s="16">
        <v>43758</v>
      </c>
      <c r="Q287" s="17">
        <v>0.9375</v>
      </c>
      <c r="R287" s="6" t="s">
        <v>98</v>
      </c>
      <c r="S287" s="6" t="s">
        <v>99</v>
      </c>
      <c r="T287" s="6" t="s">
        <v>49</v>
      </c>
      <c r="U287" s="6" t="s">
        <v>537</v>
      </c>
      <c r="V287" s="6" t="s">
        <v>538</v>
      </c>
      <c r="W287" s="6" t="s">
        <v>94</v>
      </c>
      <c r="Y287" s="6" t="s">
        <v>87</v>
      </c>
      <c r="AA287" s="6" t="s">
        <v>53</v>
      </c>
      <c r="AB287" s="6" t="s">
        <v>537</v>
      </c>
      <c r="AC287" s="6" t="s">
        <v>94</v>
      </c>
      <c r="AE287" s="6" t="s">
        <v>79</v>
      </c>
      <c r="AU287" s="6" t="s">
        <v>105</v>
      </c>
      <c r="AV287" s="6" t="s">
        <v>106</v>
      </c>
      <c r="AX287" s="6" t="s">
        <v>99</v>
      </c>
      <c r="AY287" s="13">
        <f t="shared" si="184"/>
        <v>1</v>
      </c>
      <c r="AZ287" s="13">
        <f t="shared" si="185"/>
        <v>0</v>
      </c>
      <c r="BA287" s="13">
        <f t="shared" si="186"/>
        <v>0</v>
      </c>
      <c r="BB287" s="13">
        <f t="shared" si="187"/>
        <v>0</v>
      </c>
      <c r="BC287" s="13">
        <f t="shared" si="188"/>
        <v>1</v>
      </c>
      <c r="BD287" s="13">
        <f t="shared" si="189"/>
        <v>0</v>
      </c>
      <c r="BE287" s="13">
        <f>COUNTIF(T287:AT287,"Tocaciones")</f>
        <v>0</v>
      </c>
      <c r="BF287" s="13">
        <f t="shared" si="190"/>
        <v>0</v>
      </c>
      <c r="BG287" s="13">
        <f t="shared" si="191"/>
        <v>0</v>
      </c>
      <c r="BH287" s="13">
        <f t="shared" si="192"/>
        <v>0</v>
      </c>
      <c r="BI287" s="13">
        <f t="shared" si="193"/>
        <v>0</v>
      </c>
      <c r="BJ287" s="13">
        <f t="shared" si="194"/>
        <v>0</v>
      </c>
      <c r="BK287" s="13">
        <f t="shared" si="195"/>
        <v>0</v>
      </c>
      <c r="BL287" s="13">
        <f t="shared" si="196"/>
        <v>0</v>
      </c>
      <c r="BM287" s="13">
        <f t="shared" si="197"/>
        <v>0</v>
      </c>
      <c r="BN287" s="13">
        <f t="shared" si="198"/>
        <v>0</v>
      </c>
      <c r="BO287" s="13">
        <f t="shared" si="199"/>
        <v>0</v>
      </c>
      <c r="BP287" s="13">
        <f t="shared" si="200"/>
        <v>0</v>
      </c>
      <c r="BQ287" s="13">
        <f t="shared" si="201"/>
        <v>0</v>
      </c>
      <c r="BR287" s="13">
        <f t="shared" si="202"/>
        <v>0</v>
      </c>
      <c r="BS287" s="13">
        <f t="shared" si="203"/>
        <v>0</v>
      </c>
      <c r="BT287" s="13">
        <f t="shared" si="204"/>
        <v>0</v>
      </c>
      <c r="BU287" s="40">
        <f t="shared" si="228"/>
        <v>2</v>
      </c>
      <c r="BV287" s="13">
        <f t="shared" si="205"/>
        <v>0</v>
      </c>
      <c r="BW287" s="13">
        <f t="shared" si="206"/>
        <v>0</v>
      </c>
      <c r="BX287" s="13">
        <f t="shared" si="207"/>
        <v>0</v>
      </c>
      <c r="BY287" s="13">
        <f t="shared" si="208"/>
        <v>0</v>
      </c>
      <c r="BZ287" s="13">
        <f t="shared" si="209"/>
        <v>0</v>
      </c>
      <c r="CA287" s="13">
        <f t="shared" si="210"/>
        <v>0</v>
      </c>
      <c r="CB287" s="13">
        <f t="shared" si="211"/>
        <v>0</v>
      </c>
      <c r="CC287" s="13">
        <f t="shared" si="212"/>
        <v>1</v>
      </c>
      <c r="CD287" s="13">
        <f t="shared" si="213"/>
        <v>0</v>
      </c>
      <c r="CE287" s="13">
        <f t="shared" si="214"/>
        <v>0</v>
      </c>
      <c r="CF287" s="13">
        <f t="shared" si="215"/>
        <v>0</v>
      </c>
      <c r="CG287" s="13">
        <f t="shared" si="216"/>
        <v>0</v>
      </c>
      <c r="CH287" s="13">
        <f t="shared" si="217"/>
        <v>0</v>
      </c>
      <c r="CI287" s="13">
        <f t="shared" si="218"/>
        <v>0</v>
      </c>
      <c r="CJ287" s="13">
        <f t="shared" si="219"/>
        <v>0</v>
      </c>
      <c r="CK287" s="13">
        <f t="shared" si="220"/>
        <v>1</v>
      </c>
      <c r="CL287" s="13">
        <f t="shared" si="221"/>
        <v>0</v>
      </c>
      <c r="CM287" s="13">
        <f t="shared" si="222"/>
        <v>0</v>
      </c>
      <c r="CN287" s="13">
        <f t="shared" si="223"/>
        <v>0</v>
      </c>
      <c r="CO287" s="13">
        <f t="shared" si="224"/>
        <v>0</v>
      </c>
      <c r="CP287" s="13">
        <f t="shared" si="225"/>
        <v>0</v>
      </c>
      <c r="CQ287" s="13">
        <f t="shared" si="226"/>
        <v>0</v>
      </c>
      <c r="CR287" s="13">
        <f t="shared" si="227"/>
        <v>2</v>
      </c>
      <c r="CS287" s="13">
        <f t="shared" si="229"/>
        <v>0</v>
      </c>
      <c r="CT287" s="13" t="s">
        <v>107</v>
      </c>
    </row>
    <row r="288" spans="1:98" x14ac:dyDescent="0.35">
      <c r="A288" s="14">
        <v>189</v>
      </c>
      <c r="B288" s="6">
        <v>287</v>
      </c>
      <c r="D288" s="6">
        <v>1</v>
      </c>
      <c r="G288" s="6">
        <v>1</v>
      </c>
      <c r="H288" s="6"/>
      <c r="I288" s="6"/>
      <c r="J288" s="6" t="s">
        <v>491</v>
      </c>
      <c r="K288" s="21">
        <v>43791</v>
      </c>
      <c r="L288" s="6" t="s">
        <v>86</v>
      </c>
      <c r="M288" s="6" t="s">
        <v>536</v>
      </c>
      <c r="N288" s="6"/>
      <c r="O288" s="6"/>
      <c r="P288" s="16">
        <v>43758</v>
      </c>
      <c r="Q288" s="17">
        <v>0.9375</v>
      </c>
      <c r="R288" s="6" t="s">
        <v>98</v>
      </c>
      <c r="S288" s="6" t="s">
        <v>99</v>
      </c>
      <c r="T288" s="6" t="s">
        <v>52</v>
      </c>
      <c r="U288" s="6" t="s">
        <v>537</v>
      </c>
      <c r="V288" s="6" t="s">
        <v>538</v>
      </c>
      <c r="W288" s="6" t="s">
        <v>94</v>
      </c>
      <c r="Y288" s="6" t="s">
        <v>73</v>
      </c>
      <c r="Z288" s="6" t="s">
        <v>75</v>
      </c>
      <c r="AA288" s="6" t="s">
        <v>58</v>
      </c>
      <c r="AB288" s="6" t="s">
        <v>537</v>
      </c>
      <c r="AC288" s="6" t="s">
        <v>94</v>
      </c>
      <c r="AE288" s="6" t="s">
        <v>73</v>
      </c>
      <c r="AF288" s="13">
        <v>999</v>
      </c>
      <c r="AG288" s="6" t="s">
        <v>49</v>
      </c>
      <c r="AH288" s="6" t="s">
        <v>537</v>
      </c>
      <c r="AI288" s="6" t="s">
        <v>92</v>
      </c>
      <c r="AM288" s="6" t="s">
        <v>53</v>
      </c>
      <c r="AN288" s="6" t="s">
        <v>537</v>
      </c>
      <c r="AO288" s="6" t="s">
        <v>94</v>
      </c>
      <c r="AU288" s="6" t="s">
        <v>105</v>
      </c>
      <c r="AV288" s="6" t="s">
        <v>106</v>
      </c>
      <c r="AX288" s="6" t="s">
        <v>99</v>
      </c>
      <c r="AY288" s="13">
        <f t="shared" si="184"/>
        <v>1</v>
      </c>
      <c r="AZ288" s="13">
        <f t="shared" si="185"/>
        <v>0</v>
      </c>
      <c r="BA288" s="13">
        <f t="shared" si="186"/>
        <v>0</v>
      </c>
      <c r="BB288" s="13">
        <f t="shared" si="187"/>
        <v>1</v>
      </c>
      <c r="BC288" s="13">
        <f t="shared" si="188"/>
        <v>1</v>
      </c>
      <c r="BD288" s="13">
        <f t="shared" si="189"/>
        <v>0</v>
      </c>
      <c r="BE288" s="13">
        <f>COUNTIF(T288:AW288,"Tocaciones")</f>
        <v>0</v>
      </c>
      <c r="BF288" s="13">
        <f t="shared" si="190"/>
        <v>0</v>
      </c>
      <c r="BG288" s="13">
        <f t="shared" si="191"/>
        <v>0</v>
      </c>
      <c r="BH288" s="13">
        <f t="shared" si="192"/>
        <v>1</v>
      </c>
      <c r="BI288" s="13">
        <f t="shared" si="193"/>
        <v>0</v>
      </c>
      <c r="BJ288" s="13">
        <f t="shared" si="194"/>
        <v>0</v>
      </c>
      <c r="BK288" s="13">
        <f t="shared" si="195"/>
        <v>0</v>
      </c>
      <c r="BL288" s="13">
        <f t="shared" si="196"/>
        <v>0</v>
      </c>
      <c r="BM288" s="13">
        <f t="shared" si="197"/>
        <v>0</v>
      </c>
      <c r="BN288" s="13">
        <f t="shared" si="198"/>
        <v>0</v>
      </c>
      <c r="BO288" s="13">
        <f t="shared" si="199"/>
        <v>0</v>
      </c>
      <c r="BP288" s="13">
        <f t="shared" si="200"/>
        <v>0</v>
      </c>
      <c r="BQ288" s="13">
        <f t="shared" si="201"/>
        <v>0</v>
      </c>
      <c r="BR288" s="13">
        <f t="shared" si="202"/>
        <v>0</v>
      </c>
      <c r="BS288" s="13">
        <f t="shared" si="203"/>
        <v>0</v>
      </c>
      <c r="BT288" s="13">
        <f t="shared" si="204"/>
        <v>0</v>
      </c>
      <c r="BU288" s="40">
        <f t="shared" si="228"/>
        <v>4</v>
      </c>
      <c r="BV288" s="13">
        <f t="shared" si="205"/>
        <v>0</v>
      </c>
      <c r="BW288" s="13">
        <f t="shared" si="206"/>
        <v>2</v>
      </c>
      <c r="BX288" s="13">
        <f t="shared" si="207"/>
        <v>0</v>
      </c>
      <c r="BY288" s="13">
        <f t="shared" si="208"/>
        <v>1</v>
      </c>
      <c r="BZ288" s="13">
        <f t="shared" si="209"/>
        <v>0</v>
      </c>
      <c r="CA288" s="13">
        <f t="shared" si="210"/>
        <v>0</v>
      </c>
      <c r="CB288" s="13">
        <f t="shared" si="211"/>
        <v>0</v>
      </c>
      <c r="CC288" s="13">
        <f t="shared" si="212"/>
        <v>0</v>
      </c>
      <c r="CD288" s="13">
        <f t="shared" si="213"/>
        <v>0</v>
      </c>
      <c r="CE288" s="13">
        <f t="shared" si="214"/>
        <v>0</v>
      </c>
      <c r="CF288" s="13">
        <f t="shared" si="215"/>
        <v>0</v>
      </c>
      <c r="CG288" s="13">
        <f t="shared" si="216"/>
        <v>0</v>
      </c>
      <c r="CH288" s="13">
        <f t="shared" si="217"/>
        <v>0</v>
      </c>
      <c r="CI288" s="13">
        <f t="shared" si="218"/>
        <v>0</v>
      </c>
      <c r="CJ288" s="13">
        <f t="shared" si="219"/>
        <v>0</v>
      </c>
      <c r="CK288" s="13">
        <f t="shared" si="220"/>
        <v>0</v>
      </c>
      <c r="CL288" s="13">
        <f t="shared" si="221"/>
        <v>0</v>
      </c>
      <c r="CM288" s="13">
        <f t="shared" si="222"/>
        <v>0</v>
      </c>
      <c r="CN288" s="13">
        <f t="shared" si="223"/>
        <v>0</v>
      </c>
      <c r="CO288" s="13">
        <f t="shared" si="224"/>
        <v>0</v>
      </c>
      <c r="CP288" s="13">
        <f t="shared" si="225"/>
        <v>1</v>
      </c>
      <c r="CQ288" s="13">
        <f t="shared" si="226"/>
        <v>0</v>
      </c>
      <c r="CR288" s="13">
        <f t="shared" si="227"/>
        <v>3</v>
      </c>
      <c r="CS288" s="13">
        <f t="shared" si="229"/>
        <v>0</v>
      </c>
      <c r="CT288" s="13" t="s">
        <v>107</v>
      </c>
    </row>
    <row r="289" spans="1:98" x14ac:dyDescent="0.35">
      <c r="A289" s="14">
        <v>189</v>
      </c>
      <c r="B289" s="6">
        <v>288</v>
      </c>
      <c r="C289" s="6">
        <v>17</v>
      </c>
      <c r="D289" s="6">
        <v>1</v>
      </c>
      <c r="G289" s="6">
        <v>1</v>
      </c>
      <c r="H289" s="6"/>
      <c r="I289" s="6"/>
      <c r="J289" s="6" t="s">
        <v>491</v>
      </c>
      <c r="K289" s="21">
        <v>43791</v>
      </c>
      <c r="L289" s="6" t="s">
        <v>86</v>
      </c>
      <c r="M289" s="6" t="s">
        <v>536</v>
      </c>
      <c r="N289" s="6"/>
      <c r="O289" s="6"/>
      <c r="P289" s="16">
        <v>43758</v>
      </c>
      <c r="Q289" s="17">
        <v>0.9375</v>
      </c>
      <c r="R289" s="6" t="s">
        <v>98</v>
      </c>
      <c r="S289" s="6" t="s">
        <v>99</v>
      </c>
      <c r="T289" s="6" t="s">
        <v>49</v>
      </c>
      <c r="U289" s="6" t="s">
        <v>537</v>
      </c>
      <c r="V289" s="6" t="s">
        <v>538</v>
      </c>
      <c r="W289" s="6" t="s">
        <v>94</v>
      </c>
      <c r="Y289" s="6" t="s">
        <v>87</v>
      </c>
      <c r="AA289" s="6" t="s">
        <v>53</v>
      </c>
      <c r="AB289" s="6" t="s">
        <v>537</v>
      </c>
      <c r="AC289" s="6" t="s">
        <v>94</v>
      </c>
      <c r="AE289" s="6" t="s">
        <v>79</v>
      </c>
      <c r="AU289" s="6" t="s">
        <v>105</v>
      </c>
      <c r="AV289" s="6" t="s">
        <v>106</v>
      </c>
      <c r="AX289" s="6" t="s">
        <v>99</v>
      </c>
      <c r="AY289" s="13">
        <f t="shared" si="184"/>
        <v>1</v>
      </c>
      <c r="AZ289" s="13">
        <f t="shared" si="185"/>
        <v>0</v>
      </c>
      <c r="BA289" s="13">
        <f t="shared" si="186"/>
        <v>0</v>
      </c>
      <c r="BB289" s="13">
        <f t="shared" si="187"/>
        <v>0</v>
      </c>
      <c r="BC289" s="13">
        <f t="shared" si="188"/>
        <v>1</v>
      </c>
      <c r="BD289" s="13">
        <f t="shared" si="189"/>
        <v>0</v>
      </c>
      <c r="BE289" s="13">
        <f>COUNTIF(T289:AT289,"Tocaciones")</f>
        <v>0</v>
      </c>
      <c r="BF289" s="13">
        <f t="shared" si="190"/>
        <v>0</v>
      </c>
      <c r="BG289" s="13">
        <f t="shared" si="191"/>
        <v>0</v>
      </c>
      <c r="BH289" s="13">
        <f t="shared" si="192"/>
        <v>0</v>
      </c>
      <c r="BI289" s="13">
        <f t="shared" si="193"/>
        <v>0</v>
      </c>
      <c r="BJ289" s="13">
        <f t="shared" si="194"/>
        <v>0</v>
      </c>
      <c r="BK289" s="13">
        <f t="shared" si="195"/>
        <v>0</v>
      </c>
      <c r="BL289" s="13">
        <f t="shared" si="196"/>
        <v>0</v>
      </c>
      <c r="BM289" s="13">
        <f t="shared" si="197"/>
        <v>0</v>
      </c>
      <c r="BN289" s="13">
        <f t="shared" si="198"/>
        <v>0</v>
      </c>
      <c r="BO289" s="13">
        <f t="shared" si="199"/>
        <v>0</v>
      </c>
      <c r="BP289" s="13">
        <f t="shared" si="200"/>
        <v>0</v>
      </c>
      <c r="BQ289" s="13">
        <f t="shared" si="201"/>
        <v>0</v>
      </c>
      <c r="BR289" s="13">
        <f t="shared" si="202"/>
        <v>0</v>
      </c>
      <c r="BS289" s="13">
        <f t="shared" si="203"/>
        <v>0</v>
      </c>
      <c r="BT289" s="13">
        <f t="shared" si="204"/>
        <v>0</v>
      </c>
      <c r="BU289" s="40">
        <f t="shared" si="228"/>
        <v>2</v>
      </c>
      <c r="BV289" s="13">
        <f t="shared" si="205"/>
        <v>0</v>
      </c>
      <c r="BW289" s="13">
        <f t="shared" si="206"/>
        <v>0</v>
      </c>
      <c r="BX289" s="13">
        <f t="shared" si="207"/>
        <v>0</v>
      </c>
      <c r="BY289" s="13">
        <f t="shared" si="208"/>
        <v>0</v>
      </c>
      <c r="BZ289" s="13">
        <f t="shared" si="209"/>
        <v>0</v>
      </c>
      <c r="CA289" s="13">
        <f t="shared" si="210"/>
        <v>0</v>
      </c>
      <c r="CB289" s="13">
        <f t="shared" si="211"/>
        <v>0</v>
      </c>
      <c r="CC289" s="13">
        <f t="shared" si="212"/>
        <v>1</v>
      </c>
      <c r="CD289" s="13">
        <f t="shared" si="213"/>
        <v>0</v>
      </c>
      <c r="CE289" s="13">
        <f t="shared" si="214"/>
        <v>0</v>
      </c>
      <c r="CF289" s="13">
        <f t="shared" si="215"/>
        <v>0</v>
      </c>
      <c r="CG289" s="13">
        <f t="shared" si="216"/>
        <v>0</v>
      </c>
      <c r="CH289" s="13">
        <f t="shared" si="217"/>
        <v>0</v>
      </c>
      <c r="CI289" s="13">
        <f t="shared" si="218"/>
        <v>0</v>
      </c>
      <c r="CJ289" s="13">
        <f t="shared" si="219"/>
        <v>0</v>
      </c>
      <c r="CK289" s="13">
        <f t="shared" si="220"/>
        <v>1</v>
      </c>
      <c r="CL289" s="13">
        <f t="shared" si="221"/>
        <v>0</v>
      </c>
      <c r="CM289" s="13">
        <f t="shared" si="222"/>
        <v>0</v>
      </c>
      <c r="CN289" s="13">
        <f t="shared" si="223"/>
        <v>0</v>
      </c>
      <c r="CO289" s="13">
        <f t="shared" si="224"/>
        <v>0</v>
      </c>
      <c r="CP289" s="13">
        <f t="shared" si="225"/>
        <v>0</v>
      </c>
      <c r="CQ289" s="13">
        <f t="shared" si="226"/>
        <v>0</v>
      </c>
      <c r="CR289" s="13">
        <f t="shared" si="227"/>
        <v>2</v>
      </c>
      <c r="CS289" s="13">
        <f t="shared" si="229"/>
        <v>0</v>
      </c>
      <c r="CT289" s="13" t="s">
        <v>107</v>
      </c>
    </row>
    <row r="290" spans="1:98" x14ac:dyDescent="0.35">
      <c r="A290" s="14">
        <v>189</v>
      </c>
      <c r="B290" s="6">
        <v>289</v>
      </c>
      <c r="D290" s="6">
        <v>2</v>
      </c>
      <c r="G290" s="6">
        <v>1</v>
      </c>
      <c r="H290" s="6"/>
      <c r="I290" s="6"/>
      <c r="J290" s="6" t="s">
        <v>491</v>
      </c>
      <c r="K290" s="21">
        <v>43791</v>
      </c>
      <c r="L290" s="6" t="s">
        <v>172</v>
      </c>
      <c r="M290" s="6" t="s">
        <v>536</v>
      </c>
      <c r="N290" s="6"/>
      <c r="O290" s="6"/>
      <c r="P290" s="16">
        <v>43758</v>
      </c>
      <c r="Q290" s="17">
        <v>0.9375</v>
      </c>
      <c r="R290" s="6" t="s">
        <v>98</v>
      </c>
      <c r="S290" s="6" t="s">
        <v>99</v>
      </c>
      <c r="T290" s="6" t="s">
        <v>49</v>
      </c>
      <c r="U290" s="6" t="s">
        <v>537</v>
      </c>
      <c r="V290" s="6" t="s">
        <v>538</v>
      </c>
      <c r="W290" s="6" t="s">
        <v>94</v>
      </c>
      <c r="Y290" s="6" t="s">
        <v>87</v>
      </c>
      <c r="AA290" s="6" t="s">
        <v>53</v>
      </c>
      <c r="AB290" s="6" t="s">
        <v>537</v>
      </c>
      <c r="AC290" s="6" t="s">
        <v>94</v>
      </c>
      <c r="AE290" s="6" t="s">
        <v>79</v>
      </c>
      <c r="AU290" s="6" t="s">
        <v>105</v>
      </c>
      <c r="AV290" s="6" t="s">
        <v>106</v>
      </c>
      <c r="AX290" s="6" t="s">
        <v>99</v>
      </c>
      <c r="AY290" s="13">
        <f t="shared" si="184"/>
        <v>1</v>
      </c>
      <c r="AZ290" s="13">
        <f t="shared" si="185"/>
        <v>0</v>
      </c>
      <c r="BA290" s="13">
        <f t="shared" si="186"/>
        <v>0</v>
      </c>
      <c r="BB290" s="13">
        <f t="shared" si="187"/>
        <v>0</v>
      </c>
      <c r="BC290" s="13">
        <f t="shared" si="188"/>
        <v>1</v>
      </c>
      <c r="BD290" s="13">
        <f t="shared" si="189"/>
        <v>0</v>
      </c>
      <c r="BE290" s="13">
        <f>COUNTIF(T290:AW290,"Tocaciones")</f>
        <v>0</v>
      </c>
      <c r="BF290" s="13">
        <f t="shared" si="190"/>
        <v>0</v>
      </c>
      <c r="BG290" s="13">
        <f t="shared" si="191"/>
        <v>0</v>
      </c>
      <c r="BH290" s="13">
        <f t="shared" si="192"/>
        <v>0</v>
      </c>
      <c r="BI290" s="13">
        <f t="shared" si="193"/>
        <v>0</v>
      </c>
      <c r="BJ290" s="13">
        <f t="shared" si="194"/>
        <v>0</v>
      </c>
      <c r="BK290" s="13">
        <f t="shared" si="195"/>
        <v>0</v>
      </c>
      <c r="BL290" s="13">
        <f t="shared" si="196"/>
        <v>0</v>
      </c>
      <c r="BM290" s="13">
        <f t="shared" si="197"/>
        <v>0</v>
      </c>
      <c r="BN290" s="13">
        <f t="shared" si="198"/>
        <v>0</v>
      </c>
      <c r="BO290" s="13">
        <f t="shared" si="199"/>
        <v>0</v>
      </c>
      <c r="BP290" s="13">
        <f t="shared" si="200"/>
        <v>0</v>
      </c>
      <c r="BQ290" s="13">
        <f t="shared" si="201"/>
        <v>0</v>
      </c>
      <c r="BR290" s="13">
        <f t="shared" si="202"/>
        <v>0</v>
      </c>
      <c r="BS290" s="13">
        <f t="shared" si="203"/>
        <v>0</v>
      </c>
      <c r="BT290" s="13">
        <f t="shared" si="204"/>
        <v>0</v>
      </c>
      <c r="BU290" s="40">
        <f t="shared" si="228"/>
        <v>2</v>
      </c>
      <c r="BV290" s="13">
        <f t="shared" si="205"/>
        <v>0</v>
      </c>
      <c r="BW290" s="13">
        <f t="shared" si="206"/>
        <v>0</v>
      </c>
      <c r="BX290" s="13">
        <f t="shared" si="207"/>
        <v>0</v>
      </c>
      <c r="BY290" s="13">
        <f t="shared" si="208"/>
        <v>0</v>
      </c>
      <c r="BZ290" s="13">
        <f t="shared" si="209"/>
        <v>0</v>
      </c>
      <c r="CA290" s="13">
        <f t="shared" si="210"/>
        <v>0</v>
      </c>
      <c r="CB290" s="13">
        <f t="shared" si="211"/>
        <v>0</v>
      </c>
      <c r="CC290" s="13">
        <f t="shared" si="212"/>
        <v>1</v>
      </c>
      <c r="CD290" s="13">
        <f t="shared" si="213"/>
        <v>0</v>
      </c>
      <c r="CE290" s="13">
        <f t="shared" si="214"/>
        <v>0</v>
      </c>
      <c r="CF290" s="13">
        <f t="shared" si="215"/>
        <v>0</v>
      </c>
      <c r="CG290" s="13">
        <f t="shared" si="216"/>
        <v>0</v>
      </c>
      <c r="CH290" s="13">
        <f t="shared" si="217"/>
        <v>0</v>
      </c>
      <c r="CI290" s="13">
        <f t="shared" si="218"/>
        <v>0</v>
      </c>
      <c r="CJ290" s="13">
        <f t="shared" si="219"/>
        <v>0</v>
      </c>
      <c r="CK290" s="13">
        <f t="shared" si="220"/>
        <v>1</v>
      </c>
      <c r="CL290" s="13">
        <f t="shared" si="221"/>
        <v>0</v>
      </c>
      <c r="CM290" s="13">
        <f t="shared" si="222"/>
        <v>0</v>
      </c>
      <c r="CN290" s="13">
        <f t="shared" si="223"/>
        <v>0</v>
      </c>
      <c r="CO290" s="13">
        <f t="shared" si="224"/>
        <v>0</v>
      </c>
      <c r="CP290" s="13">
        <f t="shared" si="225"/>
        <v>0</v>
      </c>
      <c r="CQ290" s="13">
        <f t="shared" si="226"/>
        <v>0</v>
      </c>
      <c r="CR290" s="13">
        <f t="shared" si="227"/>
        <v>2</v>
      </c>
      <c r="CS290" s="13">
        <f t="shared" si="229"/>
        <v>0</v>
      </c>
      <c r="CT290" s="13" t="s">
        <v>107</v>
      </c>
    </row>
    <row r="291" spans="1:98" x14ac:dyDescent="0.35">
      <c r="A291" s="14">
        <v>189</v>
      </c>
      <c r="B291" s="6">
        <v>290</v>
      </c>
      <c r="D291" s="6">
        <v>1</v>
      </c>
      <c r="G291" s="6">
        <v>1</v>
      </c>
      <c r="H291" s="6"/>
      <c r="I291" s="6"/>
      <c r="J291" s="6" t="s">
        <v>491</v>
      </c>
      <c r="K291" s="21">
        <v>43791</v>
      </c>
      <c r="L291" s="6" t="s">
        <v>172</v>
      </c>
      <c r="M291" s="6" t="s">
        <v>536</v>
      </c>
      <c r="N291" s="6"/>
      <c r="O291" s="6"/>
      <c r="P291" s="16">
        <v>43758</v>
      </c>
      <c r="Q291" s="17">
        <v>0.9375</v>
      </c>
      <c r="R291" s="6" t="s">
        <v>98</v>
      </c>
      <c r="S291" s="6" t="s">
        <v>99</v>
      </c>
      <c r="T291" s="6" t="s">
        <v>49</v>
      </c>
      <c r="U291" s="6" t="s">
        <v>537</v>
      </c>
      <c r="V291" s="6" t="s">
        <v>538</v>
      </c>
      <c r="W291" s="6" t="s">
        <v>94</v>
      </c>
      <c r="Y291" s="6" t="s">
        <v>87</v>
      </c>
      <c r="AA291" s="6" t="s">
        <v>53</v>
      </c>
      <c r="AB291" s="6" t="s">
        <v>537</v>
      </c>
      <c r="AC291" s="6" t="s">
        <v>94</v>
      </c>
      <c r="AE291" s="6" t="s">
        <v>79</v>
      </c>
      <c r="AU291" s="6" t="s">
        <v>105</v>
      </c>
      <c r="AV291" s="6" t="s">
        <v>106</v>
      </c>
      <c r="AX291" s="6" t="s">
        <v>99</v>
      </c>
      <c r="AY291" s="13">
        <f t="shared" si="184"/>
        <v>1</v>
      </c>
      <c r="AZ291" s="13">
        <f t="shared" si="185"/>
        <v>0</v>
      </c>
      <c r="BA291" s="13">
        <f t="shared" si="186"/>
        <v>0</v>
      </c>
      <c r="BB291" s="13">
        <f t="shared" si="187"/>
        <v>0</v>
      </c>
      <c r="BC291" s="13">
        <f t="shared" si="188"/>
        <v>1</v>
      </c>
      <c r="BD291" s="13">
        <f t="shared" si="189"/>
        <v>0</v>
      </c>
      <c r="BE291" s="13">
        <f>COUNTIF(T291:AT291,"Tocaciones")</f>
        <v>0</v>
      </c>
      <c r="BF291" s="13">
        <f t="shared" si="190"/>
        <v>0</v>
      </c>
      <c r="BG291" s="13">
        <f t="shared" si="191"/>
        <v>0</v>
      </c>
      <c r="BH291" s="13">
        <f t="shared" si="192"/>
        <v>0</v>
      </c>
      <c r="BI291" s="13">
        <f t="shared" si="193"/>
        <v>0</v>
      </c>
      <c r="BJ291" s="13">
        <f t="shared" si="194"/>
        <v>0</v>
      </c>
      <c r="BK291" s="13">
        <f t="shared" si="195"/>
        <v>0</v>
      </c>
      <c r="BL291" s="13">
        <f t="shared" si="196"/>
        <v>0</v>
      </c>
      <c r="BM291" s="13">
        <f t="shared" si="197"/>
        <v>0</v>
      </c>
      <c r="BN291" s="13">
        <f t="shared" si="198"/>
        <v>0</v>
      </c>
      <c r="BO291" s="13">
        <f t="shared" si="199"/>
        <v>0</v>
      </c>
      <c r="BP291" s="13">
        <f t="shared" si="200"/>
        <v>0</v>
      </c>
      <c r="BQ291" s="13">
        <f t="shared" si="201"/>
        <v>0</v>
      </c>
      <c r="BR291" s="13">
        <f t="shared" si="202"/>
        <v>0</v>
      </c>
      <c r="BS291" s="13">
        <f t="shared" si="203"/>
        <v>0</v>
      </c>
      <c r="BT291" s="13">
        <f t="shared" si="204"/>
        <v>0</v>
      </c>
      <c r="BU291" s="40">
        <f t="shared" si="228"/>
        <v>2</v>
      </c>
      <c r="BV291" s="13">
        <f t="shared" si="205"/>
        <v>0</v>
      </c>
      <c r="BW291" s="13">
        <f t="shared" si="206"/>
        <v>0</v>
      </c>
      <c r="BX291" s="13">
        <f t="shared" si="207"/>
        <v>0</v>
      </c>
      <c r="BY291" s="13">
        <f t="shared" si="208"/>
        <v>0</v>
      </c>
      <c r="BZ291" s="13">
        <f t="shared" si="209"/>
        <v>0</v>
      </c>
      <c r="CA291" s="13">
        <f t="shared" si="210"/>
        <v>0</v>
      </c>
      <c r="CB291" s="13">
        <f t="shared" si="211"/>
        <v>0</v>
      </c>
      <c r="CC291" s="13">
        <f t="shared" si="212"/>
        <v>1</v>
      </c>
      <c r="CD291" s="13">
        <f t="shared" si="213"/>
        <v>0</v>
      </c>
      <c r="CE291" s="13">
        <f t="shared" si="214"/>
        <v>0</v>
      </c>
      <c r="CF291" s="13">
        <f t="shared" si="215"/>
        <v>0</v>
      </c>
      <c r="CG291" s="13">
        <f t="shared" si="216"/>
        <v>0</v>
      </c>
      <c r="CH291" s="13">
        <f t="shared" si="217"/>
        <v>0</v>
      </c>
      <c r="CI291" s="13">
        <f t="shared" si="218"/>
        <v>0</v>
      </c>
      <c r="CJ291" s="13">
        <f t="shared" si="219"/>
        <v>0</v>
      </c>
      <c r="CK291" s="13">
        <f t="shared" si="220"/>
        <v>1</v>
      </c>
      <c r="CL291" s="13">
        <f t="shared" si="221"/>
        <v>0</v>
      </c>
      <c r="CM291" s="13">
        <f t="shared" si="222"/>
        <v>0</v>
      </c>
      <c r="CN291" s="13">
        <f t="shared" si="223"/>
        <v>0</v>
      </c>
      <c r="CO291" s="13">
        <f t="shared" si="224"/>
        <v>0</v>
      </c>
      <c r="CP291" s="13">
        <f t="shared" si="225"/>
        <v>0</v>
      </c>
      <c r="CQ291" s="13">
        <f t="shared" si="226"/>
        <v>0</v>
      </c>
      <c r="CR291" s="13">
        <f t="shared" si="227"/>
        <v>2</v>
      </c>
      <c r="CS291" s="13">
        <f t="shared" si="229"/>
        <v>0</v>
      </c>
      <c r="CT291" s="13" t="s">
        <v>107</v>
      </c>
    </row>
    <row r="292" spans="1:98" x14ac:dyDescent="0.35">
      <c r="A292" s="14">
        <v>190</v>
      </c>
      <c r="B292" s="6">
        <v>291</v>
      </c>
      <c r="C292" s="6">
        <v>999</v>
      </c>
      <c r="D292" s="6">
        <v>1</v>
      </c>
      <c r="G292" s="6">
        <v>1</v>
      </c>
      <c r="H292" s="6"/>
      <c r="I292" s="6"/>
      <c r="J292" s="6" t="s">
        <v>96</v>
      </c>
      <c r="K292" s="21">
        <v>43794</v>
      </c>
      <c r="L292" s="6" t="s">
        <v>539</v>
      </c>
      <c r="M292" s="6" t="s">
        <v>514</v>
      </c>
      <c r="N292" s="6"/>
      <c r="O292" s="6"/>
      <c r="P292" s="21">
        <v>43770</v>
      </c>
      <c r="Q292" s="17">
        <v>0.8125</v>
      </c>
      <c r="R292" s="6" t="s">
        <v>310</v>
      </c>
      <c r="S292" s="6" t="s">
        <v>307</v>
      </c>
      <c r="T292" s="6" t="s">
        <v>59</v>
      </c>
      <c r="U292" s="6" t="s">
        <v>540</v>
      </c>
      <c r="V292" s="6" t="s">
        <v>299</v>
      </c>
      <c r="W292" s="6" t="s">
        <v>94</v>
      </c>
      <c r="AU292" s="13">
        <v>999</v>
      </c>
      <c r="AX292" s="13">
        <v>999</v>
      </c>
      <c r="AY292" s="13">
        <f t="shared" si="184"/>
        <v>0</v>
      </c>
      <c r="AZ292" s="13">
        <f t="shared" si="185"/>
        <v>0</v>
      </c>
      <c r="BA292" s="13">
        <f t="shared" si="186"/>
        <v>0</v>
      </c>
      <c r="BB292" s="13">
        <f t="shared" si="187"/>
        <v>0</v>
      </c>
      <c r="BC292" s="13">
        <f t="shared" si="188"/>
        <v>0</v>
      </c>
      <c r="BD292" s="13">
        <f t="shared" si="189"/>
        <v>0</v>
      </c>
      <c r="BE292" s="13">
        <f>COUNTIF(T292:AW292,"Tocaciones")</f>
        <v>0</v>
      </c>
      <c r="BF292" s="13">
        <f t="shared" si="190"/>
        <v>0</v>
      </c>
      <c r="BG292" s="13">
        <f t="shared" si="191"/>
        <v>0</v>
      </c>
      <c r="BH292" s="13">
        <f t="shared" si="192"/>
        <v>0</v>
      </c>
      <c r="BI292" s="13">
        <f t="shared" si="193"/>
        <v>1</v>
      </c>
      <c r="BJ292" s="13">
        <f t="shared" si="194"/>
        <v>0</v>
      </c>
      <c r="BK292" s="13">
        <f t="shared" si="195"/>
        <v>0</v>
      </c>
      <c r="BL292" s="13">
        <f t="shared" si="196"/>
        <v>0</v>
      </c>
      <c r="BM292" s="13">
        <f t="shared" si="197"/>
        <v>0</v>
      </c>
      <c r="BN292" s="13">
        <f t="shared" si="198"/>
        <v>0</v>
      </c>
      <c r="BO292" s="13">
        <f t="shared" si="199"/>
        <v>0</v>
      </c>
      <c r="BP292" s="13">
        <f t="shared" si="200"/>
        <v>0</v>
      </c>
      <c r="BQ292" s="13">
        <f t="shared" si="201"/>
        <v>0</v>
      </c>
      <c r="BR292" s="13">
        <f t="shared" si="202"/>
        <v>0</v>
      </c>
      <c r="BS292" s="13">
        <f t="shared" si="203"/>
        <v>0</v>
      </c>
      <c r="BT292" s="13">
        <f t="shared" si="204"/>
        <v>0</v>
      </c>
      <c r="BU292" s="40">
        <f t="shared" si="228"/>
        <v>1</v>
      </c>
      <c r="BV292" s="13">
        <f t="shared" si="205"/>
        <v>0</v>
      </c>
      <c r="BW292" s="13">
        <f t="shared" si="206"/>
        <v>0</v>
      </c>
      <c r="BX292" s="13">
        <f t="shared" si="207"/>
        <v>0</v>
      </c>
      <c r="BY292" s="13">
        <f t="shared" si="208"/>
        <v>0</v>
      </c>
      <c r="BZ292" s="13">
        <f t="shared" si="209"/>
        <v>0</v>
      </c>
      <c r="CA292" s="13">
        <f t="shared" si="210"/>
        <v>0</v>
      </c>
      <c r="CB292" s="13">
        <f t="shared" si="211"/>
        <v>0</v>
      </c>
      <c r="CC292" s="13">
        <f t="shared" si="212"/>
        <v>0</v>
      </c>
      <c r="CD292" s="13">
        <f t="shared" si="213"/>
        <v>0</v>
      </c>
      <c r="CE292" s="13">
        <f t="shared" si="214"/>
        <v>0</v>
      </c>
      <c r="CF292" s="13">
        <f t="shared" si="215"/>
        <v>0</v>
      </c>
      <c r="CG292" s="13">
        <f t="shared" si="216"/>
        <v>0</v>
      </c>
      <c r="CH292" s="13">
        <f t="shared" si="217"/>
        <v>0</v>
      </c>
      <c r="CI292" s="13">
        <f t="shared" si="218"/>
        <v>0</v>
      </c>
      <c r="CJ292" s="13">
        <f t="shared" si="219"/>
        <v>0</v>
      </c>
      <c r="CK292" s="13">
        <f t="shared" si="220"/>
        <v>0</v>
      </c>
      <c r="CL292" s="13">
        <f t="shared" si="221"/>
        <v>0</v>
      </c>
      <c r="CM292" s="13">
        <f t="shared" si="222"/>
        <v>0</v>
      </c>
      <c r="CN292" s="13">
        <f t="shared" si="223"/>
        <v>0</v>
      </c>
      <c r="CO292" s="13">
        <f t="shared" si="224"/>
        <v>0</v>
      </c>
      <c r="CP292" s="13">
        <f t="shared" si="225"/>
        <v>0</v>
      </c>
      <c r="CQ292" s="13">
        <f t="shared" si="226"/>
        <v>0</v>
      </c>
      <c r="CR292" s="13">
        <f t="shared" si="227"/>
        <v>1</v>
      </c>
      <c r="CS292" s="13">
        <f t="shared" si="229"/>
        <v>0</v>
      </c>
      <c r="CT292" s="13" t="s">
        <v>107</v>
      </c>
    </row>
    <row r="293" spans="1:98" x14ac:dyDescent="0.35">
      <c r="A293" s="14">
        <v>191</v>
      </c>
      <c r="B293" s="6">
        <v>292</v>
      </c>
      <c r="C293" s="6">
        <v>999</v>
      </c>
      <c r="D293" s="6">
        <v>1</v>
      </c>
      <c r="G293" s="6">
        <v>1</v>
      </c>
      <c r="H293" s="6"/>
      <c r="I293" s="6"/>
      <c r="J293" s="6" t="s">
        <v>96</v>
      </c>
      <c r="K293" s="21">
        <v>43794</v>
      </c>
      <c r="L293" s="6" t="s">
        <v>321</v>
      </c>
      <c r="M293" s="6" t="s">
        <v>514</v>
      </c>
      <c r="N293" s="6"/>
      <c r="O293" s="6"/>
      <c r="P293" s="16">
        <v>43766</v>
      </c>
      <c r="Q293" s="17">
        <v>0.72916666666666663</v>
      </c>
      <c r="R293" s="6" t="s">
        <v>310</v>
      </c>
      <c r="S293" s="6" t="s">
        <v>307</v>
      </c>
      <c r="T293" s="6" t="s">
        <v>52</v>
      </c>
      <c r="U293" s="6" t="s">
        <v>541</v>
      </c>
      <c r="V293" s="6" t="s">
        <v>299</v>
      </c>
      <c r="W293" s="6" t="s">
        <v>94</v>
      </c>
      <c r="Y293" s="6" t="s">
        <v>73</v>
      </c>
      <c r="Z293" s="6" t="s">
        <v>74</v>
      </c>
      <c r="AU293" s="6" t="s">
        <v>105</v>
      </c>
      <c r="AV293" s="6" t="s">
        <v>315</v>
      </c>
      <c r="AX293" s="6" t="s">
        <v>99</v>
      </c>
      <c r="AY293" s="13">
        <f t="shared" si="184"/>
        <v>0</v>
      </c>
      <c r="AZ293" s="13">
        <f t="shared" si="185"/>
        <v>0</v>
      </c>
      <c r="BA293" s="13">
        <f t="shared" si="186"/>
        <v>0</v>
      </c>
      <c r="BB293" s="13">
        <f t="shared" si="187"/>
        <v>1</v>
      </c>
      <c r="BC293" s="13">
        <f t="shared" si="188"/>
        <v>0</v>
      </c>
      <c r="BD293" s="13">
        <f t="shared" si="189"/>
        <v>0</v>
      </c>
      <c r="BE293" s="13">
        <f>COUNTIF(T293:AT293,"Tocaciones")</f>
        <v>0</v>
      </c>
      <c r="BF293" s="13">
        <f t="shared" si="190"/>
        <v>0</v>
      </c>
      <c r="BG293" s="13">
        <f t="shared" si="191"/>
        <v>0</v>
      </c>
      <c r="BH293" s="13">
        <f t="shared" si="192"/>
        <v>0</v>
      </c>
      <c r="BI293" s="13">
        <f t="shared" si="193"/>
        <v>0</v>
      </c>
      <c r="BJ293" s="13">
        <f t="shared" si="194"/>
        <v>0</v>
      </c>
      <c r="BK293" s="13">
        <f t="shared" si="195"/>
        <v>0</v>
      </c>
      <c r="BL293" s="13">
        <f t="shared" si="196"/>
        <v>0</v>
      </c>
      <c r="BM293" s="13">
        <f t="shared" si="197"/>
        <v>0</v>
      </c>
      <c r="BN293" s="13">
        <f t="shared" si="198"/>
        <v>0</v>
      </c>
      <c r="BO293" s="13">
        <f t="shared" si="199"/>
        <v>0</v>
      </c>
      <c r="BP293" s="13">
        <f t="shared" si="200"/>
        <v>0</v>
      </c>
      <c r="BQ293" s="13">
        <f t="shared" si="201"/>
        <v>0</v>
      </c>
      <c r="BR293" s="13">
        <f t="shared" si="202"/>
        <v>0</v>
      </c>
      <c r="BS293" s="13">
        <f t="shared" si="203"/>
        <v>0</v>
      </c>
      <c r="BT293" s="13">
        <f t="shared" si="204"/>
        <v>0</v>
      </c>
      <c r="BU293" s="40">
        <f t="shared" si="228"/>
        <v>1</v>
      </c>
      <c r="BV293" s="13">
        <f t="shared" si="205"/>
        <v>0</v>
      </c>
      <c r="BW293" s="13">
        <f t="shared" si="206"/>
        <v>1</v>
      </c>
      <c r="BX293" s="13">
        <f t="shared" si="207"/>
        <v>1</v>
      </c>
      <c r="BY293" s="13">
        <f t="shared" si="208"/>
        <v>0</v>
      </c>
      <c r="BZ293" s="13">
        <f t="shared" si="209"/>
        <v>0</v>
      </c>
      <c r="CA293" s="13">
        <f t="shared" si="210"/>
        <v>0</v>
      </c>
      <c r="CB293" s="13">
        <f t="shared" si="211"/>
        <v>0</v>
      </c>
      <c r="CC293" s="13">
        <f t="shared" si="212"/>
        <v>0</v>
      </c>
      <c r="CD293" s="13">
        <f t="shared" si="213"/>
        <v>0</v>
      </c>
      <c r="CE293" s="13">
        <f t="shared" si="214"/>
        <v>0</v>
      </c>
      <c r="CF293" s="13">
        <f t="shared" si="215"/>
        <v>0</v>
      </c>
      <c r="CG293" s="13">
        <f t="shared" si="216"/>
        <v>0</v>
      </c>
      <c r="CH293" s="13">
        <f t="shared" si="217"/>
        <v>0</v>
      </c>
      <c r="CI293" s="13">
        <f t="shared" si="218"/>
        <v>0</v>
      </c>
      <c r="CJ293" s="13">
        <f t="shared" si="219"/>
        <v>0</v>
      </c>
      <c r="CK293" s="13">
        <f t="shared" si="220"/>
        <v>0</v>
      </c>
      <c r="CL293" s="13">
        <f t="shared" si="221"/>
        <v>0</v>
      </c>
      <c r="CM293" s="13">
        <f t="shared" si="222"/>
        <v>0</v>
      </c>
      <c r="CN293" s="13">
        <f t="shared" si="223"/>
        <v>0</v>
      </c>
      <c r="CO293" s="13">
        <f t="shared" si="224"/>
        <v>0</v>
      </c>
      <c r="CP293" s="13">
        <f t="shared" si="225"/>
        <v>0</v>
      </c>
      <c r="CQ293" s="13">
        <f t="shared" si="226"/>
        <v>0</v>
      </c>
      <c r="CR293" s="13">
        <f t="shared" si="227"/>
        <v>1</v>
      </c>
      <c r="CS293" s="13">
        <f t="shared" si="229"/>
        <v>0</v>
      </c>
      <c r="CT293" s="13" t="s">
        <v>107</v>
      </c>
    </row>
    <row r="294" spans="1:98" x14ac:dyDescent="0.35">
      <c r="A294" s="14">
        <v>192</v>
      </c>
      <c r="B294" s="6">
        <v>293</v>
      </c>
      <c r="C294" s="6">
        <v>999</v>
      </c>
      <c r="D294" s="6">
        <v>1</v>
      </c>
      <c r="G294" s="6">
        <v>1</v>
      </c>
      <c r="H294" s="6"/>
      <c r="I294" s="6"/>
      <c r="J294" s="6" t="s">
        <v>96</v>
      </c>
      <c r="K294" s="21">
        <v>43794</v>
      </c>
      <c r="L294" s="6" t="s">
        <v>86</v>
      </c>
      <c r="M294" s="6" t="s">
        <v>514</v>
      </c>
      <c r="N294" s="6"/>
      <c r="O294" s="6"/>
      <c r="P294" s="16">
        <v>43759</v>
      </c>
      <c r="Q294" s="17">
        <v>0.59722222222222221</v>
      </c>
      <c r="R294" s="6" t="s">
        <v>98</v>
      </c>
      <c r="S294" s="6" t="s">
        <v>307</v>
      </c>
      <c r="T294" s="6" t="s">
        <v>52</v>
      </c>
      <c r="U294" s="6" t="s">
        <v>542</v>
      </c>
      <c r="V294" s="6" t="s">
        <v>299</v>
      </c>
      <c r="W294" s="6" t="s">
        <v>91</v>
      </c>
      <c r="Y294" s="6" t="s">
        <v>73</v>
      </c>
      <c r="Z294" s="6" t="s">
        <v>75</v>
      </c>
      <c r="AU294" s="6" t="s">
        <v>105</v>
      </c>
      <c r="AV294" s="6" t="s">
        <v>315</v>
      </c>
      <c r="AX294" s="6" t="s">
        <v>99</v>
      </c>
      <c r="AY294" s="13">
        <f t="shared" si="184"/>
        <v>0</v>
      </c>
      <c r="AZ294" s="13">
        <f t="shared" si="185"/>
        <v>0</v>
      </c>
      <c r="BA294" s="13">
        <f t="shared" si="186"/>
        <v>0</v>
      </c>
      <c r="BB294" s="13">
        <f t="shared" si="187"/>
        <v>1</v>
      </c>
      <c r="BC294" s="13">
        <f t="shared" si="188"/>
        <v>0</v>
      </c>
      <c r="BD294" s="13">
        <f t="shared" si="189"/>
        <v>0</v>
      </c>
      <c r="BE294" s="13">
        <f>COUNTIF(T294:AW294,"Tocaciones")</f>
        <v>0</v>
      </c>
      <c r="BF294" s="13">
        <f t="shared" si="190"/>
        <v>0</v>
      </c>
      <c r="BG294" s="13">
        <f t="shared" si="191"/>
        <v>0</v>
      </c>
      <c r="BH294" s="13">
        <f t="shared" si="192"/>
        <v>0</v>
      </c>
      <c r="BI294" s="13">
        <f t="shared" si="193"/>
        <v>0</v>
      </c>
      <c r="BJ294" s="13">
        <f t="shared" si="194"/>
        <v>0</v>
      </c>
      <c r="BK294" s="13">
        <f t="shared" si="195"/>
        <v>0</v>
      </c>
      <c r="BL294" s="13">
        <f t="shared" si="196"/>
        <v>0</v>
      </c>
      <c r="BM294" s="13">
        <f t="shared" si="197"/>
        <v>0</v>
      </c>
      <c r="BN294" s="13">
        <f t="shared" si="198"/>
        <v>0</v>
      </c>
      <c r="BO294" s="13">
        <f t="shared" si="199"/>
        <v>0</v>
      </c>
      <c r="BP294" s="13">
        <f t="shared" si="200"/>
        <v>0</v>
      </c>
      <c r="BQ294" s="13">
        <f t="shared" si="201"/>
        <v>0</v>
      </c>
      <c r="BR294" s="13">
        <f t="shared" si="202"/>
        <v>0</v>
      </c>
      <c r="BS294" s="13">
        <f t="shared" si="203"/>
        <v>0</v>
      </c>
      <c r="BT294" s="13">
        <f t="shared" si="204"/>
        <v>0</v>
      </c>
      <c r="BU294" s="40">
        <f t="shared" si="228"/>
        <v>1</v>
      </c>
      <c r="BV294" s="13">
        <f t="shared" si="205"/>
        <v>0</v>
      </c>
      <c r="BW294" s="13">
        <f t="shared" si="206"/>
        <v>1</v>
      </c>
      <c r="BX294" s="13">
        <f t="shared" si="207"/>
        <v>0</v>
      </c>
      <c r="BY294" s="13">
        <f t="shared" si="208"/>
        <v>1</v>
      </c>
      <c r="BZ294" s="13">
        <f t="shared" si="209"/>
        <v>0</v>
      </c>
      <c r="CA294" s="13">
        <f t="shared" si="210"/>
        <v>0</v>
      </c>
      <c r="CB294" s="13">
        <f t="shared" si="211"/>
        <v>0</v>
      </c>
      <c r="CC294" s="13">
        <f t="shared" si="212"/>
        <v>0</v>
      </c>
      <c r="CD294" s="13">
        <f t="shared" si="213"/>
        <v>0</v>
      </c>
      <c r="CE294" s="13">
        <f t="shared" si="214"/>
        <v>0</v>
      </c>
      <c r="CF294" s="13">
        <f t="shared" si="215"/>
        <v>0</v>
      </c>
      <c r="CG294" s="13">
        <f t="shared" si="216"/>
        <v>0</v>
      </c>
      <c r="CH294" s="13">
        <f t="shared" si="217"/>
        <v>0</v>
      </c>
      <c r="CI294" s="13">
        <f t="shared" si="218"/>
        <v>0</v>
      </c>
      <c r="CJ294" s="13">
        <f t="shared" si="219"/>
        <v>0</v>
      </c>
      <c r="CK294" s="13">
        <f t="shared" si="220"/>
        <v>0</v>
      </c>
      <c r="CL294" s="13">
        <f t="shared" si="221"/>
        <v>0</v>
      </c>
      <c r="CM294" s="13">
        <f t="shared" si="222"/>
        <v>0</v>
      </c>
      <c r="CN294" s="13">
        <f t="shared" si="223"/>
        <v>0</v>
      </c>
      <c r="CO294" s="13">
        <f t="shared" si="224"/>
        <v>1</v>
      </c>
      <c r="CP294" s="13">
        <f t="shared" si="225"/>
        <v>0</v>
      </c>
      <c r="CQ294" s="13">
        <f t="shared" si="226"/>
        <v>0</v>
      </c>
      <c r="CR294" s="13">
        <f t="shared" si="227"/>
        <v>0</v>
      </c>
      <c r="CS294" s="13">
        <f t="shared" si="229"/>
        <v>0</v>
      </c>
      <c r="CT294" s="13" t="s">
        <v>107</v>
      </c>
    </row>
    <row r="295" spans="1:98" x14ac:dyDescent="0.35">
      <c r="A295" s="14">
        <v>193</v>
      </c>
      <c r="B295" s="6">
        <v>294</v>
      </c>
      <c r="C295" s="6">
        <v>999</v>
      </c>
      <c r="D295" s="6">
        <v>1</v>
      </c>
      <c r="G295" s="6">
        <v>1</v>
      </c>
      <c r="H295" s="6"/>
      <c r="I295" s="6"/>
      <c r="J295" s="6" t="s">
        <v>320</v>
      </c>
      <c r="K295" s="21">
        <v>43791</v>
      </c>
      <c r="L295" s="6" t="s">
        <v>172</v>
      </c>
      <c r="M295" s="6" t="s">
        <v>322</v>
      </c>
      <c r="N295" s="6"/>
      <c r="O295" s="6"/>
      <c r="P295" s="16">
        <v>43787</v>
      </c>
      <c r="Q295" s="17">
        <v>0.85416666666666663</v>
      </c>
      <c r="R295" s="6" t="s">
        <v>99</v>
      </c>
      <c r="S295" s="6" t="s">
        <v>98</v>
      </c>
      <c r="T295" s="6" t="s">
        <v>52</v>
      </c>
      <c r="U295" s="6" t="s">
        <v>543</v>
      </c>
      <c r="V295" s="6" t="s">
        <v>544</v>
      </c>
      <c r="W295" s="6" t="s">
        <v>94</v>
      </c>
      <c r="X295" s="6">
        <v>1</v>
      </c>
      <c r="Y295" s="6" t="s">
        <v>73</v>
      </c>
      <c r="Z295" s="6" t="s">
        <v>76</v>
      </c>
      <c r="AU295" s="6" t="s">
        <v>105</v>
      </c>
      <c r="AV295" s="6" t="s">
        <v>315</v>
      </c>
      <c r="AX295" s="6" t="s">
        <v>99</v>
      </c>
      <c r="AY295" s="13">
        <f t="shared" si="184"/>
        <v>0</v>
      </c>
      <c r="AZ295" s="13">
        <f t="shared" si="185"/>
        <v>0</v>
      </c>
      <c r="BA295" s="13">
        <f t="shared" si="186"/>
        <v>0</v>
      </c>
      <c r="BB295" s="13">
        <f t="shared" si="187"/>
        <v>1</v>
      </c>
      <c r="BC295" s="13">
        <f t="shared" si="188"/>
        <v>0</v>
      </c>
      <c r="BD295" s="13">
        <f t="shared" si="189"/>
        <v>0</v>
      </c>
      <c r="BE295" s="13">
        <f>COUNTIF(T295:AT295,"Tocaciones")</f>
        <v>0</v>
      </c>
      <c r="BF295" s="13">
        <f t="shared" si="190"/>
        <v>0</v>
      </c>
      <c r="BG295" s="13">
        <f t="shared" si="191"/>
        <v>0</v>
      </c>
      <c r="BH295" s="13">
        <f t="shared" si="192"/>
        <v>0</v>
      </c>
      <c r="BI295" s="13">
        <f t="shared" si="193"/>
        <v>0</v>
      </c>
      <c r="BJ295" s="13">
        <f t="shared" si="194"/>
        <v>0</v>
      </c>
      <c r="BK295" s="13">
        <f t="shared" si="195"/>
        <v>0</v>
      </c>
      <c r="BL295" s="13">
        <f t="shared" si="196"/>
        <v>0</v>
      </c>
      <c r="BM295" s="13">
        <f t="shared" si="197"/>
        <v>0</v>
      </c>
      <c r="BN295" s="13">
        <f t="shared" si="198"/>
        <v>0</v>
      </c>
      <c r="BO295" s="13">
        <f t="shared" si="199"/>
        <v>0</v>
      </c>
      <c r="BP295" s="13">
        <f t="shared" si="200"/>
        <v>0</v>
      </c>
      <c r="BQ295" s="13">
        <f t="shared" si="201"/>
        <v>0</v>
      </c>
      <c r="BR295" s="13">
        <f t="shared" si="202"/>
        <v>0</v>
      </c>
      <c r="BS295" s="13">
        <f t="shared" si="203"/>
        <v>0</v>
      </c>
      <c r="BT295" s="13">
        <f t="shared" si="204"/>
        <v>0</v>
      </c>
      <c r="BU295" s="40">
        <f t="shared" si="228"/>
        <v>1</v>
      </c>
      <c r="BV295" s="13">
        <f t="shared" si="205"/>
        <v>0</v>
      </c>
      <c r="BW295" s="13">
        <f t="shared" si="206"/>
        <v>1</v>
      </c>
      <c r="BX295" s="13">
        <f t="shared" si="207"/>
        <v>0</v>
      </c>
      <c r="BY295" s="13">
        <f t="shared" si="208"/>
        <v>0</v>
      </c>
      <c r="BZ295" s="13">
        <f t="shared" si="209"/>
        <v>1</v>
      </c>
      <c r="CA295" s="13">
        <f t="shared" si="210"/>
        <v>0</v>
      </c>
      <c r="CB295" s="13">
        <f t="shared" si="211"/>
        <v>0</v>
      </c>
      <c r="CC295" s="13">
        <f t="shared" si="212"/>
        <v>0</v>
      </c>
      <c r="CD295" s="13">
        <f t="shared" si="213"/>
        <v>0</v>
      </c>
      <c r="CE295" s="13">
        <f t="shared" si="214"/>
        <v>0</v>
      </c>
      <c r="CF295" s="13">
        <f t="shared" si="215"/>
        <v>0</v>
      </c>
      <c r="CG295" s="13">
        <f t="shared" si="216"/>
        <v>0</v>
      </c>
      <c r="CH295" s="13">
        <f t="shared" si="217"/>
        <v>0</v>
      </c>
      <c r="CI295" s="13">
        <f t="shared" si="218"/>
        <v>0</v>
      </c>
      <c r="CJ295" s="13">
        <f t="shared" si="219"/>
        <v>0</v>
      </c>
      <c r="CK295" s="13">
        <f t="shared" si="220"/>
        <v>0</v>
      </c>
      <c r="CL295" s="13">
        <f t="shared" si="221"/>
        <v>0</v>
      </c>
      <c r="CM295" s="13">
        <f t="shared" si="222"/>
        <v>0</v>
      </c>
      <c r="CN295" s="13">
        <f t="shared" si="223"/>
        <v>0</v>
      </c>
      <c r="CO295" s="13">
        <f t="shared" si="224"/>
        <v>0</v>
      </c>
      <c r="CP295" s="13">
        <f t="shared" si="225"/>
        <v>0</v>
      </c>
      <c r="CQ295" s="13">
        <f t="shared" si="226"/>
        <v>0</v>
      </c>
      <c r="CR295" s="13">
        <f t="shared" si="227"/>
        <v>1</v>
      </c>
      <c r="CS295" s="13">
        <f t="shared" si="229"/>
        <v>0</v>
      </c>
      <c r="CT295" s="13" t="s">
        <v>107</v>
      </c>
    </row>
    <row r="296" spans="1:98" x14ac:dyDescent="0.35">
      <c r="A296" s="14">
        <v>194</v>
      </c>
      <c r="B296" s="6">
        <v>295</v>
      </c>
      <c r="C296" s="6">
        <v>17</v>
      </c>
      <c r="D296" s="6">
        <v>2</v>
      </c>
      <c r="G296" s="6">
        <v>1</v>
      </c>
      <c r="H296" s="6"/>
      <c r="I296" s="6"/>
      <c r="J296" s="6" t="s">
        <v>96</v>
      </c>
      <c r="K296" s="21">
        <v>43794</v>
      </c>
      <c r="L296" s="6" t="s">
        <v>172</v>
      </c>
      <c r="M296" s="6" t="s">
        <v>545</v>
      </c>
      <c r="N296" s="6"/>
      <c r="O296" s="6"/>
      <c r="P296" s="21">
        <v>43775</v>
      </c>
      <c r="Q296" s="17">
        <v>0.625</v>
      </c>
      <c r="R296" s="6" t="s">
        <v>99</v>
      </c>
      <c r="S296" s="6" t="s">
        <v>307</v>
      </c>
      <c r="T296" s="6" t="s">
        <v>49</v>
      </c>
      <c r="U296" s="6" t="s">
        <v>546</v>
      </c>
      <c r="V296" s="6" t="s">
        <v>547</v>
      </c>
      <c r="W296" s="6" t="s">
        <v>94</v>
      </c>
      <c r="X296" s="6">
        <v>8</v>
      </c>
      <c r="Y296" s="6" t="s">
        <v>87</v>
      </c>
      <c r="AA296" s="6" t="s">
        <v>55</v>
      </c>
      <c r="AB296" s="6" t="s">
        <v>546</v>
      </c>
      <c r="AC296" s="6" t="s">
        <v>94</v>
      </c>
      <c r="AE296" s="6" t="s">
        <v>80</v>
      </c>
      <c r="AG296" s="6" t="s">
        <v>56</v>
      </c>
      <c r="AH296" s="6" t="s">
        <v>406</v>
      </c>
      <c r="AI296" s="6" t="s">
        <v>94</v>
      </c>
      <c r="AK296" s="6" t="s">
        <v>79</v>
      </c>
      <c r="AM296" s="6" t="s">
        <v>53</v>
      </c>
      <c r="AN296" s="6" t="s">
        <v>548</v>
      </c>
      <c r="AO296" s="6" t="s">
        <v>94</v>
      </c>
      <c r="AU296" s="6" t="s">
        <v>105</v>
      </c>
      <c r="AV296" s="6" t="s">
        <v>315</v>
      </c>
      <c r="AX296" s="6" t="s">
        <v>99</v>
      </c>
      <c r="AY296" s="13">
        <f t="shared" si="184"/>
        <v>1</v>
      </c>
      <c r="AZ296" s="13">
        <f t="shared" si="185"/>
        <v>0</v>
      </c>
      <c r="BA296" s="13">
        <f t="shared" si="186"/>
        <v>0</v>
      </c>
      <c r="BB296" s="13">
        <f t="shared" si="187"/>
        <v>0</v>
      </c>
      <c r="BC296" s="13">
        <f t="shared" si="188"/>
        <v>1</v>
      </c>
      <c r="BD296" s="13">
        <f t="shared" si="189"/>
        <v>0</v>
      </c>
      <c r="BE296" s="13">
        <f>COUNTIF(T296:AW296,"Tocaciones")</f>
        <v>1</v>
      </c>
      <c r="BF296" s="13">
        <f t="shared" si="190"/>
        <v>1</v>
      </c>
      <c r="BG296" s="13">
        <f t="shared" si="191"/>
        <v>0</v>
      </c>
      <c r="BH296" s="13">
        <f t="shared" si="192"/>
        <v>0</v>
      </c>
      <c r="BI296" s="13">
        <f t="shared" si="193"/>
        <v>0</v>
      </c>
      <c r="BJ296" s="13">
        <f t="shared" si="194"/>
        <v>0</v>
      </c>
      <c r="BK296" s="13">
        <f t="shared" si="195"/>
        <v>0</v>
      </c>
      <c r="BL296" s="13">
        <f t="shared" si="196"/>
        <v>0</v>
      </c>
      <c r="BM296" s="13">
        <f t="shared" si="197"/>
        <v>0</v>
      </c>
      <c r="BN296" s="13">
        <f t="shared" si="198"/>
        <v>0</v>
      </c>
      <c r="BO296" s="13">
        <f t="shared" si="199"/>
        <v>0</v>
      </c>
      <c r="BP296" s="13">
        <f t="shared" si="200"/>
        <v>0</v>
      </c>
      <c r="BQ296" s="13">
        <f t="shared" si="201"/>
        <v>0</v>
      </c>
      <c r="BR296" s="13">
        <f t="shared" si="202"/>
        <v>0</v>
      </c>
      <c r="BS296" s="13">
        <f t="shared" si="203"/>
        <v>0</v>
      </c>
      <c r="BT296" s="13">
        <f t="shared" si="204"/>
        <v>0</v>
      </c>
      <c r="BU296" s="40">
        <f t="shared" si="228"/>
        <v>4</v>
      </c>
      <c r="BV296" s="13">
        <f t="shared" si="205"/>
        <v>0</v>
      </c>
      <c r="BW296" s="13">
        <f t="shared" si="206"/>
        <v>0</v>
      </c>
      <c r="BX296" s="13">
        <f t="shared" si="207"/>
        <v>0</v>
      </c>
      <c r="BY296" s="13">
        <f t="shared" si="208"/>
        <v>0</v>
      </c>
      <c r="BZ296" s="13">
        <f t="shared" si="209"/>
        <v>0</v>
      </c>
      <c r="CA296" s="13">
        <f t="shared" si="210"/>
        <v>0</v>
      </c>
      <c r="CB296" s="13">
        <f t="shared" si="211"/>
        <v>0</v>
      </c>
      <c r="CC296" s="13">
        <f t="shared" si="212"/>
        <v>1</v>
      </c>
      <c r="CD296" s="13">
        <f t="shared" si="213"/>
        <v>1</v>
      </c>
      <c r="CE296" s="13">
        <f t="shared" si="214"/>
        <v>0</v>
      </c>
      <c r="CF296" s="13">
        <f t="shared" si="215"/>
        <v>0</v>
      </c>
      <c r="CG296" s="13">
        <f t="shared" si="216"/>
        <v>0</v>
      </c>
      <c r="CH296" s="13">
        <f t="shared" si="217"/>
        <v>0</v>
      </c>
      <c r="CI296" s="13">
        <f t="shared" si="218"/>
        <v>0</v>
      </c>
      <c r="CJ296" s="13">
        <f t="shared" si="219"/>
        <v>0</v>
      </c>
      <c r="CK296" s="13">
        <f t="shared" si="220"/>
        <v>1</v>
      </c>
      <c r="CL296" s="13">
        <f t="shared" si="221"/>
        <v>0</v>
      </c>
      <c r="CM296" s="13">
        <f t="shared" si="222"/>
        <v>0</v>
      </c>
      <c r="CN296" s="13">
        <f t="shared" si="223"/>
        <v>0</v>
      </c>
      <c r="CO296" s="13">
        <f t="shared" si="224"/>
        <v>0</v>
      </c>
      <c r="CP296" s="13">
        <f t="shared" si="225"/>
        <v>0</v>
      </c>
      <c r="CQ296" s="13">
        <f t="shared" si="226"/>
        <v>0</v>
      </c>
      <c r="CR296" s="13">
        <f t="shared" si="227"/>
        <v>4</v>
      </c>
      <c r="CS296" s="13">
        <f t="shared" si="229"/>
        <v>1</v>
      </c>
      <c r="CT296" s="13" t="s">
        <v>125</v>
      </c>
    </row>
    <row r="297" spans="1:98" x14ac:dyDescent="0.35">
      <c r="A297" s="14">
        <v>195</v>
      </c>
      <c r="B297" s="6">
        <v>296</v>
      </c>
      <c r="C297" s="6">
        <v>28</v>
      </c>
      <c r="D297" s="6">
        <v>2</v>
      </c>
      <c r="G297" s="6">
        <v>1</v>
      </c>
      <c r="H297" s="6"/>
      <c r="I297" s="6"/>
      <c r="J297" s="6" t="s">
        <v>549</v>
      </c>
      <c r="K297" s="21">
        <v>43794</v>
      </c>
      <c r="L297" s="6" t="s">
        <v>550</v>
      </c>
      <c r="M297" s="6" t="s">
        <v>514</v>
      </c>
      <c r="N297" s="6"/>
      <c r="O297" s="6"/>
      <c r="P297" s="16">
        <v>43766</v>
      </c>
      <c r="Q297" s="17">
        <v>0.88541666666666663</v>
      </c>
      <c r="R297" s="6" t="s">
        <v>99</v>
      </c>
      <c r="S297" s="6" t="s">
        <v>307</v>
      </c>
      <c r="T297" s="6" t="s">
        <v>52</v>
      </c>
      <c r="U297" s="6" t="s">
        <v>551</v>
      </c>
      <c r="V297" s="6" t="s">
        <v>299</v>
      </c>
      <c r="W297" s="6" t="s">
        <v>94</v>
      </c>
      <c r="Y297" s="6" t="s">
        <v>73</v>
      </c>
      <c r="Z297" s="13">
        <v>999</v>
      </c>
      <c r="AU297" s="13">
        <v>999</v>
      </c>
      <c r="AV297" s="6" t="s">
        <v>315</v>
      </c>
      <c r="AX297" s="6" t="s">
        <v>307</v>
      </c>
      <c r="AY297" s="13">
        <f t="shared" si="184"/>
        <v>0</v>
      </c>
      <c r="AZ297" s="13">
        <f t="shared" si="185"/>
        <v>0</v>
      </c>
      <c r="BA297" s="13">
        <f t="shared" si="186"/>
        <v>0</v>
      </c>
      <c r="BB297" s="13">
        <f t="shared" si="187"/>
        <v>1</v>
      </c>
      <c r="BC297" s="13">
        <f t="shared" si="188"/>
        <v>0</v>
      </c>
      <c r="BD297" s="13">
        <f t="shared" si="189"/>
        <v>0</v>
      </c>
      <c r="BE297" s="13">
        <f>COUNTIF(T297:AT297,"Tocaciones")</f>
        <v>0</v>
      </c>
      <c r="BF297" s="13">
        <f t="shared" si="190"/>
        <v>0</v>
      </c>
      <c r="BG297" s="13">
        <f t="shared" si="191"/>
        <v>0</v>
      </c>
      <c r="BH297" s="13">
        <f t="shared" si="192"/>
        <v>0</v>
      </c>
      <c r="BI297" s="13">
        <f t="shared" si="193"/>
        <v>0</v>
      </c>
      <c r="BJ297" s="13">
        <f t="shared" si="194"/>
        <v>0</v>
      </c>
      <c r="BK297" s="13">
        <f t="shared" si="195"/>
        <v>0</v>
      </c>
      <c r="BL297" s="13">
        <f t="shared" si="196"/>
        <v>0</v>
      </c>
      <c r="BM297" s="13">
        <f t="shared" si="197"/>
        <v>0</v>
      </c>
      <c r="BN297" s="13">
        <f t="shared" si="198"/>
        <v>0</v>
      </c>
      <c r="BO297" s="13">
        <f t="shared" si="199"/>
        <v>0</v>
      </c>
      <c r="BP297" s="13">
        <f t="shared" si="200"/>
        <v>0</v>
      </c>
      <c r="BQ297" s="13">
        <f t="shared" si="201"/>
        <v>0</v>
      </c>
      <c r="BR297" s="13">
        <f t="shared" si="202"/>
        <v>0</v>
      </c>
      <c r="BS297" s="13">
        <f t="shared" si="203"/>
        <v>0</v>
      </c>
      <c r="BT297" s="13">
        <f t="shared" si="204"/>
        <v>0</v>
      </c>
      <c r="BU297" s="40">
        <f t="shared" si="228"/>
        <v>1</v>
      </c>
      <c r="BV297" s="13">
        <f t="shared" si="205"/>
        <v>0</v>
      </c>
      <c r="BW297" s="13">
        <f t="shared" si="206"/>
        <v>1</v>
      </c>
      <c r="BX297" s="13">
        <f t="shared" si="207"/>
        <v>0</v>
      </c>
      <c r="BY297" s="13">
        <f t="shared" si="208"/>
        <v>0</v>
      </c>
      <c r="BZ297" s="13">
        <f t="shared" si="209"/>
        <v>0</v>
      </c>
      <c r="CA297" s="13">
        <f t="shared" si="210"/>
        <v>0</v>
      </c>
      <c r="CB297" s="13">
        <f t="shared" si="211"/>
        <v>0</v>
      </c>
      <c r="CC297" s="13">
        <f t="shared" si="212"/>
        <v>0</v>
      </c>
      <c r="CD297" s="13">
        <f t="shared" si="213"/>
        <v>0</v>
      </c>
      <c r="CE297" s="13">
        <f t="shared" si="214"/>
        <v>0</v>
      </c>
      <c r="CF297" s="13">
        <f t="shared" si="215"/>
        <v>0</v>
      </c>
      <c r="CG297" s="13">
        <f t="shared" si="216"/>
        <v>0</v>
      </c>
      <c r="CH297" s="13">
        <f t="shared" si="217"/>
        <v>0</v>
      </c>
      <c r="CI297" s="13">
        <f t="shared" si="218"/>
        <v>0</v>
      </c>
      <c r="CJ297" s="13">
        <f t="shared" si="219"/>
        <v>0</v>
      </c>
      <c r="CK297" s="13">
        <f t="shared" si="220"/>
        <v>0</v>
      </c>
      <c r="CL297" s="13">
        <f t="shared" si="221"/>
        <v>0</v>
      </c>
      <c r="CM297" s="13">
        <f t="shared" si="222"/>
        <v>0</v>
      </c>
      <c r="CN297" s="13">
        <f t="shared" si="223"/>
        <v>0</v>
      </c>
      <c r="CO297" s="13">
        <f t="shared" si="224"/>
        <v>0</v>
      </c>
      <c r="CP297" s="13">
        <f t="shared" si="225"/>
        <v>0</v>
      </c>
      <c r="CQ297" s="13">
        <f t="shared" si="226"/>
        <v>0</v>
      </c>
      <c r="CR297" s="13">
        <f t="shared" si="227"/>
        <v>1</v>
      </c>
      <c r="CS297" s="13">
        <f t="shared" si="229"/>
        <v>0</v>
      </c>
      <c r="CT297" s="13" t="s">
        <v>107</v>
      </c>
    </row>
    <row r="298" spans="1:98" x14ac:dyDescent="0.35">
      <c r="A298" s="14">
        <v>196</v>
      </c>
      <c r="B298" s="6">
        <v>297</v>
      </c>
      <c r="D298" s="6">
        <v>2</v>
      </c>
      <c r="G298" s="6">
        <v>1</v>
      </c>
      <c r="H298" s="6"/>
      <c r="I298" s="6"/>
      <c r="J298" s="6" t="s">
        <v>552</v>
      </c>
      <c r="K298" s="21">
        <v>43790</v>
      </c>
      <c r="L298" s="6" t="s">
        <v>86</v>
      </c>
      <c r="M298" s="6" t="s">
        <v>453</v>
      </c>
      <c r="N298" s="6"/>
      <c r="O298" s="6"/>
      <c r="P298" s="16">
        <v>43777</v>
      </c>
      <c r="Q298" s="17">
        <v>0.85416666666666663</v>
      </c>
      <c r="R298" s="6" t="s">
        <v>99</v>
      </c>
      <c r="S298" s="6" t="s">
        <v>98</v>
      </c>
      <c r="T298" s="6" t="s">
        <v>49</v>
      </c>
      <c r="U298" s="6" t="s">
        <v>553</v>
      </c>
      <c r="V298" s="6" t="s">
        <v>554</v>
      </c>
      <c r="W298" s="6" t="s">
        <v>94</v>
      </c>
      <c r="X298" s="6">
        <v>2</v>
      </c>
      <c r="Y298" s="6" t="s">
        <v>87</v>
      </c>
      <c r="AA298" s="6" t="s">
        <v>53</v>
      </c>
      <c r="AB298" s="6" t="s">
        <v>553</v>
      </c>
      <c r="AC298" s="6" t="s">
        <v>94</v>
      </c>
      <c r="AD298" s="6">
        <v>1</v>
      </c>
      <c r="AE298" s="6" t="s">
        <v>79</v>
      </c>
      <c r="AG298" s="6" t="s">
        <v>50</v>
      </c>
      <c r="AH298" s="6" t="s">
        <v>555</v>
      </c>
      <c r="AI298" s="6" t="s">
        <v>94</v>
      </c>
      <c r="AK298" s="6" t="s">
        <v>80</v>
      </c>
      <c r="AU298" s="6" t="s">
        <v>105</v>
      </c>
      <c r="AV298" s="6" t="s">
        <v>106</v>
      </c>
      <c r="AX298" s="6" t="s">
        <v>99</v>
      </c>
      <c r="AY298" s="13">
        <f t="shared" si="184"/>
        <v>1</v>
      </c>
      <c r="AZ298" s="13">
        <f t="shared" si="185"/>
        <v>1</v>
      </c>
      <c r="BA298" s="13">
        <f t="shared" si="186"/>
        <v>0</v>
      </c>
      <c r="BB298" s="13">
        <f t="shared" si="187"/>
        <v>0</v>
      </c>
      <c r="BC298" s="13">
        <f t="shared" si="188"/>
        <v>1</v>
      </c>
      <c r="BD298" s="13">
        <f t="shared" si="189"/>
        <v>0</v>
      </c>
      <c r="BE298" s="13">
        <f>COUNTIF(T298:AW298,"Tocaciones")</f>
        <v>0</v>
      </c>
      <c r="BF298" s="13">
        <f t="shared" si="190"/>
        <v>0</v>
      </c>
      <c r="BG298" s="13">
        <f t="shared" si="191"/>
        <v>0</v>
      </c>
      <c r="BH298" s="13">
        <f t="shared" si="192"/>
        <v>0</v>
      </c>
      <c r="BI298" s="13">
        <f t="shared" si="193"/>
        <v>0</v>
      </c>
      <c r="BJ298" s="13">
        <f t="shared" si="194"/>
        <v>0</v>
      </c>
      <c r="BK298" s="13">
        <f t="shared" si="195"/>
        <v>0</v>
      </c>
      <c r="BL298" s="13">
        <f t="shared" si="196"/>
        <v>0</v>
      </c>
      <c r="BM298" s="13">
        <f t="shared" si="197"/>
        <v>0</v>
      </c>
      <c r="BN298" s="13">
        <f t="shared" si="198"/>
        <v>0</v>
      </c>
      <c r="BO298" s="13">
        <f t="shared" si="199"/>
        <v>0</v>
      </c>
      <c r="BP298" s="13">
        <f t="shared" si="200"/>
        <v>0</v>
      </c>
      <c r="BQ298" s="13">
        <f t="shared" si="201"/>
        <v>0</v>
      </c>
      <c r="BR298" s="13">
        <f t="shared" si="202"/>
        <v>0</v>
      </c>
      <c r="BS298" s="13">
        <f t="shared" si="203"/>
        <v>0</v>
      </c>
      <c r="BT298" s="13">
        <f t="shared" si="204"/>
        <v>0</v>
      </c>
      <c r="BU298" s="40">
        <f t="shared" si="228"/>
        <v>3</v>
      </c>
      <c r="BV298" s="13">
        <f t="shared" si="205"/>
        <v>0</v>
      </c>
      <c r="BW298" s="13">
        <f t="shared" si="206"/>
        <v>0</v>
      </c>
      <c r="BX298" s="13">
        <f t="shared" si="207"/>
        <v>0</v>
      </c>
      <c r="BY298" s="13">
        <f t="shared" si="208"/>
        <v>0</v>
      </c>
      <c r="BZ298" s="13">
        <f t="shared" si="209"/>
        <v>0</v>
      </c>
      <c r="CA298" s="13">
        <f t="shared" si="210"/>
        <v>0</v>
      </c>
      <c r="CB298" s="13">
        <f t="shared" si="211"/>
        <v>0</v>
      </c>
      <c r="CC298" s="13">
        <f t="shared" si="212"/>
        <v>1</v>
      </c>
      <c r="CD298" s="13">
        <f t="shared" si="213"/>
        <v>1</v>
      </c>
      <c r="CE298" s="13">
        <f t="shared" si="214"/>
        <v>0</v>
      </c>
      <c r="CF298" s="13">
        <f t="shared" si="215"/>
        <v>0</v>
      </c>
      <c r="CG298" s="13">
        <f t="shared" si="216"/>
        <v>0</v>
      </c>
      <c r="CH298" s="13">
        <f t="shared" si="217"/>
        <v>0</v>
      </c>
      <c r="CI298" s="13">
        <f t="shared" si="218"/>
        <v>0</v>
      </c>
      <c r="CJ298" s="13">
        <f t="shared" si="219"/>
        <v>0</v>
      </c>
      <c r="CK298" s="13">
        <f t="shared" si="220"/>
        <v>1</v>
      </c>
      <c r="CL298" s="13">
        <f t="shared" si="221"/>
        <v>0</v>
      </c>
      <c r="CM298" s="13">
        <f t="shared" si="222"/>
        <v>0</v>
      </c>
      <c r="CN298" s="13">
        <f t="shared" si="223"/>
        <v>0</v>
      </c>
      <c r="CO298" s="13">
        <f t="shared" si="224"/>
        <v>0</v>
      </c>
      <c r="CP298" s="13">
        <f t="shared" si="225"/>
        <v>0</v>
      </c>
      <c r="CQ298" s="13">
        <f t="shared" si="226"/>
        <v>0</v>
      </c>
      <c r="CR298" s="13">
        <f t="shared" si="227"/>
        <v>3</v>
      </c>
      <c r="CS298" s="13">
        <f t="shared" si="229"/>
        <v>1</v>
      </c>
      <c r="CT298" s="13" t="s">
        <v>125</v>
      </c>
    </row>
    <row r="299" spans="1:98" x14ac:dyDescent="0.35">
      <c r="A299" s="14">
        <v>196</v>
      </c>
      <c r="B299" s="6">
        <v>298</v>
      </c>
      <c r="D299" s="6">
        <v>2</v>
      </c>
      <c r="G299" s="6">
        <v>1</v>
      </c>
      <c r="H299" s="6"/>
      <c r="I299" s="6"/>
      <c r="J299" s="6" t="s">
        <v>552</v>
      </c>
      <c r="K299" s="21">
        <v>43790</v>
      </c>
      <c r="L299" s="6" t="s">
        <v>86</v>
      </c>
      <c r="M299" s="6" t="s">
        <v>453</v>
      </c>
      <c r="N299" s="6"/>
      <c r="O299" s="6"/>
      <c r="P299" s="16">
        <v>43777</v>
      </c>
      <c r="Q299" s="17">
        <v>0.85416666666666663</v>
      </c>
      <c r="R299" s="6" t="s">
        <v>99</v>
      </c>
      <c r="S299" s="6" t="s">
        <v>98</v>
      </c>
      <c r="T299" s="6" t="s">
        <v>49</v>
      </c>
      <c r="U299" s="6" t="s">
        <v>553</v>
      </c>
      <c r="V299" s="6" t="s">
        <v>554</v>
      </c>
      <c r="W299" s="6" t="s">
        <v>94</v>
      </c>
      <c r="X299" s="6">
        <v>2</v>
      </c>
      <c r="Y299" s="6" t="s">
        <v>87</v>
      </c>
      <c r="AA299" s="6" t="s">
        <v>53</v>
      </c>
      <c r="AB299" s="6" t="s">
        <v>553</v>
      </c>
      <c r="AC299" s="6" t="s">
        <v>94</v>
      </c>
      <c r="AD299" s="6">
        <v>1</v>
      </c>
      <c r="AE299" s="6" t="s">
        <v>79</v>
      </c>
      <c r="AG299" s="6" t="s">
        <v>50</v>
      </c>
      <c r="AH299" s="6" t="s">
        <v>555</v>
      </c>
      <c r="AI299" s="6" t="s">
        <v>94</v>
      </c>
      <c r="AK299" s="6" t="s">
        <v>80</v>
      </c>
      <c r="AU299" s="6" t="s">
        <v>105</v>
      </c>
      <c r="AV299" s="6" t="s">
        <v>106</v>
      </c>
      <c r="AX299" s="6" t="s">
        <v>99</v>
      </c>
      <c r="AY299" s="13">
        <f t="shared" si="184"/>
        <v>1</v>
      </c>
      <c r="AZ299" s="13">
        <f t="shared" si="185"/>
        <v>1</v>
      </c>
      <c r="BA299" s="13">
        <f t="shared" si="186"/>
        <v>0</v>
      </c>
      <c r="BB299" s="13">
        <f t="shared" si="187"/>
        <v>0</v>
      </c>
      <c r="BC299" s="13">
        <f t="shared" si="188"/>
        <v>1</v>
      </c>
      <c r="BD299" s="13">
        <f t="shared" si="189"/>
        <v>0</v>
      </c>
      <c r="BE299" s="13">
        <f>COUNTIF(T299:AT299,"Tocaciones")</f>
        <v>0</v>
      </c>
      <c r="BF299" s="13">
        <f t="shared" si="190"/>
        <v>0</v>
      </c>
      <c r="BG299" s="13">
        <f t="shared" si="191"/>
        <v>0</v>
      </c>
      <c r="BH299" s="13">
        <f t="shared" si="192"/>
        <v>0</v>
      </c>
      <c r="BI299" s="13">
        <f t="shared" si="193"/>
        <v>0</v>
      </c>
      <c r="BJ299" s="13">
        <f t="shared" si="194"/>
        <v>0</v>
      </c>
      <c r="BK299" s="13">
        <f t="shared" si="195"/>
        <v>0</v>
      </c>
      <c r="BL299" s="13">
        <f t="shared" si="196"/>
        <v>0</v>
      </c>
      <c r="BM299" s="13">
        <f t="shared" si="197"/>
        <v>0</v>
      </c>
      <c r="BN299" s="13">
        <f t="shared" si="198"/>
        <v>0</v>
      </c>
      <c r="BO299" s="13">
        <f t="shared" si="199"/>
        <v>0</v>
      </c>
      <c r="BP299" s="13">
        <f t="shared" si="200"/>
        <v>0</v>
      </c>
      <c r="BQ299" s="13">
        <f t="shared" si="201"/>
        <v>0</v>
      </c>
      <c r="BR299" s="13">
        <f t="shared" si="202"/>
        <v>0</v>
      </c>
      <c r="BS299" s="13">
        <f t="shared" si="203"/>
        <v>0</v>
      </c>
      <c r="BT299" s="13">
        <f t="shared" si="204"/>
        <v>0</v>
      </c>
      <c r="BU299" s="40">
        <f t="shared" si="228"/>
        <v>3</v>
      </c>
      <c r="BV299" s="13">
        <f t="shared" si="205"/>
        <v>0</v>
      </c>
      <c r="BW299" s="13">
        <f t="shared" si="206"/>
        <v>0</v>
      </c>
      <c r="BX299" s="13">
        <f t="shared" si="207"/>
        <v>0</v>
      </c>
      <c r="BY299" s="13">
        <f t="shared" si="208"/>
        <v>0</v>
      </c>
      <c r="BZ299" s="13">
        <f t="shared" si="209"/>
        <v>0</v>
      </c>
      <c r="CA299" s="13">
        <f t="shared" si="210"/>
        <v>0</v>
      </c>
      <c r="CB299" s="13">
        <f t="shared" si="211"/>
        <v>0</v>
      </c>
      <c r="CC299" s="13">
        <f t="shared" si="212"/>
        <v>1</v>
      </c>
      <c r="CD299" s="13">
        <f t="shared" si="213"/>
        <v>1</v>
      </c>
      <c r="CE299" s="13">
        <f t="shared" si="214"/>
        <v>0</v>
      </c>
      <c r="CF299" s="13">
        <f t="shared" si="215"/>
        <v>0</v>
      </c>
      <c r="CG299" s="13">
        <f t="shared" si="216"/>
        <v>0</v>
      </c>
      <c r="CH299" s="13">
        <f t="shared" si="217"/>
        <v>0</v>
      </c>
      <c r="CI299" s="13">
        <f t="shared" si="218"/>
        <v>0</v>
      </c>
      <c r="CJ299" s="13">
        <f t="shared" si="219"/>
        <v>0</v>
      </c>
      <c r="CK299" s="13">
        <f t="shared" si="220"/>
        <v>1</v>
      </c>
      <c r="CL299" s="13">
        <f t="shared" si="221"/>
        <v>0</v>
      </c>
      <c r="CM299" s="13">
        <f t="shared" si="222"/>
        <v>0</v>
      </c>
      <c r="CN299" s="13">
        <f t="shared" si="223"/>
        <v>0</v>
      </c>
      <c r="CO299" s="13">
        <f t="shared" si="224"/>
        <v>0</v>
      </c>
      <c r="CP299" s="13">
        <f t="shared" si="225"/>
        <v>0</v>
      </c>
      <c r="CQ299" s="13">
        <f t="shared" si="226"/>
        <v>0</v>
      </c>
      <c r="CR299" s="13">
        <f t="shared" si="227"/>
        <v>3</v>
      </c>
      <c r="CS299" s="13">
        <f t="shared" si="229"/>
        <v>1</v>
      </c>
      <c r="CT299" s="13" t="s">
        <v>125</v>
      </c>
    </row>
    <row r="300" spans="1:98" x14ac:dyDescent="0.35">
      <c r="A300" s="14">
        <v>197</v>
      </c>
      <c r="B300" s="6">
        <v>299</v>
      </c>
      <c r="C300" s="6">
        <v>23</v>
      </c>
      <c r="D300" s="6">
        <v>1</v>
      </c>
      <c r="G300" s="6">
        <v>1</v>
      </c>
      <c r="H300" s="6"/>
      <c r="I300" s="6"/>
      <c r="J300" s="6" t="s">
        <v>158</v>
      </c>
      <c r="K300" s="21">
        <v>43794</v>
      </c>
      <c r="L300" s="6" t="s">
        <v>86</v>
      </c>
      <c r="M300" s="6" t="s">
        <v>556</v>
      </c>
      <c r="N300" s="6"/>
      <c r="O300" s="6"/>
      <c r="P300" s="16">
        <v>43782</v>
      </c>
      <c r="R300" s="6" t="s">
        <v>99</v>
      </c>
      <c r="S300" s="6" t="s">
        <v>307</v>
      </c>
      <c r="T300" s="6" t="s">
        <v>49</v>
      </c>
      <c r="U300" s="6" t="s">
        <v>461</v>
      </c>
      <c r="V300" s="6" t="s">
        <v>557</v>
      </c>
      <c r="W300" s="6" t="s">
        <v>94</v>
      </c>
      <c r="Y300" s="6" t="s">
        <v>87</v>
      </c>
      <c r="AA300" s="6" t="s">
        <v>53</v>
      </c>
      <c r="AB300" s="6" t="s">
        <v>558</v>
      </c>
      <c r="AC300" s="6" t="s">
        <v>94</v>
      </c>
      <c r="AE300" s="6" t="s">
        <v>79</v>
      </c>
      <c r="AG300" s="6" t="s">
        <v>49</v>
      </c>
      <c r="AH300" s="6" t="s">
        <v>558</v>
      </c>
      <c r="AI300" s="6" t="s">
        <v>94</v>
      </c>
      <c r="AK300" s="6" t="s">
        <v>87</v>
      </c>
      <c r="AM300" s="6" t="s">
        <v>50</v>
      </c>
      <c r="AN300" s="6" t="s">
        <v>559</v>
      </c>
      <c r="AO300" s="6" t="s">
        <v>94</v>
      </c>
      <c r="AQ300" s="6" t="s">
        <v>80</v>
      </c>
      <c r="AU300" s="6" t="s">
        <v>105</v>
      </c>
      <c r="AX300" s="6" t="s">
        <v>99</v>
      </c>
      <c r="AY300" s="13">
        <f t="shared" si="184"/>
        <v>2</v>
      </c>
      <c r="AZ300" s="13">
        <f t="shared" si="185"/>
        <v>1</v>
      </c>
      <c r="BA300" s="13">
        <f t="shared" si="186"/>
        <v>0</v>
      </c>
      <c r="BB300" s="13">
        <f t="shared" si="187"/>
        <v>0</v>
      </c>
      <c r="BC300" s="13">
        <f t="shared" si="188"/>
        <v>1</v>
      </c>
      <c r="BD300" s="13">
        <f t="shared" si="189"/>
        <v>0</v>
      </c>
      <c r="BE300" s="13">
        <f>COUNTIF(T300:AW300,"Tocaciones")</f>
        <v>0</v>
      </c>
      <c r="BF300" s="13">
        <f t="shared" si="190"/>
        <v>0</v>
      </c>
      <c r="BG300" s="13">
        <f t="shared" si="191"/>
        <v>0</v>
      </c>
      <c r="BH300" s="13">
        <f t="shared" si="192"/>
        <v>0</v>
      </c>
      <c r="BI300" s="13">
        <f t="shared" si="193"/>
        <v>0</v>
      </c>
      <c r="BJ300" s="13">
        <f t="shared" si="194"/>
        <v>0</v>
      </c>
      <c r="BK300" s="13">
        <f t="shared" si="195"/>
        <v>0</v>
      </c>
      <c r="BL300" s="13">
        <f t="shared" si="196"/>
        <v>0</v>
      </c>
      <c r="BM300" s="13">
        <f t="shared" si="197"/>
        <v>0</v>
      </c>
      <c r="BN300" s="13">
        <f t="shared" si="198"/>
        <v>0</v>
      </c>
      <c r="BO300" s="13">
        <f t="shared" si="199"/>
        <v>0</v>
      </c>
      <c r="BP300" s="13">
        <f t="shared" si="200"/>
        <v>0</v>
      </c>
      <c r="BQ300" s="13">
        <f t="shared" si="201"/>
        <v>0</v>
      </c>
      <c r="BR300" s="13">
        <f t="shared" si="202"/>
        <v>0</v>
      </c>
      <c r="BS300" s="13">
        <f t="shared" si="203"/>
        <v>0</v>
      </c>
      <c r="BT300" s="13">
        <f t="shared" si="204"/>
        <v>0</v>
      </c>
      <c r="BU300" s="40">
        <f t="shared" si="228"/>
        <v>4</v>
      </c>
      <c r="BV300" s="13">
        <f t="shared" si="205"/>
        <v>0</v>
      </c>
      <c r="BW300" s="13">
        <f t="shared" si="206"/>
        <v>0</v>
      </c>
      <c r="BX300" s="13">
        <f t="shared" si="207"/>
        <v>0</v>
      </c>
      <c r="BY300" s="13">
        <f t="shared" si="208"/>
        <v>0</v>
      </c>
      <c r="BZ300" s="13">
        <f t="shared" si="209"/>
        <v>0</v>
      </c>
      <c r="CA300" s="13">
        <f t="shared" si="210"/>
        <v>0</v>
      </c>
      <c r="CB300" s="13">
        <f t="shared" si="211"/>
        <v>0</v>
      </c>
      <c r="CC300" s="13">
        <f t="shared" si="212"/>
        <v>1</v>
      </c>
      <c r="CD300" s="13">
        <f t="shared" si="213"/>
        <v>1</v>
      </c>
      <c r="CE300" s="13">
        <f t="shared" si="214"/>
        <v>0</v>
      </c>
      <c r="CF300" s="13">
        <f t="shared" si="215"/>
        <v>0</v>
      </c>
      <c r="CG300" s="13">
        <f t="shared" si="216"/>
        <v>0</v>
      </c>
      <c r="CH300" s="13">
        <f t="shared" si="217"/>
        <v>0</v>
      </c>
      <c r="CI300" s="13">
        <f t="shared" si="218"/>
        <v>0</v>
      </c>
      <c r="CJ300" s="13">
        <f t="shared" si="219"/>
        <v>0</v>
      </c>
      <c r="CK300" s="13">
        <f t="shared" si="220"/>
        <v>2</v>
      </c>
      <c r="CL300" s="13">
        <f t="shared" si="221"/>
        <v>0</v>
      </c>
      <c r="CM300" s="13">
        <f t="shared" si="222"/>
        <v>0</v>
      </c>
      <c r="CN300" s="13">
        <f t="shared" si="223"/>
        <v>0</v>
      </c>
      <c r="CO300" s="13">
        <f t="shared" si="224"/>
        <v>0</v>
      </c>
      <c r="CP300" s="13">
        <f t="shared" si="225"/>
        <v>0</v>
      </c>
      <c r="CQ300" s="13">
        <f t="shared" si="226"/>
        <v>0</v>
      </c>
      <c r="CR300" s="13">
        <f t="shared" si="227"/>
        <v>4</v>
      </c>
      <c r="CS300" s="13">
        <f t="shared" si="229"/>
        <v>1</v>
      </c>
      <c r="CT300" s="13" t="s">
        <v>125</v>
      </c>
    </row>
    <row r="301" spans="1:98" x14ac:dyDescent="0.35">
      <c r="A301" s="14">
        <v>198</v>
      </c>
      <c r="B301" s="6">
        <v>300</v>
      </c>
      <c r="C301" s="6">
        <v>16</v>
      </c>
      <c r="D301" s="6">
        <v>2</v>
      </c>
      <c r="G301" s="6">
        <v>1</v>
      </c>
      <c r="H301" s="6"/>
      <c r="I301" s="6"/>
      <c r="J301" s="6" t="s">
        <v>320</v>
      </c>
      <c r="K301" s="21">
        <v>43790</v>
      </c>
      <c r="L301" s="6" t="s">
        <v>560</v>
      </c>
      <c r="M301" s="6" t="s">
        <v>322</v>
      </c>
      <c r="N301" s="6"/>
      <c r="O301" s="6"/>
      <c r="P301" s="16">
        <v>43767</v>
      </c>
      <c r="Q301" s="17">
        <v>0.83333333333333337</v>
      </c>
      <c r="R301" s="6" t="s">
        <v>98</v>
      </c>
      <c r="S301" s="6" t="s">
        <v>99</v>
      </c>
      <c r="T301" s="6" t="s">
        <v>49</v>
      </c>
      <c r="U301" s="6" t="s">
        <v>561</v>
      </c>
      <c r="V301" s="6" t="s">
        <v>544</v>
      </c>
      <c r="W301" s="6" t="s">
        <v>94</v>
      </c>
      <c r="X301" s="6">
        <v>3</v>
      </c>
      <c r="Y301" s="6" t="s">
        <v>87</v>
      </c>
      <c r="AA301" s="6" t="s">
        <v>53</v>
      </c>
      <c r="AC301" s="6" t="s">
        <v>94</v>
      </c>
      <c r="AD301" s="6">
        <v>1</v>
      </c>
      <c r="AE301" s="6" t="s">
        <v>79</v>
      </c>
      <c r="AG301" s="6" t="s">
        <v>50</v>
      </c>
      <c r="AH301" s="6" t="s">
        <v>562</v>
      </c>
      <c r="AI301" s="6" t="s">
        <v>94</v>
      </c>
      <c r="AJ301" s="6">
        <v>1</v>
      </c>
      <c r="AU301" s="6" t="s">
        <v>105</v>
      </c>
      <c r="AV301" s="6" t="s">
        <v>106</v>
      </c>
      <c r="AX301" s="6" t="s">
        <v>99</v>
      </c>
      <c r="AY301" s="13">
        <f t="shared" si="184"/>
        <v>1</v>
      </c>
      <c r="AZ301" s="13">
        <f t="shared" si="185"/>
        <v>1</v>
      </c>
      <c r="BA301" s="13">
        <f t="shared" si="186"/>
        <v>0</v>
      </c>
      <c r="BB301" s="13">
        <f t="shared" si="187"/>
        <v>0</v>
      </c>
      <c r="BC301" s="13">
        <f t="shared" si="188"/>
        <v>1</v>
      </c>
      <c r="BD301" s="13">
        <f t="shared" si="189"/>
        <v>0</v>
      </c>
      <c r="BE301" s="13">
        <f>COUNTIF(T301:AT301,"Tocaciones")</f>
        <v>0</v>
      </c>
      <c r="BF301" s="13">
        <f t="shared" si="190"/>
        <v>0</v>
      </c>
      <c r="BG301" s="13">
        <f t="shared" si="191"/>
        <v>0</v>
      </c>
      <c r="BH301" s="13">
        <f t="shared" si="192"/>
        <v>0</v>
      </c>
      <c r="BI301" s="13">
        <f t="shared" si="193"/>
        <v>0</v>
      </c>
      <c r="BJ301" s="13">
        <f t="shared" si="194"/>
        <v>0</v>
      </c>
      <c r="BK301" s="13">
        <f t="shared" si="195"/>
        <v>0</v>
      </c>
      <c r="BL301" s="13">
        <f t="shared" si="196"/>
        <v>0</v>
      </c>
      <c r="BM301" s="13">
        <f t="shared" si="197"/>
        <v>0</v>
      </c>
      <c r="BN301" s="13">
        <f t="shared" si="198"/>
        <v>0</v>
      </c>
      <c r="BO301" s="13">
        <f t="shared" si="199"/>
        <v>0</v>
      </c>
      <c r="BP301" s="13">
        <f t="shared" si="200"/>
        <v>0</v>
      </c>
      <c r="BQ301" s="13">
        <f t="shared" si="201"/>
        <v>0</v>
      </c>
      <c r="BR301" s="13">
        <f t="shared" si="202"/>
        <v>0</v>
      </c>
      <c r="BS301" s="13">
        <f t="shared" si="203"/>
        <v>0</v>
      </c>
      <c r="BT301" s="13">
        <f t="shared" si="204"/>
        <v>0</v>
      </c>
      <c r="BU301" s="40">
        <f t="shared" si="228"/>
        <v>3</v>
      </c>
      <c r="BV301" s="13">
        <f t="shared" si="205"/>
        <v>0</v>
      </c>
      <c r="BW301" s="13">
        <f t="shared" si="206"/>
        <v>0</v>
      </c>
      <c r="BX301" s="13">
        <f t="shared" si="207"/>
        <v>0</v>
      </c>
      <c r="BY301" s="13">
        <f t="shared" si="208"/>
        <v>0</v>
      </c>
      <c r="BZ301" s="13">
        <f t="shared" si="209"/>
        <v>0</v>
      </c>
      <c r="CA301" s="13">
        <f t="shared" si="210"/>
        <v>0</v>
      </c>
      <c r="CB301" s="13">
        <f t="shared" si="211"/>
        <v>0</v>
      </c>
      <c r="CC301" s="13">
        <f t="shared" si="212"/>
        <v>1</v>
      </c>
      <c r="CD301" s="13">
        <f t="shared" si="213"/>
        <v>0</v>
      </c>
      <c r="CE301" s="13">
        <f t="shared" si="214"/>
        <v>0</v>
      </c>
      <c r="CF301" s="13">
        <f t="shared" si="215"/>
        <v>0</v>
      </c>
      <c r="CG301" s="13">
        <f t="shared" si="216"/>
        <v>0</v>
      </c>
      <c r="CH301" s="13">
        <f t="shared" si="217"/>
        <v>0</v>
      </c>
      <c r="CI301" s="13">
        <f t="shared" si="218"/>
        <v>0</v>
      </c>
      <c r="CJ301" s="13">
        <f t="shared" si="219"/>
        <v>0</v>
      </c>
      <c r="CK301" s="13">
        <f t="shared" si="220"/>
        <v>1</v>
      </c>
      <c r="CL301" s="13">
        <f t="shared" si="221"/>
        <v>0</v>
      </c>
      <c r="CM301" s="13">
        <f t="shared" si="222"/>
        <v>0</v>
      </c>
      <c r="CN301" s="13">
        <f t="shared" si="223"/>
        <v>0</v>
      </c>
      <c r="CO301" s="13">
        <f t="shared" si="224"/>
        <v>0</v>
      </c>
      <c r="CP301" s="13">
        <f t="shared" si="225"/>
        <v>0</v>
      </c>
      <c r="CQ301" s="13">
        <f t="shared" si="226"/>
        <v>0</v>
      </c>
      <c r="CR301" s="13">
        <f t="shared" si="227"/>
        <v>3</v>
      </c>
      <c r="CS301" s="13">
        <f t="shared" si="229"/>
        <v>1</v>
      </c>
      <c r="CT301" s="13" t="s">
        <v>125</v>
      </c>
    </row>
    <row r="302" spans="1:98" x14ac:dyDescent="0.35">
      <c r="A302" s="14">
        <v>199</v>
      </c>
      <c r="B302" s="6">
        <v>301</v>
      </c>
      <c r="C302" s="6">
        <v>21</v>
      </c>
      <c r="D302" s="6">
        <v>1</v>
      </c>
      <c r="G302" s="6">
        <v>1</v>
      </c>
      <c r="H302" s="6"/>
      <c r="I302" s="6"/>
      <c r="J302" s="6" t="s">
        <v>397</v>
      </c>
      <c r="K302" s="21">
        <v>43794</v>
      </c>
      <c r="L302" s="6" t="s">
        <v>86</v>
      </c>
      <c r="M302" s="6" t="s">
        <v>398</v>
      </c>
      <c r="N302" s="6"/>
      <c r="O302" s="6"/>
      <c r="P302" s="21">
        <v>43774</v>
      </c>
      <c r="Q302" s="17">
        <v>0.79166666666666663</v>
      </c>
      <c r="R302" s="6" t="s">
        <v>310</v>
      </c>
      <c r="S302" s="6" t="s">
        <v>307</v>
      </c>
      <c r="T302" s="6" t="s">
        <v>49</v>
      </c>
      <c r="U302" s="6" t="s">
        <v>563</v>
      </c>
      <c r="V302" s="6" t="s">
        <v>405</v>
      </c>
      <c r="W302" s="6" t="s">
        <v>94</v>
      </c>
      <c r="Y302" s="6" t="s">
        <v>87</v>
      </c>
      <c r="AA302" s="6" t="s">
        <v>53</v>
      </c>
      <c r="AB302" s="6" t="s">
        <v>428</v>
      </c>
      <c r="AC302" s="6" t="s">
        <v>94</v>
      </c>
      <c r="AE302" s="6" t="s">
        <v>79</v>
      </c>
      <c r="AG302" s="6" t="s">
        <v>50</v>
      </c>
      <c r="AH302" s="6" t="s">
        <v>428</v>
      </c>
      <c r="AI302" s="6" t="s">
        <v>94</v>
      </c>
      <c r="AK302" s="6" t="s">
        <v>80</v>
      </c>
      <c r="AU302" s="6" t="s">
        <v>105</v>
      </c>
      <c r="AV302" s="6" t="s">
        <v>106</v>
      </c>
      <c r="AX302" s="6" t="s">
        <v>99</v>
      </c>
      <c r="AY302" s="13">
        <f t="shared" si="184"/>
        <v>1</v>
      </c>
      <c r="AZ302" s="13">
        <f t="shared" si="185"/>
        <v>1</v>
      </c>
      <c r="BA302" s="13">
        <f t="shared" si="186"/>
        <v>0</v>
      </c>
      <c r="BB302" s="13">
        <f t="shared" si="187"/>
        <v>0</v>
      </c>
      <c r="BC302" s="13">
        <f t="shared" si="188"/>
        <v>1</v>
      </c>
      <c r="BD302" s="13">
        <f t="shared" si="189"/>
        <v>0</v>
      </c>
      <c r="BE302" s="13">
        <f>COUNTIF(T302:AW302,"Tocaciones")</f>
        <v>0</v>
      </c>
      <c r="BF302" s="13">
        <f t="shared" si="190"/>
        <v>0</v>
      </c>
      <c r="BG302" s="13">
        <f t="shared" si="191"/>
        <v>0</v>
      </c>
      <c r="BH302" s="13">
        <f t="shared" si="192"/>
        <v>0</v>
      </c>
      <c r="BI302" s="13">
        <f t="shared" si="193"/>
        <v>0</v>
      </c>
      <c r="BJ302" s="13">
        <f t="shared" si="194"/>
        <v>0</v>
      </c>
      <c r="BK302" s="13">
        <f t="shared" si="195"/>
        <v>0</v>
      </c>
      <c r="BL302" s="13">
        <f t="shared" si="196"/>
        <v>0</v>
      </c>
      <c r="BM302" s="13">
        <f t="shared" si="197"/>
        <v>0</v>
      </c>
      <c r="BN302" s="13">
        <f t="shared" si="198"/>
        <v>0</v>
      </c>
      <c r="BO302" s="13">
        <f t="shared" si="199"/>
        <v>0</v>
      </c>
      <c r="BP302" s="13">
        <f t="shared" si="200"/>
        <v>0</v>
      </c>
      <c r="BQ302" s="13">
        <f t="shared" si="201"/>
        <v>0</v>
      </c>
      <c r="BR302" s="13">
        <f t="shared" si="202"/>
        <v>0</v>
      </c>
      <c r="BS302" s="13">
        <f t="shared" si="203"/>
        <v>0</v>
      </c>
      <c r="BT302" s="13">
        <f t="shared" si="204"/>
        <v>0</v>
      </c>
      <c r="BU302" s="40">
        <f t="shared" si="228"/>
        <v>3</v>
      </c>
      <c r="BV302" s="13">
        <f t="shared" si="205"/>
        <v>0</v>
      </c>
      <c r="BW302" s="13">
        <f t="shared" si="206"/>
        <v>0</v>
      </c>
      <c r="BX302" s="13">
        <f t="shared" si="207"/>
        <v>0</v>
      </c>
      <c r="BY302" s="13">
        <f t="shared" si="208"/>
        <v>0</v>
      </c>
      <c r="BZ302" s="13">
        <f t="shared" si="209"/>
        <v>0</v>
      </c>
      <c r="CA302" s="13">
        <f t="shared" si="210"/>
        <v>0</v>
      </c>
      <c r="CB302" s="13">
        <f t="shared" si="211"/>
        <v>0</v>
      </c>
      <c r="CC302" s="13">
        <f t="shared" si="212"/>
        <v>1</v>
      </c>
      <c r="CD302" s="13">
        <f t="shared" si="213"/>
        <v>1</v>
      </c>
      <c r="CE302" s="13">
        <f t="shared" si="214"/>
        <v>0</v>
      </c>
      <c r="CF302" s="13">
        <f t="shared" si="215"/>
        <v>0</v>
      </c>
      <c r="CG302" s="13">
        <f t="shared" si="216"/>
        <v>0</v>
      </c>
      <c r="CH302" s="13">
        <f t="shared" si="217"/>
        <v>0</v>
      </c>
      <c r="CI302" s="13">
        <f t="shared" si="218"/>
        <v>0</v>
      </c>
      <c r="CJ302" s="13">
        <f t="shared" si="219"/>
        <v>0</v>
      </c>
      <c r="CK302" s="13">
        <f t="shared" si="220"/>
        <v>1</v>
      </c>
      <c r="CL302" s="13">
        <f t="shared" si="221"/>
        <v>0</v>
      </c>
      <c r="CM302" s="13">
        <f t="shared" si="222"/>
        <v>0</v>
      </c>
      <c r="CN302" s="13">
        <f t="shared" si="223"/>
        <v>0</v>
      </c>
      <c r="CO302" s="13">
        <f t="shared" si="224"/>
        <v>0</v>
      </c>
      <c r="CP302" s="13">
        <f t="shared" si="225"/>
        <v>0</v>
      </c>
      <c r="CQ302" s="13">
        <f t="shared" si="226"/>
        <v>0</v>
      </c>
      <c r="CR302" s="13">
        <f t="shared" si="227"/>
        <v>3</v>
      </c>
      <c r="CS302" s="13">
        <f t="shared" si="229"/>
        <v>1</v>
      </c>
      <c r="CT302" s="13" t="s">
        <v>125</v>
      </c>
    </row>
    <row r="303" spans="1:98" x14ac:dyDescent="0.35">
      <c r="A303" s="14">
        <v>200</v>
      </c>
      <c r="B303" s="6">
        <v>302</v>
      </c>
      <c r="C303" s="6">
        <v>24</v>
      </c>
      <c r="D303" s="6">
        <v>1</v>
      </c>
      <c r="G303" s="6">
        <v>1</v>
      </c>
      <c r="H303" s="6"/>
      <c r="I303" s="6"/>
      <c r="J303" s="6" t="s">
        <v>397</v>
      </c>
      <c r="K303" s="21">
        <v>43794</v>
      </c>
      <c r="L303" s="6" t="s">
        <v>172</v>
      </c>
      <c r="M303" s="6" t="s">
        <v>398</v>
      </c>
      <c r="N303" s="6"/>
      <c r="O303" s="6"/>
      <c r="P303" s="21">
        <v>43766</v>
      </c>
      <c r="R303" s="6" t="s">
        <v>99</v>
      </c>
      <c r="S303" s="6" t="s">
        <v>98</v>
      </c>
      <c r="T303" s="6" t="s">
        <v>49</v>
      </c>
      <c r="U303" s="6" t="s">
        <v>564</v>
      </c>
      <c r="V303" s="6" t="s">
        <v>405</v>
      </c>
      <c r="W303" s="6" t="s">
        <v>94</v>
      </c>
      <c r="Y303" s="6" t="s">
        <v>87</v>
      </c>
      <c r="AA303" s="6" t="s">
        <v>53</v>
      </c>
      <c r="AB303" s="6" t="s">
        <v>428</v>
      </c>
      <c r="AC303" s="6" t="s">
        <v>94</v>
      </c>
      <c r="AE303" s="6" t="s">
        <v>79</v>
      </c>
      <c r="AU303" s="6" t="s">
        <v>105</v>
      </c>
      <c r="AV303" s="6" t="s">
        <v>106</v>
      </c>
      <c r="AX303" s="6" t="s">
        <v>99</v>
      </c>
      <c r="AY303" s="13">
        <f t="shared" si="184"/>
        <v>1</v>
      </c>
      <c r="AZ303" s="13">
        <f t="shared" si="185"/>
        <v>0</v>
      </c>
      <c r="BA303" s="13">
        <f t="shared" si="186"/>
        <v>0</v>
      </c>
      <c r="BB303" s="13">
        <f t="shared" si="187"/>
        <v>0</v>
      </c>
      <c r="BC303" s="13">
        <f t="shared" si="188"/>
        <v>1</v>
      </c>
      <c r="BD303" s="13">
        <f t="shared" si="189"/>
        <v>0</v>
      </c>
      <c r="BE303" s="13">
        <f>COUNTIF(T303:AT303,"Tocaciones")</f>
        <v>0</v>
      </c>
      <c r="BF303" s="13">
        <f t="shared" si="190"/>
        <v>0</v>
      </c>
      <c r="BG303" s="13">
        <f t="shared" si="191"/>
        <v>0</v>
      </c>
      <c r="BH303" s="13">
        <f t="shared" si="192"/>
        <v>0</v>
      </c>
      <c r="BI303" s="13">
        <f t="shared" si="193"/>
        <v>0</v>
      </c>
      <c r="BJ303" s="13">
        <f t="shared" si="194"/>
        <v>0</v>
      </c>
      <c r="BK303" s="13">
        <f t="shared" si="195"/>
        <v>0</v>
      </c>
      <c r="BL303" s="13">
        <f t="shared" si="196"/>
        <v>0</v>
      </c>
      <c r="BM303" s="13">
        <f t="shared" si="197"/>
        <v>0</v>
      </c>
      <c r="BN303" s="13">
        <f t="shared" si="198"/>
        <v>0</v>
      </c>
      <c r="BO303" s="13">
        <f t="shared" si="199"/>
        <v>0</v>
      </c>
      <c r="BP303" s="13">
        <f t="shared" si="200"/>
        <v>0</v>
      </c>
      <c r="BQ303" s="13">
        <f t="shared" si="201"/>
        <v>0</v>
      </c>
      <c r="BR303" s="13">
        <f t="shared" si="202"/>
        <v>0</v>
      </c>
      <c r="BS303" s="13">
        <f t="shared" si="203"/>
        <v>0</v>
      </c>
      <c r="BT303" s="13">
        <f t="shared" si="204"/>
        <v>0</v>
      </c>
      <c r="BU303" s="40">
        <f t="shared" si="228"/>
        <v>2</v>
      </c>
      <c r="BV303" s="13">
        <f t="shared" si="205"/>
        <v>0</v>
      </c>
      <c r="BW303" s="13">
        <f t="shared" si="206"/>
        <v>0</v>
      </c>
      <c r="BX303" s="13">
        <f t="shared" si="207"/>
        <v>0</v>
      </c>
      <c r="BY303" s="13">
        <f t="shared" si="208"/>
        <v>0</v>
      </c>
      <c r="BZ303" s="13">
        <f t="shared" si="209"/>
        <v>0</v>
      </c>
      <c r="CA303" s="13">
        <f t="shared" si="210"/>
        <v>0</v>
      </c>
      <c r="CB303" s="13">
        <f t="shared" si="211"/>
        <v>0</v>
      </c>
      <c r="CC303" s="13">
        <f t="shared" si="212"/>
        <v>1</v>
      </c>
      <c r="CD303" s="13">
        <f t="shared" si="213"/>
        <v>0</v>
      </c>
      <c r="CE303" s="13">
        <f t="shared" si="214"/>
        <v>0</v>
      </c>
      <c r="CF303" s="13">
        <f t="shared" si="215"/>
        <v>0</v>
      </c>
      <c r="CG303" s="13">
        <f t="shared" si="216"/>
        <v>0</v>
      </c>
      <c r="CH303" s="13">
        <f t="shared" si="217"/>
        <v>0</v>
      </c>
      <c r="CI303" s="13">
        <f t="shared" si="218"/>
        <v>0</v>
      </c>
      <c r="CJ303" s="13">
        <f t="shared" si="219"/>
        <v>0</v>
      </c>
      <c r="CK303" s="13">
        <f t="shared" si="220"/>
        <v>1</v>
      </c>
      <c r="CL303" s="13">
        <f t="shared" si="221"/>
        <v>0</v>
      </c>
      <c r="CM303" s="13">
        <f t="shared" si="222"/>
        <v>0</v>
      </c>
      <c r="CN303" s="13">
        <f t="shared" si="223"/>
        <v>0</v>
      </c>
      <c r="CO303" s="13">
        <f t="shared" si="224"/>
        <v>0</v>
      </c>
      <c r="CP303" s="13">
        <f t="shared" si="225"/>
        <v>0</v>
      </c>
      <c r="CQ303" s="13">
        <f t="shared" si="226"/>
        <v>0</v>
      </c>
      <c r="CR303" s="13">
        <f t="shared" si="227"/>
        <v>2</v>
      </c>
      <c r="CS303" s="13">
        <f t="shared" si="229"/>
        <v>0</v>
      </c>
      <c r="CT303" s="13" t="s">
        <v>107</v>
      </c>
    </row>
    <row r="304" spans="1:98" x14ac:dyDescent="0.35">
      <c r="A304" s="14">
        <v>201</v>
      </c>
      <c r="B304" s="6">
        <v>303</v>
      </c>
      <c r="C304" s="6">
        <v>16</v>
      </c>
      <c r="D304" s="6">
        <v>999</v>
      </c>
      <c r="G304" s="6">
        <v>1</v>
      </c>
      <c r="H304" s="6"/>
      <c r="I304" s="6"/>
      <c r="J304" s="6" t="s">
        <v>96</v>
      </c>
      <c r="K304" s="21">
        <v>43794</v>
      </c>
      <c r="L304" s="6" t="s">
        <v>86</v>
      </c>
      <c r="M304" s="6" t="s">
        <v>565</v>
      </c>
      <c r="N304" s="6"/>
      <c r="O304" s="6"/>
      <c r="P304" s="21">
        <v>43759</v>
      </c>
      <c r="Q304" s="17">
        <v>0.875</v>
      </c>
      <c r="R304" s="6" t="s">
        <v>307</v>
      </c>
      <c r="S304" s="6" t="s">
        <v>99</v>
      </c>
      <c r="T304" s="6" t="s">
        <v>49</v>
      </c>
      <c r="U304" s="6" t="s">
        <v>566</v>
      </c>
      <c r="V304" s="6" t="s">
        <v>190</v>
      </c>
      <c r="W304" s="6" t="s">
        <v>94</v>
      </c>
      <c r="X304" s="6">
        <v>2</v>
      </c>
      <c r="Y304" s="6" t="s">
        <v>87</v>
      </c>
      <c r="AA304" s="6" t="s">
        <v>53</v>
      </c>
      <c r="AB304" s="6" t="s">
        <v>566</v>
      </c>
      <c r="AC304" s="6" t="s">
        <v>94</v>
      </c>
      <c r="AD304" s="6">
        <v>2</v>
      </c>
      <c r="AE304" s="6" t="s">
        <v>79</v>
      </c>
      <c r="AU304" s="6" t="s">
        <v>105</v>
      </c>
      <c r="AV304" s="6" t="s">
        <v>106</v>
      </c>
      <c r="AW304" s="6" t="s">
        <v>567</v>
      </c>
      <c r="AX304" s="6" t="s">
        <v>99</v>
      </c>
      <c r="AY304" s="13">
        <f t="shared" si="184"/>
        <v>1</v>
      </c>
      <c r="AZ304" s="13">
        <f t="shared" si="185"/>
        <v>0</v>
      </c>
      <c r="BA304" s="13">
        <f t="shared" si="186"/>
        <v>0</v>
      </c>
      <c r="BB304" s="13">
        <f t="shared" si="187"/>
        <v>0</v>
      </c>
      <c r="BC304" s="13">
        <f t="shared" si="188"/>
        <v>1</v>
      </c>
      <c r="BD304" s="13">
        <f t="shared" si="189"/>
        <v>0</v>
      </c>
      <c r="BE304" s="13">
        <f>COUNTIF(T304:AW304,"Tocaciones")</f>
        <v>0</v>
      </c>
      <c r="BF304" s="13">
        <f t="shared" si="190"/>
        <v>0</v>
      </c>
      <c r="BG304" s="13">
        <f t="shared" si="191"/>
        <v>0</v>
      </c>
      <c r="BH304" s="13">
        <f t="shared" si="192"/>
        <v>0</v>
      </c>
      <c r="BI304" s="13">
        <f t="shared" si="193"/>
        <v>0</v>
      </c>
      <c r="BJ304" s="13">
        <f t="shared" si="194"/>
        <v>0</v>
      </c>
      <c r="BK304" s="13">
        <f t="shared" si="195"/>
        <v>0</v>
      </c>
      <c r="BL304" s="13">
        <f t="shared" si="196"/>
        <v>0</v>
      </c>
      <c r="BM304" s="13">
        <f t="shared" si="197"/>
        <v>0</v>
      </c>
      <c r="BN304" s="13">
        <f t="shared" si="198"/>
        <v>0</v>
      </c>
      <c r="BO304" s="13">
        <f t="shared" si="199"/>
        <v>0</v>
      </c>
      <c r="BP304" s="13">
        <f t="shared" si="200"/>
        <v>0</v>
      </c>
      <c r="BQ304" s="13">
        <f t="shared" si="201"/>
        <v>0</v>
      </c>
      <c r="BR304" s="13">
        <f t="shared" si="202"/>
        <v>0</v>
      </c>
      <c r="BS304" s="13">
        <f t="shared" si="203"/>
        <v>0</v>
      </c>
      <c r="BT304" s="13">
        <f t="shared" si="204"/>
        <v>0</v>
      </c>
      <c r="BU304" s="40">
        <f t="shared" si="228"/>
        <v>2</v>
      </c>
      <c r="BV304" s="13">
        <f t="shared" si="205"/>
        <v>0</v>
      </c>
      <c r="BW304" s="13">
        <f t="shared" si="206"/>
        <v>0</v>
      </c>
      <c r="BX304" s="13">
        <f t="shared" si="207"/>
        <v>0</v>
      </c>
      <c r="BY304" s="13">
        <f t="shared" si="208"/>
        <v>0</v>
      </c>
      <c r="BZ304" s="13">
        <f t="shared" si="209"/>
        <v>0</v>
      </c>
      <c r="CA304" s="13">
        <f t="shared" si="210"/>
        <v>0</v>
      </c>
      <c r="CB304" s="13">
        <f t="shared" si="211"/>
        <v>0</v>
      </c>
      <c r="CC304" s="13">
        <f t="shared" si="212"/>
        <v>1</v>
      </c>
      <c r="CD304" s="13">
        <f t="shared" si="213"/>
        <v>0</v>
      </c>
      <c r="CE304" s="13">
        <f t="shared" si="214"/>
        <v>0</v>
      </c>
      <c r="CF304" s="13">
        <f t="shared" si="215"/>
        <v>0</v>
      </c>
      <c r="CG304" s="13">
        <f t="shared" si="216"/>
        <v>0</v>
      </c>
      <c r="CH304" s="13">
        <f t="shared" si="217"/>
        <v>0</v>
      </c>
      <c r="CI304" s="13">
        <f t="shared" si="218"/>
        <v>0</v>
      </c>
      <c r="CJ304" s="13">
        <f t="shared" si="219"/>
        <v>0</v>
      </c>
      <c r="CK304" s="13">
        <f t="shared" si="220"/>
        <v>1</v>
      </c>
      <c r="CL304" s="13">
        <f t="shared" si="221"/>
        <v>0</v>
      </c>
      <c r="CM304" s="13">
        <f t="shared" si="222"/>
        <v>0</v>
      </c>
      <c r="CN304" s="13">
        <f t="shared" si="223"/>
        <v>0</v>
      </c>
      <c r="CO304" s="13">
        <f t="shared" si="224"/>
        <v>0</v>
      </c>
      <c r="CP304" s="13">
        <f t="shared" si="225"/>
        <v>0</v>
      </c>
      <c r="CQ304" s="13">
        <f t="shared" si="226"/>
        <v>0</v>
      </c>
      <c r="CR304" s="13">
        <f t="shared" si="227"/>
        <v>2</v>
      </c>
      <c r="CS304" s="13">
        <f t="shared" si="229"/>
        <v>0</v>
      </c>
      <c r="CT304" s="13" t="s">
        <v>107</v>
      </c>
    </row>
    <row r="305" spans="1:98" x14ac:dyDescent="0.35">
      <c r="A305" s="14">
        <v>202</v>
      </c>
      <c r="B305" s="6">
        <v>304</v>
      </c>
      <c r="C305" s="6">
        <v>23</v>
      </c>
      <c r="D305" s="6">
        <v>1</v>
      </c>
      <c r="G305" s="6">
        <v>1</v>
      </c>
      <c r="H305" s="6"/>
      <c r="I305" s="6"/>
      <c r="J305" s="6" t="s">
        <v>138</v>
      </c>
      <c r="K305" s="21">
        <v>43790</v>
      </c>
      <c r="L305" s="6" t="s">
        <v>172</v>
      </c>
      <c r="M305" s="6" t="s">
        <v>139</v>
      </c>
      <c r="N305" s="6"/>
      <c r="O305" s="6"/>
      <c r="P305" s="16">
        <v>43758</v>
      </c>
      <c r="Q305" s="17">
        <v>0.88888888888888884</v>
      </c>
      <c r="R305" s="6" t="s">
        <v>98</v>
      </c>
      <c r="S305" s="6" t="s">
        <v>98</v>
      </c>
      <c r="T305" s="6" t="s">
        <v>52</v>
      </c>
      <c r="U305" s="6" t="s">
        <v>568</v>
      </c>
      <c r="V305" s="6" t="s">
        <v>141</v>
      </c>
      <c r="W305" s="6" t="s">
        <v>94</v>
      </c>
      <c r="Y305" s="6" t="s">
        <v>73</v>
      </c>
      <c r="Z305" s="6" t="s">
        <v>74</v>
      </c>
      <c r="AU305" s="6" t="s">
        <v>105</v>
      </c>
      <c r="AV305" s="6" t="s">
        <v>106</v>
      </c>
      <c r="AX305" s="6" t="s">
        <v>99</v>
      </c>
      <c r="AY305" s="13">
        <f t="shared" si="184"/>
        <v>0</v>
      </c>
      <c r="AZ305" s="13">
        <f t="shared" si="185"/>
        <v>0</v>
      </c>
      <c r="BA305" s="13">
        <f t="shared" si="186"/>
        <v>0</v>
      </c>
      <c r="BB305" s="13">
        <f t="shared" si="187"/>
        <v>1</v>
      </c>
      <c r="BC305" s="13">
        <f t="shared" si="188"/>
        <v>0</v>
      </c>
      <c r="BD305" s="13">
        <f t="shared" si="189"/>
        <v>0</v>
      </c>
      <c r="BE305" s="13">
        <f>COUNTIF(T305:AT305,"Tocaciones")</f>
        <v>0</v>
      </c>
      <c r="BF305" s="13">
        <f t="shared" si="190"/>
        <v>0</v>
      </c>
      <c r="BG305" s="13">
        <f t="shared" si="191"/>
        <v>0</v>
      </c>
      <c r="BH305" s="13">
        <f t="shared" si="192"/>
        <v>0</v>
      </c>
      <c r="BI305" s="13">
        <f t="shared" si="193"/>
        <v>0</v>
      </c>
      <c r="BJ305" s="13">
        <f t="shared" si="194"/>
        <v>0</v>
      </c>
      <c r="BK305" s="13">
        <f t="shared" si="195"/>
        <v>0</v>
      </c>
      <c r="BL305" s="13">
        <f t="shared" si="196"/>
        <v>0</v>
      </c>
      <c r="BM305" s="13">
        <f t="shared" si="197"/>
        <v>0</v>
      </c>
      <c r="BN305" s="13">
        <f t="shared" si="198"/>
        <v>0</v>
      </c>
      <c r="BO305" s="13">
        <f t="shared" si="199"/>
        <v>0</v>
      </c>
      <c r="BP305" s="13">
        <f t="shared" si="200"/>
        <v>0</v>
      </c>
      <c r="BQ305" s="13">
        <f t="shared" si="201"/>
        <v>0</v>
      </c>
      <c r="BR305" s="13">
        <f t="shared" si="202"/>
        <v>0</v>
      </c>
      <c r="BS305" s="13">
        <f t="shared" si="203"/>
        <v>0</v>
      </c>
      <c r="BT305" s="13">
        <f t="shared" si="204"/>
        <v>0</v>
      </c>
      <c r="BU305" s="40">
        <f t="shared" si="228"/>
        <v>1</v>
      </c>
      <c r="BV305" s="13">
        <f t="shared" si="205"/>
        <v>0</v>
      </c>
      <c r="BW305" s="13">
        <f t="shared" si="206"/>
        <v>1</v>
      </c>
      <c r="BX305" s="13">
        <f t="shared" si="207"/>
        <v>1</v>
      </c>
      <c r="BY305" s="13">
        <f t="shared" si="208"/>
        <v>0</v>
      </c>
      <c r="BZ305" s="13">
        <f t="shared" si="209"/>
        <v>0</v>
      </c>
      <c r="CA305" s="13">
        <f t="shared" si="210"/>
        <v>0</v>
      </c>
      <c r="CB305" s="13">
        <f t="shared" si="211"/>
        <v>0</v>
      </c>
      <c r="CC305" s="13">
        <f t="shared" si="212"/>
        <v>0</v>
      </c>
      <c r="CD305" s="13">
        <f t="shared" si="213"/>
        <v>0</v>
      </c>
      <c r="CE305" s="13">
        <f t="shared" si="214"/>
        <v>0</v>
      </c>
      <c r="CF305" s="13">
        <f t="shared" si="215"/>
        <v>0</v>
      </c>
      <c r="CG305" s="13">
        <f t="shared" si="216"/>
        <v>0</v>
      </c>
      <c r="CH305" s="13">
        <f t="shared" si="217"/>
        <v>0</v>
      </c>
      <c r="CI305" s="13">
        <f t="shared" si="218"/>
        <v>0</v>
      </c>
      <c r="CJ305" s="13">
        <f t="shared" si="219"/>
        <v>0</v>
      </c>
      <c r="CK305" s="13">
        <f t="shared" si="220"/>
        <v>0</v>
      </c>
      <c r="CL305" s="13">
        <f t="shared" si="221"/>
        <v>0</v>
      </c>
      <c r="CM305" s="13">
        <f t="shared" si="222"/>
        <v>0</v>
      </c>
      <c r="CN305" s="13">
        <f t="shared" si="223"/>
        <v>0</v>
      </c>
      <c r="CO305" s="13">
        <f t="shared" si="224"/>
        <v>0</v>
      </c>
      <c r="CP305" s="13">
        <f t="shared" si="225"/>
        <v>0</v>
      </c>
      <c r="CQ305" s="13">
        <f t="shared" si="226"/>
        <v>0</v>
      </c>
      <c r="CR305" s="13">
        <f t="shared" si="227"/>
        <v>1</v>
      </c>
      <c r="CS305" s="13">
        <f t="shared" si="229"/>
        <v>0</v>
      </c>
      <c r="CT305" s="13" t="s">
        <v>107</v>
      </c>
    </row>
    <row r="306" spans="1:98" x14ac:dyDescent="0.35">
      <c r="A306" s="14">
        <v>203</v>
      </c>
      <c r="B306" s="6">
        <v>305</v>
      </c>
      <c r="D306" s="6">
        <v>2</v>
      </c>
      <c r="G306" s="6">
        <v>1</v>
      </c>
      <c r="H306" s="6"/>
      <c r="I306" s="6"/>
      <c r="J306" s="6" t="s">
        <v>138</v>
      </c>
      <c r="K306" s="21">
        <v>43790</v>
      </c>
      <c r="L306" s="6" t="s">
        <v>172</v>
      </c>
      <c r="M306" s="6" t="s">
        <v>339</v>
      </c>
      <c r="N306" s="6"/>
      <c r="O306" s="6"/>
      <c r="P306" s="16">
        <v>43772</v>
      </c>
      <c r="Q306" s="17">
        <v>0.52083333333333337</v>
      </c>
      <c r="R306" s="6" t="s">
        <v>99</v>
      </c>
      <c r="S306" s="6" t="s">
        <v>98</v>
      </c>
      <c r="T306" s="6" t="s">
        <v>64</v>
      </c>
      <c r="U306" s="6" t="s">
        <v>569</v>
      </c>
      <c r="V306" s="6" t="s">
        <v>141</v>
      </c>
      <c r="W306" s="6" t="s">
        <v>94</v>
      </c>
      <c r="X306" s="6">
        <v>1</v>
      </c>
      <c r="Y306" s="6" t="s">
        <v>85</v>
      </c>
      <c r="AU306" s="6" t="s">
        <v>105</v>
      </c>
      <c r="AV306" s="6" t="s">
        <v>106</v>
      </c>
      <c r="AX306" s="6" t="s">
        <v>99</v>
      </c>
      <c r="AY306" s="13">
        <f t="shared" si="184"/>
        <v>0</v>
      </c>
      <c r="AZ306" s="13">
        <f t="shared" si="185"/>
        <v>0</v>
      </c>
      <c r="BA306" s="13">
        <f t="shared" si="186"/>
        <v>0</v>
      </c>
      <c r="BB306" s="13">
        <f t="shared" si="187"/>
        <v>0</v>
      </c>
      <c r="BC306" s="13">
        <f t="shared" si="188"/>
        <v>0</v>
      </c>
      <c r="BD306" s="13">
        <f t="shared" si="189"/>
        <v>0</v>
      </c>
      <c r="BE306" s="13">
        <f>COUNTIF(T306:AW306,"Tocaciones")</f>
        <v>0</v>
      </c>
      <c r="BF306" s="13">
        <f t="shared" si="190"/>
        <v>0</v>
      </c>
      <c r="BG306" s="13">
        <f t="shared" si="191"/>
        <v>0</v>
      </c>
      <c r="BH306" s="13">
        <f t="shared" si="192"/>
        <v>0</v>
      </c>
      <c r="BI306" s="13">
        <f t="shared" si="193"/>
        <v>0</v>
      </c>
      <c r="BJ306" s="13">
        <f t="shared" si="194"/>
        <v>0</v>
      </c>
      <c r="BK306" s="13">
        <f t="shared" si="195"/>
        <v>0</v>
      </c>
      <c r="BL306" s="13">
        <f t="shared" si="196"/>
        <v>0</v>
      </c>
      <c r="BM306" s="13">
        <f t="shared" si="197"/>
        <v>0</v>
      </c>
      <c r="BN306" s="13">
        <f t="shared" si="198"/>
        <v>1</v>
      </c>
      <c r="BO306" s="13">
        <f t="shared" si="199"/>
        <v>0</v>
      </c>
      <c r="BP306" s="13">
        <f t="shared" si="200"/>
        <v>0</v>
      </c>
      <c r="BQ306" s="13">
        <f t="shared" si="201"/>
        <v>0</v>
      </c>
      <c r="BR306" s="13">
        <f t="shared" si="202"/>
        <v>0</v>
      </c>
      <c r="BS306" s="13">
        <f t="shared" si="203"/>
        <v>0</v>
      </c>
      <c r="BT306" s="13">
        <f t="shared" si="204"/>
        <v>0</v>
      </c>
      <c r="BU306" s="40">
        <f t="shared" si="228"/>
        <v>1</v>
      </c>
      <c r="BV306" s="13">
        <f t="shared" si="205"/>
        <v>0</v>
      </c>
      <c r="BW306" s="13">
        <f t="shared" si="206"/>
        <v>0</v>
      </c>
      <c r="BX306" s="13">
        <f t="shared" si="207"/>
        <v>0</v>
      </c>
      <c r="BY306" s="13">
        <f t="shared" si="208"/>
        <v>0</v>
      </c>
      <c r="BZ306" s="13">
        <f t="shared" si="209"/>
        <v>0</v>
      </c>
      <c r="CA306" s="13">
        <f t="shared" si="210"/>
        <v>0</v>
      </c>
      <c r="CB306" s="13">
        <f t="shared" si="211"/>
        <v>0</v>
      </c>
      <c r="CC306" s="13">
        <f t="shared" si="212"/>
        <v>0</v>
      </c>
      <c r="CD306" s="13">
        <f t="shared" si="213"/>
        <v>0</v>
      </c>
      <c r="CE306" s="13">
        <f t="shared" si="214"/>
        <v>0</v>
      </c>
      <c r="CF306" s="13">
        <f t="shared" si="215"/>
        <v>0</v>
      </c>
      <c r="CG306" s="13">
        <f t="shared" si="216"/>
        <v>0</v>
      </c>
      <c r="CH306" s="13">
        <f t="shared" si="217"/>
        <v>0</v>
      </c>
      <c r="CI306" s="13">
        <f t="shared" si="218"/>
        <v>1</v>
      </c>
      <c r="CJ306" s="13">
        <f t="shared" si="219"/>
        <v>0</v>
      </c>
      <c r="CK306" s="13">
        <f t="shared" si="220"/>
        <v>0</v>
      </c>
      <c r="CL306" s="13">
        <f t="shared" si="221"/>
        <v>0</v>
      </c>
      <c r="CM306" s="13">
        <f t="shared" si="222"/>
        <v>0</v>
      </c>
      <c r="CN306" s="13">
        <f t="shared" si="223"/>
        <v>0</v>
      </c>
      <c r="CO306" s="13">
        <f t="shared" si="224"/>
        <v>0</v>
      </c>
      <c r="CP306" s="13">
        <f t="shared" si="225"/>
        <v>0</v>
      </c>
      <c r="CQ306" s="13">
        <f t="shared" si="226"/>
        <v>0</v>
      </c>
      <c r="CR306" s="13">
        <f t="shared" si="227"/>
        <v>1</v>
      </c>
      <c r="CS306" s="13">
        <f t="shared" si="229"/>
        <v>0</v>
      </c>
      <c r="CT306" s="13" t="s">
        <v>107</v>
      </c>
    </row>
    <row r="307" spans="1:98" x14ac:dyDescent="0.35">
      <c r="A307" s="14">
        <v>204</v>
      </c>
      <c r="B307" s="6">
        <v>306</v>
      </c>
      <c r="D307" s="6">
        <v>1</v>
      </c>
      <c r="G307" s="6">
        <v>1</v>
      </c>
      <c r="H307" s="6"/>
      <c r="I307" s="6"/>
      <c r="J307" s="6" t="s">
        <v>96</v>
      </c>
      <c r="K307" s="21">
        <v>43791</v>
      </c>
      <c r="L307" s="6" t="s">
        <v>172</v>
      </c>
      <c r="M307" s="6" t="s">
        <v>570</v>
      </c>
      <c r="N307" s="6"/>
      <c r="O307" s="6"/>
      <c r="P307" s="16">
        <v>43761</v>
      </c>
      <c r="Q307" s="17">
        <v>0.82638888888888884</v>
      </c>
      <c r="R307" s="6" t="s">
        <v>307</v>
      </c>
      <c r="S307" s="6" t="s">
        <v>98</v>
      </c>
      <c r="T307" s="6" t="s">
        <v>52</v>
      </c>
      <c r="U307" s="6" t="s">
        <v>571</v>
      </c>
      <c r="V307" s="6" t="s">
        <v>299</v>
      </c>
      <c r="W307" s="6" t="s">
        <v>94</v>
      </c>
      <c r="Y307" s="6" t="s">
        <v>73</v>
      </c>
      <c r="Z307" s="6" t="s">
        <v>74</v>
      </c>
      <c r="AU307" s="6" t="s">
        <v>105</v>
      </c>
      <c r="AV307" s="6" t="s">
        <v>106</v>
      </c>
      <c r="AX307" s="6" t="s">
        <v>99</v>
      </c>
      <c r="AY307" s="13">
        <f t="shared" si="184"/>
        <v>0</v>
      </c>
      <c r="AZ307" s="13">
        <f t="shared" si="185"/>
        <v>0</v>
      </c>
      <c r="BA307" s="13">
        <f t="shared" si="186"/>
        <v>0</v>
      </c>
      <c r="BB307" s="13">
        <f t="shared" si="187"/>
        <v>1</v>
      </c>
      <c r="BC307" s="13">
        <f t="shared" si="188"/>
        <v>0</v>
      </c>
      <c r="BD307" s="13">
        <f t="shared" si="189"/>
        <v>0</v>
      </c>
      <c r="BE307" s="13">
        <f>COUNTIF(T307:AT307,"Tocaciones")</f>
        <v>0</v>
      </c>
      <c r="BF307" s="13">
        <f t="shared" si="190"/>
        <v>0</v>
      </c>
      <c r="BG307" s="13">
        <f t="shared" si="191"/>
        <v>0</v>
      </c>
      <c r="BH307" s="13">
        <f t="shared" si="192"/>
        <v>0</v>
      </c>
      <c r="BI307" s="13">
        <f t="shared" si="193"/>
        <v>0</v>
      </c>
      <c r="BJ307" s="13">
        <f t="shared" si="194"/>
        <v>0</v>
      </c>
      <c r="BK307" s="13">
        <f t="shared" si="195"/>
        <v>0</v>
      </c>
      <c r="BL307" s="13">
        <f t="shared" si="196"/>
        <v>0</v>
      </c>
      <c r="BM307" s="13">
        <f t="shared" si="197"/>
        <v>0</v>
      </c>
      <c r="BN307" s="13">
        <f t="shared" si="198"/>
        <v>0</v>
      </c>
      <c r="BO307" s="13">
        <f t="shared" si="199"/>
        <v>0</v>
      </c>
      <c r="BP307" s="13">
        <f t="shared" si="200"/>
        <v>0</v>
      </c>
      <c r="BQ307" s="13">
        <f t="shared" si="201"/>
        <v>0</v>
      </c>
      <c r="BR307" s="13">
        <f t="shared" si="202"/>
        <v>0</v>
      </c>
      <c r="BS307" s="13">
        <f t="shared" si="203"/>
        <v>0</v>
      </c>
      <c r="BT307" s="13">
        <f t="shared" si="204"/>
        <v>0</v>
      </c>
      <c r="BU307" s="40">
        <f t="shared" si="228"/>
        <v>1</v>
      </c>
      <c r="BV307" s="13">
        <f t="shared" si="205"/>
        <v>0</v>
      </c>
      <c r="BW307" s="13">
        <f t="shared" si="206"/>
        <v>1</v>
      </c>
      <c r="BX307" s="13">
        <f t="shared" si="207"/>
        <v>1</v>
      </c>
      <c r="BY307" s="13">
        <f t="shared" si="208"/>
        <v>0</v>
      </c>
      <c r="BZ307" s="13">
        <f t="shared" si="209"/>
        <v>0</v>
      </c>
      <c r="CA307" s="13">
        <f t="shared" si="210"/>
        <v>0</v>
      </c>
      <c r="CB307" s="13">
        <f t="shared" si="211"/>
        <v>0</v>
      </c>
      <c r="CC307" s="13">
        <f t="shared" si="212"/>
        <v>0</v>
      </c>
      <c r="CD307" s="13">
        <f t="shared" si="213"/>
        <v>0</v>
      </c>
      <c r="CE307" s="13">
        <f t="shared" si="214"/>
        <v>0</v>
      </c>
      <c r="CF307" s="13">
        <f t="shared" si="215"/>
        <v>0</v>
      </c>
      <c r="CG307" s="13">
        <f t="shared" si="216"/>
        <v>0</v>
      </c>
      <c r="CH307" s="13">
        <f t="shared" si="217"/>
        <v>0</v>
      </c>
      <c r="CI307" s="13">
        <f t="shared" si="218"/>
        <v>0</v>
      </c>
      <c r="CJ307" s="13">
        <f t="shared" si="219"/>
        <v>0</v>
      </c>
      <c r="CK307" s="13">
        <f t="shared" si="220"/>
        <v>0</v>
      </c>
      <c r="CL307" s="13">
        <f t="shared" si="221"/>
        <v>0</v>
      </c>
      <c r="CM307" s="13">
        <f t="shared" si="222"/>
        <v>0</v>
      </c>
      <c r="CN307" s="13">
        <f t="shared" si="223"/>
        <v>0</v>
      </c>
      <c r="CO307" s="13">
        <f t="shared" si="224"/>
        <v>0</v>
      </c>
      <c r="CP307" s="13">
        <f t="shared" si="225"/>
        <v>0</v>
      </c>
      <c r="CQ307" s="13">
        <f t="shared" si="226"/>
        <v>0</v>
      </c>
      <c r="CR307" s="13">
        <f t="shared" si="227"/>
        <v>1</v>
      </c>
      <c r="CS307" s="13">
        <f t="shared" si="229"/>
        <v>0</v>
      </c>
      <c r="CT307" s="13" t="s">
        <v>107</v>
      </c>
    </row>
    <row r="308" spans="1:98" x14ac:dyDescent="0.35">
      <c r="A308" s="14">
        <v>205</v>
      </c>
      <c r="B308" s="6">
        <v>307</v>
      </c>
      <c r="D308" s="6">
        <v>1</v>
      </c>
      <c r="G308" s="6">
        <v>1</v>
      </c>
      <c r="H308" s="6"/>
      <c r="I308" s="6"/>
      <c r="J308" s="6" t="s">
        <v>138</v>
      </c>
      <c r="K308" s="21">
        <v>43790</v>
      </c>
      <c r="L308" s="6" t="s">
        <v>172</v>
      </c>
      <c r="M308" s="6" t="s">
        <v>139</v>
      </c>
      <c r="N308" s="6"/>
      <c r="O308" s="6"/>
      <c r="P308" s="16">
        <v>43765</v>
      </c>
      <c r="Q308" s="17">
        <v>0.125</v>
      </c>
      <c r="R308" s="6" t="s">
        <v>99</v>
      </c>
      <c r="S308" s="6" t="s">
        <v>99</v>
      </c>
      <c r="T308" s="6" t="s">
        <v>49</v>
      </c>
      <c r="U308" s="6" t="s">
        <v>572</v>
      </c>
      <c r="V308" s="6" t="s">
        <v>141</v>
      </c>
      <c r="W308" s="6" t="s">
        <v>91</v>
      </c>
      <c r="X308" s="6">
        <v>3</v>
      </c>
      <c r="Y308" s="6" t="s">
        <v>87</v>
      </c>
      <c r="AU308" s="6" t="s">
        <v>105</v>
      </c>
      <c r="AV308" s="6" t="s">
        <v>106</v>
      </c>
      <c r="AX308" s="6" t="s">
        <v>99</v>
      </c>
      <c r="AY308" s="13">
        <f t="shared" si="184"/>
        <v>1</v>
      </c>
      <c r="AZ308" s="13">
        <f t="shared" si="185"/>
        <v>0</v>
      </c>
      <c r="BA308" s="13">
        <f t="shared" si="186"/>
        <v>0</v>
      </c>
      <c r="BB308" s="13">
        <f t="shared" si="187"/>
        <v>0</v>
      </c>
      <c r="BC308" s="13">
        <f t="shared" si="188"/>
        <v>0</v>
      </c>
      <c r="BD308" s="13">
        <f t="shared" si="189"/>
        <v>0</v>
      </c>
      <c r="BE308" s="13">
        <f>COUNTIF(T308:AW308,"Tocaciones")</f>
        <v>0</v>
      </c>
      <c r="BF308" s="13">
        <f t="shared" si="190"/>
        <v>0</v>
      </c>
      <c r="BG308" s="13">
        <f t="shared" si="191"/>
        <v>0</v>
      </c>
      <c r="BH308" s="13">
        <f t="shared" si="192"/>
        <v>0</v>
      </c>
      <c r="BI308" s="13">
        <f t="shared" si="193"/>
        <v>0</v>
      </c>
      <c r="BJ308" s="13">
        <f t="shared" si="194"/>
        <v>0</v>
      </c>
      <c r="BK308" s="13">
        <f t="shared" si="195"/>
        <v>0</v>
      </c>
      <c r="BL308" s="13">
        <f t="shared" si="196"/>
        <v>0</v>
      </c>
      <c r="BM308" s="13">
        <f t="shared" si="197"/>
        <v>0</v>
      </c>
      <c r="BN308" s="13">
        <f t="shared" si="198"/>
        <v>0</v>
      </c>
      <c r="BO308" s="13">
        <f t="shared" si="199"/>
        <v>0</v>
      </c>
      <c r="BP308" s="13">
        <f t="shared" si="200"/>
        <v>0</v>
      </c>
      <c r="BQ308" s="13">
        <f t="shared" si="201"/>
        <v>0</v>
      </c>
      <c r="BR308" s="13">
        <f t="shared" si="202"/>
        <v>0</v>
      </c>
      <c r="BS308" s="13">
        <f t="shared" si="203"/>
        <v>0</v>
      </c>
      <c r="BT308" s="13">
        <f t="shared" si="204"/>
        <v>0</v>
      </c>
      <c r="BU308" s="40">
        <f t="shared" si="228"/>
        <v>1</v>
      </c>
      <c r="BV308" s="13">
        <f t="shared" si="205"/>
        <v>0</v>
      </c>
      <c r="BW308" s="13">
        <f t="shared" si="206"/>
        <v>0</v>
      </c>
      <c r="BX308" s="13">
        <f t="shared" si="207"/>
        <v>0</v>
      </c>
      <c r="BY308" s="13">
        <f t="shared" si="208"/>
        <v>0</v>
      </c>
      <c r="BZ308" s="13">
        <f t="shared" si="209"/>
        <v>0</v>
      </c>
      <c r="CA308" s="13">
        <f t="shared" si="210"/>
        <v>0</v>
      </c>
      <c r="CB308" s="13">
        <f t="shared" si="211"/>
        <v>0</v>
      </c>
      <c r="CC308" s="13">
        <f t="shared" si="212"/>
        <v>0</v>
      </c>
      <c r="CD308" s="13">
        <f t="shared" si="213"/>
        <v>0</v>
      </c>
      <c r="CE308" s="13">
        <f t="shared" si="214"/>
        <v>0</v>
      </c>
      <c r="CF308" s="13">
        <f t="shared" si="215"/>
        <v>0</v>
      </c>
      <c r="CG308" s="13">
        <f t="shared" si="216"/>
        <v>0</v>
      </c>
      <c r="CH308" s="13">
        <f t="shared" si="217"/>
        <v>0</v>
      </c>
      <c r="CI308" s="13">
        <f t="shared" si="218"/>
        <v>0</v>
      </c>
      <c r="CJ308" s="13">
        <f t="shared" si="219"/>
        <v>0</v>
      </c>
      <c r="CK308" s="13">
        <f t="shared" si="220"/>
        <v>1</v>
      </c>
      <c r="CL308" s="13">
        <f t="shared" si="221"/>
        <v>0</v>
      </c>
      <c r="CM308" s="13">
        <f t="shared" si="222"/>
        <v>0</v>
      </c>
      <c r="CN308" s="13">
        <f t="shared" si="223"/>
        <v>0</v>
      </c>
      <c r="CO308" s="13">
        <f t="shared" si="224"/>
        <v>1</v>
      </c>
      <c r="CP308" s="13">
        <f t="shared" si="225"/>
        <v>0</v>
      </c>
      <c r="CQ308" s="13">
        <f t="shared" si="226"/>
        <v>0</v>
      </c>
      <c r="CR308" s="13">
        <f t="shared" si="227"/>
        <v>0</v>
      </c>
      <c r="CS308" s="13">
        <f t="shared" si="229"/>
        <v>0</v>
      </c>
      <c r="CT308" s="13" t="s">
        <v>107</v>
      </c>
    </row>
    <row r="309" spans="1:98" x14ac:dyDescent="0.35">
      <c r="A309" s="14">
        <v>206</v>
      </c>
      <c r="B309" s="6">
        <v>308</v>
      </c>
      <c r="C309" s="6">
        <v>51</v>
      </c>
      <c r="D309" s="6">
        <v>1</v>
      </c>
      <c r="G309" s="6">
        <v>1</v>
      </c>
      <c r="H309" s="6"/>
      <c r="I309" s="6"/>
      <c r="J309" s="6" t="s">
        <v>96</v>
      </c>
      <c r="K309" s="21">
        <v>43791</v>
      </c>
      <c r="L309" s="6" t="s">
        <v>573</v>
      </c>
      <c r="M309" s="6" t="s">
        <v>514</v>
      </c>
      <c r="N309" s="6"/>
      <c r="O309" s="6"/>
      <c r="P309" s="16">
        <v>43788</v>
      </c>
      <c r="Q309" s="17">
        <v>0.8125</v>
      </c>
      <c r="R309" s="6" t="s">
        <v>310</v>
      </c>
      <c r="S309" s="6" t="s">
        <v>310</v>
      </c>
      <c r="T309" s="6" t="s">
        <v>53</v>
      </c>
      <c r="U309" s="6" t="s">
        <v>574</v>
      </c>
      <c r="V309" s="6" t="s">
        <v>299</v>
      </c>
      <c r="W309" s="6" t="s">
        <v>94</v>
      </c>
      <c r="X309" s="6">
        <v>3</v>
      </c>
      <c r="Y309" s="6" t="s">
        <v>79</v>
      </c>
      <c r="AA309" s="6" t="s">
        <v>54</v>
      </c>
      <c r="AB309" s="6" t="s">
        <v>406</v>
      </c>
      <c r="AC309" s="6" t="s">
        <v>94</v>
      </c>
      <c r="AE309" s="6" t="s">
        <v>80</v>
      </c>
      <c r="AU309" s="6" t="s">
        <v>105</v>
      </c>
      <c r="AV309" s="6" t="s">
        <v>106</v>
      </c>
      <c r="AX309" s="6" t="s">
        <v>99</v>
      </c>
      <c r="AY309" s="13">
        <f t="shared" si="184"/>
        <v>0</v>
      </c>
      <c r="AZ309" s="13">
        <f t="shared" si="185"/>
        <v>0</v>
      </c>
      <c r="BA309" s="13">
        <f t="shared" si="186"/>
        <v>0</v>
      </c>
      <c r="BB309" s="13">
        <f t="shared" si="187"/>
        <v>0</v>
      </c>
      <c r="BC309" s="13">
        <f t="shared" si="188"/>
        <v>1</v>
      </c>
      <c r="BD309" s="13">
        <f t="shared" si="189"/>
        <v>1</v>
      </c>
      <c r="BE309" s="13">
        <f>COUNTIF(T309:AT309,"Tocaciones")</f>
        <v>0</v>
      </c>
      <c r="BF309" s="13">
        <f t="shared" si="190"/>
        <v>0</v>
      </c>
      <c r="BG309" s="13">
        <f t="shared" si="191"/>
        <v>0</v>
      </c>
      <c r="BH309" s="13">
        <f t="shared" si="192"/>
        <v>0</v>
      </c>
      <c r="BI309" s="13">
        <f t="shared" si="193"/>
        <v>0</v>
      </c>
      <c r="BJ309" s="13">
        <f t="shared" si="194"/>
        <v>0</v>
      </c>
      <c r="BK309" s="13">
        <f t="shared" si="195"/>
        <v>0</v>
      </c>
      <c r="BL309" s="13">
        <f t="shared" si="196"/>
        <v>0</v>
      </c>
      <c r="BM309" s="13">
        <f t="shared" si="197"/>
        <v>0</v>
      </c>
      <c r="BN309" s="13">
        <f t="shared" si="198"/>
        <v>0</v>
      </c>
      <c r="BO309" s="13">
        <f t="shared" si="199"/>
        <v>0</v>
      </c>
      <c r="BP309" s="13">
        <f t="shared" si="200"/>
        <v>0</v>
      </c>
      <c r="BQ309" s="13">
        <f t="shared" si="201"/>
        <v>0</v>
      </c>
      <c r="BR309" s="13">
        <f t="shared" si="202"/>
        <v>0</v>
      </c>
      <c r="BS309" s="13">
        <f t="shared" si="203"/>
        <v>0</v>
      </c>
      <c r="BT309" s="13">
        <f t="shared" si="204"/>
        <v>0</v>
      </c>
      <c r="BU309" s="40">
        <f t="shared" si="228"/>
        <v>2</v>
      </c>
      <c r="BV309" s="13">
        <f t="shared" si="205"/>
        <v>0</v>
      </c>
      <c r="BW309" s="13">
        <f t="shared" si="206"/>
        <v>0</v>
      </c>
      <c r="BX309" s="13">
        <f t="shared" si="207"/>
        <v>0</v>
      </c>
      <c r="BY309" s="13">
        <f t="shared" si="208"/>
        <v>0</v>
      </c>
      <c r="BZ309" s="13">
        <f t="shared" si="209"/>
        <v>0</v>
      </c>
      <c r="CA309" s="13">
        <f t="shared" si="210"/>
        <v>0</v>
      </c>
      <c r="CB309" s="13">
        <f t="shared" si="211"/>
        <v>0</v>
      </c>
      <c r="CC309" s="13">
        <f t="shared" si="212"/>
        <v>1</v>
      </c>
      <c r="CD309" s="13">
        <f t="shared" si="213"/>
        <v>1</v>
      </c>
      <c r="CE309" s="13">
        <f t="shared" si="214"/>
        <v>0</v>
      </c>
      <c r="CF309" s="13">
        <f t="shared" si="215"/>
        <v>0</v>
      </c>
      <c r="CG309" s="13">
        <f t="shared" si="216"/>
        <v>0</v>
      </c>
      <c r="CH309" s="13">
        <f t="shared" si="217"/>
        <v>0</v>
      </c>
      <c r="CI309" s="13">
        <f t="shared" si="218"/>
        <v>0</v>
      </c>
      <c r="CJ309" s="13">
        <f t="shared" si="219"/>
        <v>0</v>
      </c>
      <c r="CK309" s="13">
        <f t="shared" si="220"/>
        <v>0</v>
      </c>
      <c r="CL309" s="13">
        <f t="shared" si="221"/>
        <v>0</v>
      </c>
      <c r="CM309" s="13">
        <f t="shared" si="222"/>
        <v>0</v>
      </c>
      <c r="CN309" s="13">
        <f t="shared" si="223"/>
        <v>0</v>
      </c>
      <c r="CO309" s="13">
        <f t="shared" si="224"/>
        <v>0</v>
      </c>
      <c r="CP309" s="13">
        <f t="shared" si="225"/>
        <v>0</v>
      </c>
      <c r="CQ309" s="13">
        <f t="shared" si="226"/>
        <v>0</v>
      </c>
      <c r="CR309" s="13">
        <f t="shared" si="227"/>
        <v>2</v>
      </c>
      <c r="CS309" s="13">
        <f t="shared" si="229"/>
        <v>1</v>
      </c>
      <c r="CT309" s="13" t="s">
        <v>125</v>
      </c>
    </row>
    <row r="310" spans="1:98" x14ac:dyDescent="0.35">
      <c r="A310" s="14">
        <v>207</v>
      </c>
      <c r="B310" s="6">
        <v>309</v>
      </c>
      <c r="D310" s="6">
        <v>1</v>
      </c>
      <c r="G310" s="6">
        <v>1</v>
      </c>
      <c r="H310" s="6"/>
      <c r="I310" s="6"/>
      <c r="J310" s="6" t="s">
        <v>138</v>
      </c>
      <c r="K310" s="21">
        <v>43790</v>
      </c>
      <c r="L310" s="6" t="s">
        <v>172</v>
      </c>
      <c r="M310" s="6" t="s">
        <v>139</v>
      </c>
      <c r="N310" s="6"/>
      <c r="O310" s="6"/>
      <c r="P310" s="16">
        <v>43781</v>
      </c>
      <c r="R310" s="6" t="s">
        <v>99</v>
      </c>
      <c r="S310" s="6" t="s">
        <v>98</v>
      </c>
      <c r="T310" s="6" t="s">
        <v>52</v>
      </c>
      <c r="U310" s="6" t="s">
        <v>575</v>
      </c>
      <c r="V310" s="6" t="s">
        <v>141</v>
      </c>
      <c r="W310" s="6" t="s">
        <v>94</v>
      </c>
      <c r="Y310" s="6" t="s">
        <v>73</v>
      </c>
      <c r="Z310" s="6" t="s">
        <v>74</v>
      </c>
      <c r="AU310" s="6" t="s">
        <v>576</v>
      </c>
      <c r="AV310" s="6" t="s">
        <v>106</v>
      </c>
      <c r="AX310" s="6" t="s">
        <v>99</v>
      </c>
      <c r="AY310" s="13">
        <f t="shared" si="184"/>
        <v>0</v>
      </c>
      <c r="AZ310" s="13">
        <f t="shared" si="185"/>
        <v>0</v>
      </c>
      <c r="BA310" s="13">
        <f t="shared" si="186"/>
        <v>0</v>
      </c>
      <c r="BB310" s="13">
        <f t="shared" si="187"/>
        <v>1</v>
      </c>
      <c r="BC310" s="13">
        <f t="shared" si="188"/>
        <v>0</v>
      </c>
      <c r="BD310" s="13">
        <f t="shared" si="189"/>
        <v>0</v>
      </c>
      <c r="BE310" s="13">
        <f>COUNTIF(T310:AW310,"Tocaciones")</f>
        <v>0</v>
      </c>
      <c r="BF310" s="13">
        <f t="shared" si="190"/>
        <v>0</v>
      </c>
      <c r="BG310" s="13">
        <f t="shared" si="191"/>
        <v>0</v>
      </c>
      <c r="BH310" s="13">
        <f t="shared" si="192"/>
        <v>0</v>
      </c>
      <c r="BI310" s="13">
        <f t="shared" si="193"/>
        <v>0</v>
      </c>
      <c r="BJ310" s="13">
        <f t="shared" si="194"/>
        <v>0</v>
      </c>
      <c r="BK310" s="13">
        <f t="shared" si="195"/>
        <v>0</v>
      </c>
      <c r="BL310" s="13">
        <f t="shared" si="196"/>
        <v>0</v>
      </c>
      <c r="BM310" s="13">
        <f t="shared" si="197"/>
        <v>0</v>
      </c>
      <c r="BN310" s="13">
        <f t="shared" si="198"/>
        <v>0</v>
      </c>
      <c r="BO310" s="13">
        <f t="shared" si="199"/>
        <v>0</v>
      </c>
      <c r="BP310" s="13">
        <f t="shared" si="200"/>
        <v>0</v>
      </c>
      <c r="BQ310" s="13">
        <f t="shared" si="201"/>
        <v>0</v>
      </c>
      <c r="BR310" s="13">
        <f t="shared" si="202"/>
        <v>0</v>
      </c>
      <c r="BS310" s="13">
        <f t="shared" si="203"/>
        <v>0</v>
      </c>
      <c r="BT310" s="13">
        <f t="shared" si="204"/>
        <v>0</v>
      </c>
      <c r="BU310" s="40">
        <f t="shared" si="228"/>
        <v>1</v>
      </c>
      <c r="BV310" s="13">
        <f t="shared" si="205"/>
        <v>0</v>
      </c>
      <c r="BW310" s="13">
        <f t="shared" si="206"/>
        <v>1</v>
      </c>
      <c r="BX310" s="13">
        <f t="shared" si="207"/>
        <v>1</v>
      </c>
      <c r="BY310" s="13">
        <f t="shared" si="208"/>
        <v>0</v>
      </c>
      <c r="BZ310" s="13">
        <f t="shared" si="209"/>
        <v>0</v>
      </c>
      <c r="CA310" s="13">
        <f t="shared" si="210"/>
        <v>0</v>
      </c>
      <c r="CB310" s="13">
        <f t="shared" si="211"/>
        <v>0</v>
      </c>
      <c r="CC310" s="13">
        <f t="shared" si="212"/>
        <v>0</v>
      </c>
      <c r="CD310" s="13">
        <f t="shared" si="213"/>
        <v>0</v>
      </c>
      <c r="CE310" s="13">
        <f t="shared" si="214"/>
        <v>0</v>
      </c>
      <c r="CF310" s="13">
        <f t="shared" si="215"/>
        <v>0</v>
      </c>
      <c r="CG310" s="13">
        <f t="shared" si="216"/>
        <v>0</v>
      </c>
      <c r="CH310" s="13">
        <f t="shared" si="217"/>
        <v>0</v>
      </c>
      <c r="CI310" s="13">
        <f t="shared" si="218"/>
        <v>0</v>
      </c>
      <c r="CJ310" s="13">
        <f t="shared" si="219"/>
        <v>0</v>
      </c>
      <c r="CK310" s="13">
        <f t="shared" si="220"/>
        <v>0</v>
      </c>
      <c r="CL310" s="13">
        <f t="shared" si="221"/>
        <v>0</v>
      </c>
      <c r="CM310" s="13">
        <f t="shared" si="222"/>
        <v>0</v>
      </c>
      <c r="CN310" s="13">
        <f t="shared" si="223"/>
        <v>0</v>
      </c>
      <c r="CO310" s="13">
        <f t="shared" si="224"/>
        <v>0</v>
      </c>
      <c r="CP310" s="13">
        <f t="shared" si="225"/>
        <v>0</v>
      </c>
      <c r="CQ310" s="13">
        <f t="shared" si="226"/>
        <v>0</v>
      </c>
      <c r="CR310" s="13">
        <f t="shared" si="227"/>
        <v>1</v>
      </c>
      <c r="CS310" s="13">
        <f t="shared" si="229"/>
        <v>0</v>
      </c>
      <c r="CT310" s="13" t="s">
        <v>107</v>
      </c>
    </row>
    <row r="311" spans="1:98" x14ac:dyDescent="0.35">
      <c r="A311" s="14">
        <v>208</v>
      </c>
      <c r="B311" s="6">
        <v>310</v>
      </c>
      <c r="C311" s="6">
        <v>53</v>
      </c>
      <c r="D311" s="6">
        <v>1</v>
      </c>
      <c r="G311" s="6">
        <v>1</v>
      </c>
      <c r="H311" s="6"/>
      <c r="I311" s="6"/>
      <c r="J311" s="6" t="s">
        <v>138</v>
      </c>
      <c r="K311" s="21">
        <v>43790</v>
      </c>
      <c r="L311" s="6" t="s">
        <v>462</v>
      </c>
      <c r="M311" s="6" t="s">
        <v>139</v>
      </c>
      <c r="N311" s="6"/>
      <c r="O311" s="6"/>
      <c r="P311" s="16">
        <v>43765</v>
      </c>
      <c r="Q311" s="17">
        <v>0</v>
      </c>
      <c r="R311" s="6" t="s">
        <v>98</v>
      </c>
      <c r="S311" s="6" t="s">
        <v>98</v>
      </c>
      <c r="T311" s="6" t="s">
        <v>52</v>
      </c>
      <c r="U311" s="6" t="s">
        <v>577</v>
      </c>
      <c r="V311" s="6" t="s">
        <v>141</v>
      </c>
      <c r="W311" s="6" t="s">
        <v>94</v>
      </c>
      <c r="Y311" s="6" t="s">
        <v>73</v>
      </c>
      <c r="Z311" s="6" t="s">
        <v>74</v>
      </c>
      <c r="AU311" s="6" t="s">
        <v>576</v>
      </c>
      <c r="AV311" s="6" t="s">
        <v>106</v>
      </c>
      <c r="AX311" s="6" t="s">
        <v>99</v>
      </c>
      <c r="AY311" s="13">
        <f t="shared" si="184"/>
        <v>0</v>
      </c>
      <c r="AZ311" s="13">
        <f t="shared" si="185"/>
        <v>0</v>
      </c>
      <c r="BA311" s="13">
        <f t="shared" si="186"/>
        <v>0</v>
      </c>
      <c r="BB311" s="13">
        <f t="shared" si="187"/>
        <v>1</v>
      </c>
      <c r="BC311" s="13">
        <f t="shared" si="188"/>
        <v>0</v>
      </c>
      <c r="BD311" s="13">
        <f t="shared" si="189"/>
        <v>0</v>
      </c>
      <c r="BE311" s="13">
        <f>COUNTIF(T311:AT311,"Tocaciones")</f>
        <v>0</v>
      </c>
      <c r="BF311" s="13">
        <f t="shared" si="190"/>
        <v>0</v>
      </c>
      <c r="BG311" s="13">
        <f t="shared" si="191"/>
        <v>0</v>
      </c>
      <c r="BH311" s="13">
        <f t="shared" si="192"/>
        <v>0</v>
      </c>
      <c r="BI311" s="13">
        <f t="shared" si="193"/>
        <v>0</v>
      </c>
      <c r="BJ311" s="13">
        <f t="shared" si="194"/>
        <v>0</v>
      </c>
      <c r="BK311" s="13">
        <f t="shared" si="195"/>
        <v>0</v>
      </c>
      <c r="BL311" s="13">
        <f t="shared" si="196"/>
        <v>0</v>
      </c>
      <c r="BM311" s="13">
        <f t="shared" si="197"/>
        <v>0</v>
      </c>
      <c r="BN311" s="13">
        <f t="shared" si="198"/>
        <v>0</v>
      </c>
      <c r="BO311" s="13">
        <f t="shared" si="199"/>
        <v>0</v>
      </c>
      <c r="BP311" s="13">
        <f t="shared" si="200"/>
        <v>0</v>
      </c>
      <c r="BQ311" s="13">
        <f t="shared" si="201"/>
        <v>0</v>
      </c>
      <c r="BR311" s="13">
        <f t="shared" si="202"/>
        <v>0</v>
      </c>
      <c r="BS311" s="13">
        <f t="shared" si="203"/>
        <v>0</v>
      </c>
      <c r="BT311" s="13">
        <f t="shared" si="204"/>
        <v>0</v>
      </c>
      <c r="BU311" s="40">
        <f t="shared" si="228"/>
        <v>1</v>
      </c>
      <c r="BV311" s="13">
        <f t="shared" si="205"/>
        <v>0</v>
      </c>
      <c r="BW311" s="13">
        <f t="shared" si="206"/>
        <v>1</v>
      </c>
      <c r="BX311" s="13">
        <f t="shared" si="207"/>
        <v>1</v>
      </c>
      <c r="BY311" s="13">
        <f t="shared" si="208"/>
        <v>0</v>
      </c>
      <c r="BZ311" s="13">
        <f t="shared" si="209"/>
        <v>0</v>
      </c>
      <c r="CA311" s="13">
        <f t="shared" si="210"/>
        <v>0</v>
      </c>
      <c r="CB311" s="13">
        <f t="shared" si="211"/>
        <v>0</v>
      </c>
      <c r="CC311" s="13">
        <f t="shared" si="212"/>
        <v>0</v>
      </c>
      <c r="CD311" s="13">
        <f t="shared" si="213"/>
        <v>0</v>
      </c>
      <c r="CE311" s="13">
        <f t="shared" si="214"/>
        <v>0</v>
      </c>
      <c r="CF311" s="13">
        <f t="shared" si="215"/>
        <v>0</v>
      </c>
      <c r="CG311" s="13">
        <f t="shared" si="216"/>
        <v>0</v>
      </c>
      <c r="CH311" s="13">
        <f t="shared" si="217"/>
        <v>0</v>
      </c>
      <c r="CI311" s="13">
        <f t="shared" si="218"/>
        <v>0</v>
      </c>
      <c r="CJ311" s="13">
        <f t="shared" si="219"/>
        <v>0</v>
      </c>
      <c r="CK311" s="13">
        <f t="shared" si="220"/>
        <v>0</v>
      </c>
      <c r="CL311" s="13">
        <f t="shared" si="221"/>
        <v>0</v>
      </c>
      <c r="CM311" s="13">
        <f t="shared" si="222"/>
        <v>0</v>
      </c>
      <c r="CN311" s="13">
        <f t="shared" si="223"/>
        <v>0</v>
      </c>
      <c r="CO311" s="13">
        <f t="shared" si="224"/>
        <v>0</v>
      </c>
      <c r="CP311" s="13">
        <f t="shared" si="225"/>
        <v>0</v>
      </c>
      <c r="CQ311" s="13">
        <f t="shared" si="226"/>
        <v>0</v>
      </c>
      <c r="CR311" s="13">
        <f t="shared" si="227"/>
        <v>1</v>
      </c>
      <c r="CS311" s="13">
        <f t="shared" si="229"/>
        <v>0</v>
      </c>
      <c r="CT311" s="13" t="s">
        <v>107</v>
      </c>
    </row>
    <row r="312" spans="1:98" x14ac:dyDescent="0.35">
      <c r="A312" s="14">
        <v>209</v>
      </c>
      <c r="B312" s="6">
        <v>311</v>
      </c>
      <c r="D312" s="6">
        <v>1</v>
      </c>
      <c r="G312" s="6">
        <v>1</v>
      </c>
      <c r="H312" s="6"/>
      <c r="I312" s="6"/>
      <c r="J312" s="6" t="s">
        <v>138</v>
      </c>
      <c r="K312" s="21">
        <v>43790</v>
      </c>
      <c r="L312" s="6" t="s">
        <v>86</v>
      </c>
      <c r="M312" s="6" t="s">
        <v>139</v>
      </c>
      <c r="N312" s="6"/>
      <c r="O312" s="6"/>
      <c r="P312" s="16">
        <v>43759</v>
      </c>
      <c r="R312" s="6" t="s">
        <v>98</v>
      </c>
      <c r="S312" s="6" t="s">
        <v>99</v>
      </c>
      <c r="T312" s="6" t="s">
        <v>53</v>
      </c>
      <c r="U312" s="6" t="s">
        <v>578</v>
      </c>
      <c r="V312" s="6" t="s">
        <v>141</v>
      </c>
      <c r="W312" s="6" t="s">
        <v>94</v>
      </c>
      <c r="Y312" s="6" t="s">
        <v>79</v>
      </c>
      <c r="AA312" s="6" t="s">
        <v>50</v>
      </c>
      <c r="AC312" s="6" t="s">
        <v>94</v>
      </c>
      <c r="AE312" s="6" t="s">
        <v>80</v>
      </c>
      <c r="AU312" s="6" t="s">
        <v>105</v>
      </c>
      <c r="AV312" s="6" t="s">
        <v>106</v>
      </c>
      <c r="AX312" s="6" t="s">
        <v>99</v>
      </c>
      <c r="AY312" s="13">
        <f t="shared" si="184"/>
        <v>0</v>
      </c>
      <c r="AZ312" s="13">
        <f t="shared" si="185"/>
        <v>1</v>
      </c>
      <c r="BA312" s="13">
        <f t="shared" si="186"/>
        <v>0</v>
      </c>
      <c r="BB312" s="13">
        <f t="shared" si="187"/>
        <v>0</v>
      </c>
      <c r="BC312" s="13">
        <f t="shared" si="188"/>
        <v>1</v>
      </c>
      <c r="BD312" s="13">
        <f t="shared" si="189"/>
        <v>0</v>
      </c>
      <c r="BE312" s="13">
        <f>COUNTIF(T312:AW312,"Tocaciones")</f>
        <v>0</v>
      </c>
      <c r="BF312" s="13">
        <f t="shared" si="190"/>
        <v>0</v>
      </c>
      <c r="BG312" s="13">
        <f t="shared" si="191"/>
        <v>0</v>
      </c>
      <c r="BH312" s="13">
        <f t="shared" si="192"/>
        <v>0</v>
      </c>
      <c r="BI312" s="13">
        <f t="shared" si="193"/>
        <v>0</v>
      </c>
      <c r="BJ312" s="13">
        <f t="shared" si="194"/>
        <v>0</v>
      </c>
      <c r="BK312" s="13">
        <f t="shared" si="195"/>
        <v>0</v>
      </c>
      <c r="BL312" s="13">
        <f t="shared" si="196"/>
        <v>0</v>
      </c>
      <c r="BM312" s="13">
        <f t="shared" si="197"/>
        <v>0</v>
      </c>
      <c r="BN312" s="13">
        <f t="shared" si="198"/>
        <v>0</v>
      </c>
      <c r="BO312" s="13">
        <f t="shared" si="199"/>
        <v>0</v>
      </c>
      <c r="BP312" s="13">
        <f t="shared" si="200"/>
        <v>0</v>
      </c>
      <c r="BQ312" s="13">
        <f t="shared" si="201"/>
        <v>0</v>
      </c>
      <c r="BR312" s="13">
        <f t="shared" si="202"/>
        <v>0</v>
      </c>
      <c r="BS312" s="13">
        <f t="shared" si="203"/>
        <v>0</v>
      </c>
      <c r="BT312" s="13">
        <f t="shared" si="204"/>
        <v>0</v>
      </c>
      <c r="BU312" s="40">
        <f t="shared" si="228"/>
        <v>2</v>
      </c>
      <c r="BV312" s="13">
        <f t="shared" si="205"/>
        <v>0</v>
      </c>
      <c r="BW312" s="13">
        <f t="shared" si="206"/>
        <v>0</v>
      </c>
      <c r="BX312" s="13">
        <f t="shared" si="207"/>
        <v>0</v>
      </c>
      <c r="BY312" s="13">
        <f t="shared" si="208"/>
        <v>0</v>
      </c>
      <c r="BZ312" s="13">
        <f t="shared" si="209"/>
        <v>0</v>
      </c>
      <c r="CA312" s="13">
        <f t="shared" si="210"/>
        <v>0</v>
      </c>
      <c r="CB312" s="13">
        <f t="shared" si="211"/>
        <v>0</v>
      </c>
      <c r="CC312" s="13">
        <f t="shared" si="212"/>
        <v>1</v>
      </c>
      <c r="CD312" s="13">
        <f t="shared" si="213"/>
        <v>1</v>
      </c>
      <c r="CE312" s="13">
        <f t="shared" si="214"/>
        <v>0</v>
      </c>
      <c r="CF312" s="13">
        <f t="shared" si="215"/>
        <v>0</v>
      </c>
      <c r="CG312" s="13">
        <f t="shared" si="216"/>
        <v>0</v>
      </c>
      <c r="CH312" s="13">
        <f t="shared" si="217"/>
        <v>0</v>
      </c>
      <c r="CI312" s="13">
        <f t="shared" si="218"/>
        <v>0</v>
      </c>
      <c r="CJ312" s="13">
        <f t="shared" si="219"/>
        <v>0</v>
      </c>
      <c r="CK312" s="13">
        <f t="shared" si="220"/>
        <v>0</v>
      </c>
      <c r="CL312" s="13">
        <f t="shared" si="221"/>
        <v>0</v>
      </c>
      <c r="CM312" s="13">
        <f t="shared" si="222"/>
        <v>0</v>
      </c>
      <c r="CN312" s="13">
        <f t="shared" si="223"/>
        <v>0</v>
      </c>
      <c r="CO312" s="13">
        <f t="shared" si="224"/>
        <v>0</v>
      </c>
      <c r="CP312" s="13">
        <f t="shared" si="225"/>
        <v>0</v>
      </c>
      <c r="CQ312" s="13">
        <f t="shared" si="226"/>
        <v>0</v>
      </c>
      <c r="CR312" s="13">
        <f t="shared" si="227"/>
        <v>2</v>
      </c>
      <c r="CS312" s="13">
        <f t="shared" si="229"/>
        <v>1</v>
      </c>
      <c r="CT312" s="13" t="s">
        <v>125</v>
      </c>
    </row>
    <row r="313" spans="1:98" x14ac:dyDescent="0.35">
      <c r="A313" s="14">
        <v>210</v>
      </c>
      <c r="B313" s="6">
        <v>312</v>
      </c>
      <c r="C313" s="6">
        <v>999</v>
      </c>
      <c r="D313" s="6">
        <v>1</v>
      </c>
      <c r="G313" s="6">
        <v>1</v>
      </c>
      <c r="H313" s="6"/>
      <c r="I313" s="6"/>
      <c r="J313" s="6" t="s">
        <v>320</v>
      </c>
      <c r="K313" s="21">
        <v>43791</v>
      </c>
      <c r="L313" s="6" t="s">
        <v>172</v>
      </c>
      <c r="M313" s="6" t="s">
        <v>579</v>
      </c>
      <c r="N313" s="6"/>
      <c r="O313" s="6"/>
      <c r="P313" s="16">
        <v>43787</v>
      </c>
      <c r="Q313" s="17">
        <v>0.89583333333333337</v>
      </c>
      <c r="R313" s="6" t="s">
        <v>99</v>
      </c>
      <c r="S313" s="6" t="s">
        <v>99</v>
      </c>
      <c r="T313" s="6" t="s">
        <v>49</v>
      </c>
      <c r="U313" s="6" t="s">
        <v>580</v>
      </c>
      <c r="V313" s="6" t="s">
        <v>544</v>
      </c>
      <c r="W313" s="6" t="s">
        <v>94</v>
      </c>
      <c r="Y313" s="6" t="s">
        <v>87</v>
      </c>
      <c r="AA313" s="6" t="s">
        <v>53</v>
      </c>
      <c r="AB313" s="6" t="s">
        <v>581</v>
      </c>
      <c r="AC313" s="6" t="s">
        <v>94</v>
      </c>
      <c r="AU313" s="6" t="s">
        <v>105</v>
      </c>
      <c r="AV313" s="6" t="s">
        <v>106</v>
      </c>
      <c r="AW313" s="6" t="s">
        <v>581</v>
      </c>
      <c r="AX313" s="6" t="s">
        <v>99</v>
      </c>
      <c r="AY313" s="13">
        <f t="shared" si="184"/>
        <v>1</v>
      </c>
      <c r="AZ313" s="13">
        <f t="shared" si="185"/>
        <v>0</v>
      </c>
      <c r="BA313" s="13">
        <f t="shared" si="186"/>
        <v>0</v>
      </c>
      <c r="BB313" s="13">
        <f t="shared" si="187"/>
        <v>0</v>
      </c>
      <c r="BC313" s="13">
        <f t="shared" si="188"/>
        <v>1</v>
      </c>
      <c r="BD313" s="13">
        <f t="shared" si="189"/>
        <v>0</v>
      </c>
      <c r="BE313" s="13">
        <f>COUNTIF(T313:AT313,"Tocaciones")</f>
        <v>0</v>
      </c>
      <c r="BF313" s="13">
        <f t="shared" si="190"/>
        <v>0</v>
      </c>
      <c r="BG313" s="13">
        <f t="shared" si="191"/>
        <v>0</v>
      </c>
      <c r="BH313" s="13">
        <f t="shared" si="192"/>
        <v>0</v>
      </c>
      <c r="BI313" s="13">
        <f t="shared" si="193"/>
        <v>0</v>
      </c>
      <c r="BJ313" s="13">
        <f t="shared" si="194"/>
        <v>0</v>
      </c>
      <c r="BK313" s="13">
        <f t="shared" si="195"/>
        <v>0</v>
      </c>
      <c r="BL313" s="13">
        <f t="shared" si="196"/>
        <v>0</v>
      </c>
      <c r="BM313" s="13">
        <f t="shared" si="197"/>
        <v>0</v>
      </c>
      <c r="BN313" s="13">
        <f t="shared" si="198"/>
        <v>0</v>
      </c>
      <c r="BO313" s="13">
        <f t="shared" si="199"/>
        <v>0</v>
      </c>
      <c r="BP313" s="13">
        <f t="shared" si="200"/>
        <v>0</v>
      </c>
      <c r="BQ313" s="13">
        <f t="shared" si="201"/>
        <v>0</v>
      </c>
      <c r="BR313" s="13">
        <f t="shared" si="202"/>
        <v>0</v>
      </c>
      <c r="BS313" s="13">
        <f t="shared" si="203"/>
        <v>0</v>
      </c>
      <c r="BT313" s="13">
        <f t="shared" si="204"/>
        <v>0</v>
      </c>
      <c r="BU313" s="40">
        <f t="shared" si="228"/>
        <v>2</v>
      </c>
      <c r="BV313" s="13">
        <f t="shared" si="205"/>
        <v>0</v>
      </c>
      <c r="BW313" s="13">
        <f t="shared" si="206"/>
        <v>0</v>
      </c>
      <c r="BX313" s="13">
        <f t="shared" si="207"/>
        <v>0</v>
      </c>
      <c r="BY313" s="13">
        <f t="shared" si="208"/>
        <v>0</v>
      </c>
      <c r="BZ313" s="13">
        <f t="shared" si="209"/>
        <v>0</v>
      </c>
      <c r="CA313" s="13">
        <f t="shared" si="210"/>
        <v>0</v>
      </c>
      <c r="CB313" s="13">
        <f t="shared" si="211"/>
        <v>0</v>
      </c>
      <c r="CC313" s="13">
        <f t="shared" si="212"/>
        <v>0</v>
      </c>
      <c r="CD313" s="13">
        <f t="shared" si="213"/>
        <v>0</v>
      </c>
      <c r="CE313" s="13">
        <f t="shared" si="214"/>
        <v>0</v>
      </c>
      <c r="CF313" s="13">
        <f t="shared" si="215"/>
        <v>0</v>
      </c>
      <c r="CG313" s="13">
        <f t="shared" si="216"/>
        <v>0</v>
      </c>
      <c r="CH313" s="13">
        <f t="shared" si="217"/>
        <v>0</v>
      </c>
      <c r="CI313" s="13">
        <f t="shared" si="218"/>
        <v>0</v>
      </c>
      <c r="CJ313" s="13">
        <f t="shared" si="219"/>
        <v>0</v>
      </c>
      <c r="CK313" s="13">
        <f t="shared" si="220"/>
        <v>1</v>
      </c>
      <c r="CL313" s="13">
        <f t="shared" si="221"/>
        <v>0</v>
      </c>
      <c r="CM313" s="13">
        <f t="shared" si="222"/>
        <v>0</v>
      </c>
      <c r="CN313" s="13">
        <f t="shared" si="223"/>
        <v>0</v>
      </c>
      <c r="CO313" s="13">
        <f t="shared" si="224"/>
        <v>0</v>
      </c>
      <c r="CP313" s="13">
        <f t="shared" si="225"/>
        <v>0</v>
      </c>
      <c r="CQ313" s="13">
        <f t="shared" si="226"/>
        <v>0</v>
      </c>
      <c r="CR313" s="13">
        <f t="shared" si="227"/>
        <v>2</v>
      </c>
      <c r="CS313" s="13">
        <f t="shared" si="229"/>
        <v>0</v>
      </c>
      <c r="CT313" s="13" t="s">
        <v>107</v>
      </c>
    </row>
    <row r="314" spans="1:98" x14ac:dyDescent="0.35">
      <c r="A314" s="14">
        <v>211</v>
      </c>
      <c r="B314" s="6">
        <v>313</v>
      </c>
      <c r="D314" s="6">
        <v>2</v>
      </c>
      <c r="G314" s="6">
        <v>1</v>
      </c>
      <c r="H314" s="6"/>
      <c r="I314" s="6"/>
      <c r="J314" s="6" t="s">
        <v>320</v>
      </c>
      <c r="K314" s="21">
        <v>43791</v>
      </c>
      <c r="L314" s="6" t="s">
        <v>172</v>
      </c>
      <c r="M314" s="6" t="s">
        <v>579</v>
      </c>
      <c r="N314" s="6"/>
      <c r="O314" s="6"/>
      <c r="P314" s="16">
        <v>43785</v>
      </c>
      <c r="Q314" s="17">
        <v>0.85416666666666663</v>
      </c>
      <c r="R314" s="6" t="s">
        <v>99</v>
      </c>
      <c r="S314" s="6" t="s">
        <v>98</v>
      </c>
      <c r="T314" s="6" t="s">
        <v>52</v>
      </c>
      <c r="U314" s="6" t="s">
        <v>578</v>
      </c>
      <c r="V314" s="6" t="s">
        <v>544</v>
      </c>
      <c r="W314" s="6" t="s">
        <v>94</v>
      </c>
      <c r="Y314" s="6" t="s">
        <v>73</v>
      </c>
      <c r="Z314" s="6" t="s">
        <v>76</v>
      </c>
      <c r="AU314" s="6" t="s">
        <v>105</v>
      </c>
      <c r="AV314" s="6" t="s">
        <v>106</v>
      </c>
      <c r="AX314" s="6" t="s">
        <v>99</v>
      </c>
      <c r="AY314" s="13">
        <f t="shared" si="184"/>
        <v>0</v>
      </c>
      <c r="AZ314" s="13">
        <f t="shared" si="185"/>
        <v>0</v>
      </c>
      <c r="BA314" s="13">
        <f t="shared" si="186"/>
        <v>0</v>
      </c>
      <c r="BB314" s="13">
        <f t="shared" si="187"/>
        <v>1</v>
      </c>
      <c r="BC314" s="13">
        <f t="shared" si="188"/>
        <v>0</v>
      </c>
      <c r="BD314" s="13">
        <f t="shared" si="189"/>
        <v>0</v>
      </c>
      <c r="BE314" s="13">
        <f>COUNTIF(T314:AW314,"Tocaciones")</f>
        <v>0</v>
      </c>
      <c r="BF314" s="13">
        <f t="shared" si="190"/>
        <v>0</v>
      </c>
      <c r="BG314" s="13">
        <f t="shared" si="191"/>
        <v>0</v>
      </c>
      <c r="BH314" s="13">
        <f t="shared" si="192"/>
        <v>0</v>
      </c>
      <c r="BI314" s="13">
        <f t="shared" si="193"/>
        <v>0</v>
      </c>
      <c r="BJ314" s="13">
        <f t="shared" si="194"/>
        <v>0</v>
      </c>
      <c r="BK314" s="13">
        <f t="shared" si="195"/>
        <v>0</v>
      </c>
      <c r="BL314" s="13">
        <f t="shared" si="196"/>
        <v>0</v>
      </c>
      <c r="BM314" s="13">
        <f t="shared" si="197"/>
        <v>0</v>
      </c>
      <c r="BN314" s="13">
        <f t="shared" si="198"/>
        <v>0</v>
      </c>
      <c r="BO314" s="13">
        <f t="shared" si="199"/>
        <v>0</v>
      </c>
      <c r="BP314" s="13">
        <f t="shared" si="200"/>
        <v>0</v>
      </c>
      <c r="BQ314" s="13">
        <f t="shared" si="201"/>
        <v>0</v>
      </c>
      <c r="BR314" s="13">
        <f t="shared" si="202"/>
        <v>0</v>
      </c>
      <c r="BS314" s="13">
        <f t="shared" si="203"/>
        <v>0</v>
      </c>
      <c r="BT314" s="13">
        <f t="shared" si="204"/>
        <v>0</v>
      </c>
      <c r="BU314" s="40">
        <f t="shared" si="228"/>
        <v>1</v>
      </c>
      <c r="BV314" s="13">
        <f t="shared" si="205"/>
        <v>0</v>
      </c>
      <c r="BW314" s="13">
        <f t="shared" si="206"/>
        <v>1</v>
      </c>
      <c r="BX314" s="13">
        <f t="shared" si="207"/>
        <v>0</v>
      </c>
      <c r="BY314" s="13">
        <f t="shared" si="208"/>
        <v>0</v>
      </c>
      <c r="BZ314" s="13">
        <f t="shared" si="209"/>
        <v>1</v>
      </c>
      <c r="CA314" s="13">
        <f t="shared" si="210"/>
        <v>0</v>
      </c>
      <c r="CB314" s="13">
        <f t="shared" si="211"/>
        <v>0</v>
      </c>
      <c r="CC314" s="13">
        <f t="shared" si="212"/>
        <v>0</v>
      </c>
      <c r="CD314" s="13">
        <f t="shared" si="213"/>
        <v>0</v>
      </c>
      <c r="CE314" s="13">
        <f t="shared" si="214"/>
        <v>0</v>
      </c>
      <c r="CF314" s="13">
        <f t="shared" si="215"/>
        <v>0</v>
      </c>
      <c r="CG314" s="13">
        <f t="shared" si="216"/>
        <v>0</v>
      </c>
      <c r="CH314" s="13">
        <f t="shared" si="217"/>
        <v>0</v>
      </c>
      <c r="CI314" s="13">
        <f t="shared" si="218"/>
        <v>0</v>
      </c>
      <c r="CJ314" s="13">
        <f t="shared" si="219"/>
        <v>0</v>
      </c>
      <c r="CK314" s="13">
        <f t="shared" si="220"/>
        <v>0</v>
      </c>
      <c r="CL314" s="13">
        <f t="shared" si="221"/>
        <v>0</v>
      </c>
      <c r="CM314" s="13">
        <f t="shared" si="222"/>
        <v>0</v>
      </c>
      <c r="CN314" s="13">
        <f t="shared" si="223"/>
        <v>0</v>
      </c>
      <c r="CO314" s="13">
        <f t="shared" si="224"/>
        <v>0</v>
      </c>
      <c r="CP314" s="13">
        <f t="shared" si="225"/>
        <v>0</v>
      </c>
      <c r="CQ314" s="13">
        <f t="shared" si="226"/>
        <v>0</v>
      </c>
      <c r="CR314" s="13">
        <f t="shared" si="227"/>
        <v>1</v>
      </c>
      <c r="CS314" s="13">
        <f t="shared" si="229"/>
        <v>0</v>
      </c>
      <c r="CT314" s="13" t="s">
        <v>107</v>
      </c>
    </row>
    <row r="315" spans="1:98" x14ac:dyDescent="0.35">
      <c r="A315" s="14">
        <v>212</v>
      </c>
      <c r="B315" s="6">
        <v>314</v>
      </c>
      <c r="D315" s="6">
        <v>1</v>
      </c>
      <c r="G315" s="6">
        <v>1</v>
      </c>
      <c r="H315" s="6"/>
      <c r="I315" s="6"/>
      <c r="J315" s="6" t="s">
        <v>320</v>
      </c>
      <c r="K315" s="21">
        <v>43791</v>
      </c>
      <c r="L315" s="6" t="s">
        <v>172</v>
      </c>
      <c r="M315" s="6" t="s">
        <v>582</v>
      </c>
      <c r="N315" s="6"/>
      <c r="O315" s="6"/>
      <c r="P315" s="16">
        <v>43781</v>
      </c>
      <c r="Q315" s="17">
        <v>0.77083333333333337</v>
      </c>
      <c r="R315" s="6" t="s">
        <v>99</v>
      </c>
      <c r="S315" s="6" t="s">
        <v>307</v>
      </c>
      <c r="T315" s="6" t="s">
        <v>52</v>
      </c>
      <c r="U315" s="6" t="s">
        <v>461</v>
      </c>
      <c r="V315" s="6" t="s">
        <v>544</v>
      </c>
      <c r="W315" s="6" t="s">
        <v>94</v>
      </c>
      <c r="Y315" s="6" t="s">
        <v>73</v>
      </c>
      <c r="Z315" s="6" t="s">
        <v>74</v>
      </c>
      <c r="AU315" s="6" t="s">
        <v>105</v>
      </c>
      <c r="AV315" s="6" t="s">
        <v>106</v>
      </c>
      <c r="AX315" s="6" t="s">
        <v>99</v>
      </c>
      <c r="AY315" s="13">
        <f t="shared" si="184"/>
        <v>0</v>
      </c>
      <c r="AZ315" s="13">
        <f t="shared" si="185"/>
        <v>0</v>
      </c>
      <c r="BA315" s="13">
        <f t="shared" si="186"/>
        <v>0</v>
      </c>
      <c r="BB315" s="13">
        <f t="shared" si="187"/>
        <v>1</v>
      </c>
      <c r="BC315" s="13">
        <f t="shared" si="188"/>
        <v>0</v>
      </c>
      <c r="BD315" s="13">
        <f t="shared" si="189"/>
        <v>0</v>
      </c>
      <c r="BE315" s="13">
        <f>COUNTIF(T315:AT315,"Tocaciones")</f>
        <v>0</v>
      </c>
      <c r="BF315" s="13">
        <f t="shared" si="190"/>
        <v>0</v>
      </c>
      <c r="BG315" s="13">
        <f t="shared" si="191"/>
        <v>0</v>
      </c>
      <c r="BH315" s="13">
        <f t="shared" si="192"/>
        <v>0</v>
      </c>
      <c r="BI315" s="13">
        <f t="shared" si="193"/>
        <v>0</v>
      </c>
      <c r="BJ315" s="13">
        <f t="shared" si="194"/>
        <v>0</v>
      </c>
      <c r="BK315" s="13">
        <f t="shared" si="195"/>
        <v>0</v>
      </c>
      <c r="BL315" s="13">
        <f t="shared" si="196"/>
        <v>0</v>
      </c>
      <c r="BM315" s="13">
        <f t="shared" si="197"/>
        <v>0</v>
      </c>
      <c r="BN315" s="13">
        <f t="shared" si="198"/>
        <v>0</v>
      </c>
      <c r="BO315" s="13">
        <f t="shared" si="199"/>
        <v>0</v>
      </c>
      <c r="BP315" s="13">
        <f t="shared" si="200"/>
        <v>0</v>
      </c>
      <c r="BQ315" s="13">
        <f t="shared" si="201"/>
        <v>0</v>
      </c>
      <c r="BR315" s="13">
        <f t="shared" si="202"/>
        <v>0</v>
      </c>
      <c r="BS315" s="13">
        <f t="shared" si="203"/>
        <v>0</v>
      </c>
      <c r="BT315" s="13">
        <f t="shared" si="204"/>
        <v>0</v>
      </c>
      <c r="BU315" s="40">
        <f t="shared" si="228"/>
        <v>1</v>
      </c>
      <c r="BV315" s="13">
        <f t="shared" si="205"/>
        <v>0</v>
      </c>
      <c r="BW315" s="13">
        <f t="shared" si="206"/>
        <v>1</v>
      </c>
      <c r="BX315" s="13">
        <f t="shared" si="207"/>
        <v>1</v>
      </c>
      <c r="BY315" s="13">
        <f t="shared" si="208"/>
        <v>0</v>
      </c>
      <c r="BZ315" s="13">
        <f t="shared" si="209"/>
        <v>0</v>
      </c>
      <c r="CA315" s="13">
        <f t="shared" si="210"/>
        <v>0</v>
      </c>
      <c r="CB315" s="13">
        <f t="shared" si="211"/>
        <v>0</v>
      </c>
      <c r="CC315" s="13">
        <f t="shared" si="212"/>
        <v>0</v>
      </c>
      <c r="CD315" s="13">
        <f t="shared" si="213"/>
        <v>0</v>
      </c>
      <c r="CE315" s="13">
        <f t="shared" si="214"/>
        <v>0</v>
      </c>
      <c r="CF315" s="13">
        <f t="shared" si="215"/>
        <v>0</v>
      </c>
      <c r="CG315" s="13">
        <f t="shared" si="216"/>
        <v>0</v>
      </c>
      <c r="CH315" s="13">
        <f t="shared" si="217"/>
        <v>0</v>
      </c>
      <c r="CI315" s="13">
        <f t="shared" si="218"/>
        <v>0</v>
      </c>
      <c r="CJ315" s="13">
        <f t="shared" si="219"/>
        <v>0</v>
      </c>
      <c r="CK315" s="13">
        <f t="shared" si="220"/>
        <v>0</v>
      </c>
      <c r="CL315" s="13">
        <f t="shared" si="221"/>
        <v>0</v>
      </c>
      <c r="CM315" s="13">
        <f t="shared" si="222"/>
        <v>0</v>
      </c>
      <c r="CN315" s="13">
        <f t="shared" si="223"/>
        <v>0</v>
      </c>
      <c r="CO315" s="13">
        <f t="shared" si="224"/>
        <v>0</v>
      </c>
      <c r="CP315" s="13">
        <f t="shared" si="225"/>
        <v>0</v>
      </c>
      <c r="CQ315" s="13">
        <f t="shared" si="226"/>
        <v>0</v>
      </c>
      <c r="CR315" s="13">
        <f t="shared" si="227"/>
        <v>1</v>
      </c>
      <c r="CS315" s="13">
        <f t="shared" si="229"/>
        <v>0</v>
      </c>
      <c r="CT315" s="13" t="s">
        <v>107</v>
      </c>
    </row>
    <row r="316" spans="1:98" x14ac:dyDescent="0.35">
      <c r="A316" s="14">
        <v>213</v>
      </c>
      <c r="B316" s="6">
        <v>315</v>
      </c>
      <c r="C316" s="6">
        <v>29</v>
      </c>
      <c r="D316" s="6">
        <v>1</v>
      </c>
      <c r="G316" s="6">
        <v>1</v>
      </c>
      <c r="H316" s="6"/>
      <c r="I316" s="6"/>
      <c r="J316" s="6" t="s">
        <v>96</v>
      </c>
      <c r="K316" s="21">
        <v>43789</v>
      </c>
      <c r="L316" s="6" t="s">
        <v>321</v>
      </c>
      <c r="M316" s="6" t="s">
        <v>583</v>
      </c>
      <c r="N316" s="6"/>
      <c r="O316" s="6"/>
      <c r="P316" s="21">
        <v>43770</v>
      </c>
      <c r="Q316" s="17">
        <v>0.8125</v>
      </c>
      <c r="R316" s="6" t="s">
        <v>99</v>
      </c>
      <c r="S316" s="6" t="s">
        <v>98</v>
      </c>
      <c r="T316" s="6" t="s">
        <v>52</v>
      </c>
      <c r="U316" s="6" t="s">
        <v>584</v>
      </c>
      <c r="V316" s="6" t="s">
        <v>224</v>
      </c>
      <c r="W316" s="6" t="s">
        <v>94</v>
      </c>
      <c r="Y316" s="6" t="s">
        <v>73</v>
      </c>
      <c r="Z316" s="6" t="s">
        <v>74</v>
      </c>
      <c r="AU316" s="6" t="s">
        <v>105</v>
      </c>
      <c r="AV316" s="6" t="s">
        <v>106</v>
      </c>
      <c r="AX316" s="6" t="s">
        <v>99</v>
      </c>
      <c r="AY316" s="13">
        <f t="shared" si="184"/>
        <v>0</v>
      </c>
      <c r="AZ316" s="13">
        <f t="shared" si="185"/>
        <v>0</v>
      </c>
      <c r="BA316" s="13">
        <f t="shared" si="186"/>
        <v>0</v>
      </c>
      <c r="BB316" s="13">
        <f t="shared" si="187"/>
        <v>1</v>
      </c>
      <c r="BC316" s="13">
        <f t="shared" si="188"/>
        <v>0</v>
      </c>
      <c r="BD316" s="13">
        <f t="shared" si="189"/>
        <v>0</v>
      </c>
      <c r="BE316" s="13">
        <f>COUNTIF(T316:AW316,"Tocaciones")</f>
        <v>0</v>
      </c>
      <c r="BF316" s="13">
        <f t="shared" si="190"/>
        <v>0</v>
      </c>
      <c r="BG316" s="13">
        <f t="shared" si="191"/>
        <v>0</v>
      </c>
      <c r="BH316" s="13">
        <f t="shared" si="192"/>
        <v>0</v>
      </c>
      <c r="BI316" s="13">
        <f t="shared" si="193"/>
        <v>0</v>
      </c>
      <c r="BJ316" s="13">
        <f t="shared" si="194"/>
        <v>0</v>
      </c>
      <c r="BK316" s="13">
        <f t="shared" si="195"/>
        <v>0</v>
      </c>
      <c r="BL316" s="13">
        <f t="shared" si="196"/>
        <v>0</v>
      </c>
      <c r="BM316" s="13">
        <f t="shared" si="197"/>
        <v>0</v>
      </c>
      <c r="BN316" s="13">
        <f t="shared" si="198"/>
        <v>0</v>
      </c>
      <c r="BO316" s="13">
        <f t="shared" si="199"/>
        <v>0</v>
      </c>
      <c r="BP316" s="13">
        <f t="shared" si="200"/>
        <v>0</v>
      </c>
      <c r="BQ316" s="13">
        <f t="shared" si="201"/>
        <v>0</v>
      </c>
      <c r="BR316" s="13">
        <f t="shared" si="202"/>
        <v>0</v>
      </c>
      <c r="BS316" s="13">
        <f t="shared" si="203"/>
        <v>0</v>
      </c>
      <c r="BT316" s="13">
        <f t="shared" si="204"/>
        <v>0</v>
      </c>
      <c r="BU316" s="40">
        <f t="shared" si="228"/>
        <v>1</v>
      </c>
      <c r="BV316" s="13">
        <f t="shared" si="205"/>
        <v>0</v>
      </c>
      <c r="BW316" s="13">
        <f t="shared" si="206"/>
        <v>1</v>
      </c>
      <c r="BX316" s="13">
        <f t="shared" si="207"/>
        <v>1</v>
      </c>
      <c r="BY316" s="13">
        <f t="shared" si="208"/>
        <v>0</v>
      </c>
      <c r="BZ316" s="13">
        <f t="shared" si="209"/>
        <v>0</v>
      </c>
      <c r="CA316" s="13">
        <f t="shared" si="210"/>
        <v>0</v>
      </c>
      <c r="CB316" s="13">
        <f t="shared" si="211"/>
        <v>0</v>
      </c>
      <c r="CC316" s="13">
        <f t="shared" si="212"/>
        <v>0</v>
      </c>
      <c r="CD316" s="13">
        <f t="shared" si="213"/>
        <v>0</v>
      </c>
      <c r="CE316" s="13">
        <f t="shared" si="214"/>
        <v>0</v>
      </c>
      <c r="CF316" s="13">
        <f t="shared" si="215"/>
        <v>0</v>
      </c>
      <c r="CG316" s="13">
        <f t="shared" si="216"/>
        <v>0</v>
      </c>
      <c r="CH316" s="13">
        <f t="shared" si="217"/>
        <v>0</v>
      </c>
      <c r="CI316" s="13">
        <f t="shared" si="218"/>
        <v>0</v>
      </c>
      <c r="CJ316" s="13">
        <f t="shared" si="219"/>
        <v>0</v>
      </c>
      <c r="CK316" s="13">
        <f t="shared" si="220"/>
        <v>0</v>
      </c>
      <c r="CL316" s="13">
        <f t="shared" si="221"/>
        <v>0</v>
      </c>
      <c r="CM316" s="13">
        <f t="shared" si="222"/>
        <v>0</v>
      </c>
      <c r="CN316" s="13">
        <f t="shared" si="223"/>
        <v>0</v>
      </c>
      <c r="CO316" s="13">
        <f t="shared" si="224"/>
        <v>0</v>
      </c>
      <c r="CP316" s="13">
        <f t="shared" si="225"/>
        <v>0</v>
      </c>
      <c r="CQ316" s="13">
        <f t="shared" si="226"/>
        <v>0</v>
      </c>
      <c r="CR316" s="13">
        <f t="shared" si="227"/>
        <v>1</v>
      </c>
      <c r="CS316" s="13">
        <f t="shared" si="229"/>
        <v>0</v>
      </c>
      <c r="CT316" s="13" t="s">
        <v>107</v>
      </c>
    </row>
    <row r="317" spans="1:98" x14ac:dyDescent="0.35">
      <c r="A317" s="14">
        <v>214</v>
      </c>
      <c r="B317" s="6">
        <v>316</v>
      </c>
      <c r="C317" s="6">
        <v>16</v>
      </c>
      <c r="D317" s="6">
        <v>1</v>
      </c>
      <c r="G317" s="6">
        <v>1</v>
      </c>
      <c r="H317" s="6"/>
      <c r="I317" s="6"/>
      <c r="J317" s="6" t="s">
        <v>549</v>
      </c>
      <c r="K317" s="21">
        <v>43789</v>
      </c>
      <c r="L317" s="6" t="s">
        <v>86</v>
      </c>
      <c r="M317" s="6" t="s">
        <v>545</v>
      </c>
      <c r="N317" s="6"/>
      <c r="O317" s="6"/>
      <c r="P317" s="21">
        <v>43775</v>
      </c>
      <c r="Q317" s="17">
        <v>0.54166666666666663</v>
      </c>
      <c r="R317" s="6" t="s">
        <v>310</v>
      </c>
      <c r="S317" s="6" t="s">
        <v>307</v>
      </c>
      <c r="T317" s="6" t="s">
        <v>53</v>
      </c>
      <c r="U317" s="6" t="s">
        <v>585</v>
      </c>
      <c r="V317" s="6" t="s">
        <v>586</v>
      </c>
      <c r="W317" s="6" t="s">
        <v>94</v>
      </c>
      <c r="Y317" s="6" t="s">
        <v>79</v>
      </c>
      <c r="AA317" s="6" t="s">
        <v>50</v>
      </c>
      <c r="AB317" s="6" t="s">
        <v>587</v>
      </c>
      <c r="AC317" s="6" t="s">
        <v>94</v>
      </c>
      <c r="AE317" s="6" t="s">
        <v>80</v>
      </c>
      <c r="AU317" s="6" t="s">
        <v>105</v>
      </c>
      <c r="AV317" s="6" t="s">
        <v>106</v>
      </c>
      <c r="AW317" s="6" t="s">
        <v>587</v>
      </c>
      <c r="AX317" s="6" t="s">
        <v>99</v>
      </c>
      <c r="AY317" s="13">
        <f t="shared" si="184"/>
        <v>0</v>
      </c>
      <c r="AZ317" s="13">
        <f t="shared" si="185"/>
        <v>1</v>
      </c>
      <c r="BA317" s="13">
        <f t="shared" si="186"/>
        <v>0</v>
      </c>
      <c r="BB317" s="13">
        <f t="shared" si="187"/>
        <v>0</v>
      </c>
      <c r="BC317" s="13">
        <f t="shared" si="188"/>
        <v>1</v>
      </c>
      <c r="BD317" s="13">
        <f t="shared" si="189"/>
        <v>0</v>
      </c>
      <c r="BE317" s="13">
        <f>COUNTIF(T317:AT317,"Tocaciones")</f>
        <v>0</v>
      </c>
      <c r="BF317" s="13">
        <f t="shared" si="190"/>
        <v>0</v>
      </c>
      <c r="BG317" s="13">
        <f t="shared" si="191"/>
        <v>0</v>
      </c>
      <c r="BH317" s="13">
        <f t="shared" si="192"/>
        <v>0</v>
      </c>
      <c r="BI317" s="13">
        <f t="shared" si="193"/>
        <v>0</v>
      </c>
      <c r="BJ317" s="13">
        <f t="shared" si="194"/>
        <v>0</v>
      </c>
      <c r="BK317" s="13">
        <f t="shared" si="195"/>
        <v>0</v>
      </c>
      <c r="BL317" s="13">
        <f t="shared" si="196"/>
        <v>0</v>
      </c>
      <c r="BM317" s="13">
        <f t="shared" si="197"/>
        <v>0</v>
      </c>
      <c r="BN317" s="13">
        <f t="shared" si="198"/>
        <v>0</v>
      </c>
      <c r="BO317" s="13">
        <f t="shared" si="199"/>
        <v>0</v>
      </c>
      <c r="BP317" s="13">
        <f t="shared" si="200"/>
        <v>0</v>
      </c>
      <c r="BQ317" s="13">
        <f t="shared" si="201"/>
        <v>0</v>
      </c>
      <c r="BR317" s="13">
        <f t="shared" si="202"/>
        <v>0</v>
      </c>
      <c r="BS317" s="13">
        <f t="shared" si="203"/>
        <v>0</v>
      </c>
      <c r="BT317" s="13">
        <f t="shared" si="204"/>
        <v>0</v>
      </c>
      <c r="BU317" s="40">
        <f t="shared" si="228"/>
        <v>2</v>
      </c>
      <c r="BV317" s="13">
        <f t="shared" si="205"/>
        <v>0</v>
      </c>
      <c r="BW317" s="13">
        <f t="shared" si="206"/>
        <v>0</v>
      </c>
      <c r="BX317" s="13">
        <f t="shared" si="207"/>
        <v>0</v>
      </c>
      <c r="BY317" s="13">
        <f t="shared" si="208"/>
        <v>0</v>
      </c>
      <c r="BZ317" s="13">
        <f t="shared" si="209"/>
        <v>0</v>
      </c>
      <c r="CA317" s="13">
        <f t="shared" si="210"/>
        <v>0</v>
      </c>
      <c r="CB317" s="13">
        <f t="shared" si="211"/>
        <v>0</v>
      </c>
      <c r="CC317" s="13">
        <f t="shared" si="212"/>
        <v>1</v>
      </c>
      <c r="CD317" s="13">
        <f t="shared" si="213"/>
        <v>1</v>
      </c>
      <c r="CE317" s="13">
        <f t="shared" si="214"/>
        <v>0</v>
      </c>
      <c r="CF317" s="13">
        <f t="shared" si="215"/>
        <v>0</v>
      </c>
      <c r="CG317" s="13">
        <f t="shared" si="216"/>
        <v>0</v>
      </c>
      <c r="CH317" s="13">
        <f t="shared" si="217"/>
        <v>0</v>
      </c>
      <c r="CI317" s="13">
        <f t="shared" si="218"/>
        <v>0</v>
      </c>
      <c r="CJ317" s="13">
        <f t="shared" si="219"/>
        <v>0</v>
      </c>
      <c r="CK317" s="13">
        <f t="shared" si="220"/>
        <v>0</v>
      </c>
      <c r="CL317" s="13">
        <f t="shared" si="221"/>
        <v>0</v>
      </c>
      <c r="CM317" s="13">
        <f t="shared" si="222"/>
        <v>0</v>
      </c>
      <c r="CN317" s="13">
        <f t="shared" si="223"/>
        <v>0</v>
      </c>
      <c r="CO317" s="13">
        <f t="shared" si="224"/>
        <v>0</v>
      </c>
      <c r="CP317" s="13">
        <f t="shared" si="225"/>
        <v>0</v>
      </c>
      <c r="CQ317" s="13">
        <f t="shared" si="226"/>
        <v>0</v>
      </c>
      <c r="CR317" s="13">
        <f t="shared" si="227"/>
        <v>2</v>
      </c>
      <c r="CS317" s="13">
        <f t="shared" si="229"/>
        <v>1</v>
      </c>
      <c r="CT317" s="13" t="s">
        <v>125</v>
      </c>
    </row>
    <row r="318" spans="1:98" x14ac:dyDescent="0.35">
      <c r="A318" s="14">
        <v>215</v>
      </c>
      <c r="B318" s="6">
        <v>317</v>
      </c>
      <c r="D318" s="6">
        <v>1</v>
      </c>
      <c r="G318" s="6">
        <v>1</v>
      </c>
      <c r="H318" s="6"/>
      <c r="I318" s="6"/>
      <c r="J318" s="6" t="s">
        <v>138</v>
      </c>
      <c r="K318" s="21">
        <v>43790</v>
      </c>
      <c r="L318" s="6" t="s">
        <v>172</v>
      </c>
      <c r="M318" s="6" t="s">
        <v>139</v>
      </c>
      <c r="N318" s="6"/>
      <c r="O318" s="6"/>
      <c r="P318" s="16">
        <v>43782</v>
      </c>
      <c r="Q318" s="17">
        <v>0.9375</v>
      </c>
      <c r="R318" s="6" t="s">
        <v>310</v>
      </c>
      <c r="S318" s="6" t="s">
        <v>98</v>
      </c>
      <c r="T318" s="6" t="s">
        <v>59</v>
      </c>
      <c r="U318" s="6" t="s">
        <v>588</v>
      </c>
      <c r="V318" s="6" t="s">
        <v>141</v>
      </c>
      <c r="W318" s="6" t="s">
        <v>94</v>
      </c>
      <c r="Y318" s="6" t="s">
        <v>589</v>
      </c>
      <c r="AU318" s="6" t="s">
        <v>105</v>
      </c>
      <c r="AV318" s="6" t="s">
        <v>106</v>
      </c>
      <c r="AX318" s="6" t="s">
        <v>99</v>
      </c>
      <c r="AY318" s="13">
        <f t="shared" si="184"/>
        <v>0</v>
      </c>
      <c r="AZ318" s="13">
        <f t="shared" si="185"/>
        <v>0</v>
      </c>
      <c r="BA318" s="13">
        <f t="shared" si="186"/>
        <v>0</v>
      </c>
      <c r="BB318" s="13">
        <f t="shared" si="187"/>
        <v>0</v>
      </c>
      <c r="BC318" s="13">
        <f t="shared" si="188"/>
        <v>0</v>
      </c>
      <c r="BD318" s="13">
        <f t="shared" si="189"/>
        <v>0</v>
      </c>
      <c r="BE318" s="13">
        <f>COUNTIF(T318:AW318,"Tocaciones")</f>
        <v>0</v>
      </c>
      <c r="BF318" s="13">
        <f t="shared" si="190"/>
        <v>0</v>
      </c>
      <c r="BG318" s="13">
        <f t="shared" si="191"/>
        <v>0</v>
      </c>
      <c r="BH318" s="13">
        <f t="shared" si="192"/>
        <v>0</v>
      </c>
      <c r="BI318" s="13">
        <f t="shared" si="193"/>
        <v>1</v>
      </c>
      <c r="BJ318" s="13">
        <f t="shared" si="194"/>
        <v>0</v>
      </c>
      <c r="BK318" s="13">
        <f t="shared" si="195"/>
        <v>0</v>
      </c>
      <c r="BL318" s="13">
        <f t="shared" si="196"/>
        <v>0</v>
      </c>
      <c r="BM318" s="13">
        <f t="shared" si="197"/>
        <v>0</v>
      </c>
      <c r="BN318" s="13">
        <f t="shared" si="198"/>
        <v>0</v>
      </c>
      <c r="BO318" s="13">
        <f t="shared" si="199"/>
        <v>0</v>
      </c>
      <c r="BP318" s="13">
        <f t="shared" si="200"/>
        <v>0</v>
      </c>
      <c r="BQ318" s="13">
        <f t="shared" si="201"/>
        <v>0</v>
      </c>
      <c r="BR318" s="13">
        <f t="shared" si="202"/>
        <v>0</v>
      </c>
      <c r="BS318" s="13">
        <f t="shared" si="203"/>
        <v>0</v>
      </c>
      <c r="BT318" s="13">
        <f t="shared" si="204"/>
        <v>0</v>
      </c>
      <c r="BU318" s="40">
        <f t="shared" si="228"/>
        <v>1</v>
      </c>
      <c r="BV318" s="13">
        <f t="shared" si="205"/>
        <v>0</v>
      </c>
      <c r="BW318" s="13">
        <f t="shared" si="206"/>
        <v>0</v>
      </c>
      <c r="BX318" s="13">
        <f t="shared" si="207"/>
        <v>0</v>
      </c>
      <c r="BY318" s="13">
        <f t="shared" si="208"/>
        <v>0</v>
      </c>
      <c r="BZ318" s="13">
        <f t="shared" si="209"/>
        <v>0</v>
      </c>
      <c r="CA318" s="13">
        <f t="shared" si="210"/>
        <v>0</v>
      </c>
      <c r="CB318" s="13">
        <f t="shared" si="211"/>
        <v>0</v>
      </c>
      <c r="CC318" s="13">
        <f t="shared" si="212"/>
        <v>0</v>
      </c>
      <c r="CD318" s="13">
        <f t="shared" si="213"/>
        <v>0</v>
      </c>
      <c r="CE318" s="13">
        <f t="shared" si="214"/>
        <v>1</v>
      </c>
      <c r="CF318" s="13">
        <f t="shared" si="215"/>
        <v>0</v>
      </c>
      <c r="CG318" s="13">
        <f t="shared" si="216"/>
        <v>0</v>
      </c>
      <c r="CH318" s="13">
        <f t="shared" si="217"/>
        <v>0</v>
      </c>
      <c r="CI318" s="13">
        <f t="shared" si="218"/>
        <v>0</v>
      </c>
      <c r="CJ318" s="13">
        <f t="shared" si="219"/>
        <v>0</v>
      </c>
      <c r="CK318" s="13">
        <f t="shared" si="220"/>
        <v>0</v>
      </c>
      <c r="CL318" s="13">
        <f t="shared" si="221"/>
        <v>0</v>
      </c>
      <c r="CM318" s="13">
        <f t="shared" si="222"/>
        <v>0</v>
      </c>
      <c r="CN318" s="13">
        <f t="shared" si="223"/>
        <v>0</v>
      </c>
      <c r="CO318" s="13">
        <f t="shared" si="224"/>
        <v>0</v>
      </c>
      <c r="CP318" s="13">
        <f t="shared" si="225"/>
        <v>0</v>
      </c>
      <c r="CQ318" s="13">
        <f t="shared" si="226"/>
        <v>0</v>
      </c>
      <c r="CR318" s="13">
        <f t="shared" si="227"/>
        <v>1</v>
      </c>
      <c r="CS318" s="13">
        <f t="shared" si="229"/>
        <v>0</v>
      </c>
      <c r="CT318" s="13" t="s">
        <v>107</v>
      </c>
    </row>
    <row r="319" spans="1:98" x14ac:dyDescent="0.35">
      <c r="A319" s="14">
        <v>216</v>
      </c>
      <c r="B319" s="6">
        <v>318</v>
      </c>
      <c r="D319" s="6">
        <v>1</v>
      </c>
      <c r="G319" s="6">
        <v>1</v>
      </c>
      <c r="H319" s="6"/>
      <c r="I319" s="6"/>
      <c r="J319" s="6" t="s">
        <v>96</v>
      </c>
      <c r="K319" s="21">
        <v>43789</v>
      </c>
      <c r="L319" s="6" t="s">
        <v>172</v>
      </c>
      <c r="M319" s="6" t="s">
        <v>583</v>
      </c>
      <c r="N319" s="6"/>
      <c r="O319" s="6"/>
      <c r="P319" s="21">
        <v>43775</v>
      </c>
      <c r="Q319" s="17">
        <v>0.91666666666666663</v>
      </c>
      <c r="R319" s="6" t="s">
        <v>99</v>
      </c>
      <c r="S319" s="6" t="s">
        <v>307</v>
      </c>
      <c r="T319" s="6" t="s">
        <v>52</v>
      </c>
      <c r="U319" s="6" t="s">
        <v>512</v>
      </c>
      <c r="V319" s="6" t="s">
        <v>299</v>
      </c>
      <c r="W319" s="6" t="s">
        <v>94</v>
      </c>
      <c r="Y319" s="6" t="s">
        <v>73</v>
      </c>
      <c r="Z319" s="6" t="s">
        <v>74</v>
      </c>
      <c r="AU319" s="6" t="s">
        <v>105</v>
      </c>
      <c r="AV319" s="6" t="s">
        <v>106</v>
      </c>
      <c r="AX319" s="6" t="s">
        <v>99</v>
      </c>
      <c r="AY319" s="13">
        <f t="shared" si="184"/>
        <v>0</v>
      </c>
      <c r="AZ319" s="13">
        <f t="shared" si="185"/>
        <v>0</v>
      </c>
      <c r="BA319" s="13">
        <f t="shared" si="186"/>
        <v>0</v>
      </c>
      <c r="BB319" s="13">
        <f t="shared" si="187"/>
        <v>1</v>
      </c>
      <c r="BC319" s="13">
        <f t="shared" si="188"/>
        <v>0</v>
      </c>
      <c r="BD319" s="13">
        <f t="shared" si="189"/>
        <v>0</v>
      </c>
      <c r="BE319" s="13">
        <f>COUNTIF(T319:AT319,"Tocaciones")</f>
        <v>0</v>
      </c>
      <c r="BF319" s="13">
        <f t="shared" si="190"/>
        <v>0</v>
      </c>
      <c r="BG319" s="13">
        <f t="shared" si="191"/>
        <v>0</v>
      </c>
      <c r="BH319" s="13">
        <f t="shared" si="192"/>
        <v>0</v>
      </c>
      <c r="BI319" s="13">
        <f t="shared" si="193"/>
        <v>0</v>
      </c>
      <c r="BJ319" s="13">
        <f t="shared" si="194"/>
        <v>0</v>
      </c>
      <c r="BK319" s="13">
        <f t="shared" si="195"/>
        <v>0</v>
      </c>
      <c r="BL319" s="13">
        <f t="shared" si="196"/>
        <v>0</v>
      </c>
      <c r="BM319" s="13">
        <f t="shared" si="197"/>
        <v>0</v>
      </c>
      <c r="BN319" s="13">
        <f t="shared" si="198"/>
        <v>0</v>
      </c>
      <c r="BO319" s="13">
        <f t="shared" si="199"/>
        <v>0</v>
      </c>
      <c r="BP319" s="13">
        <f t="shared" si="200"/>
        <v>0</v>
      </c>
      <c r="BQ319" s="13">
        <f t="shared" si="201"/>
        <v>0</v>
      </c>
      <c r="BR319" s="13">
        <f t="shared" si="202"/>
        <v>0</v>
      </c>
      <c r="BS319" s="13">
        <f t="shared" si="203"/>
        <v>0</v>
      </c>
      <c r="BT319" s="13">
        <f t="shared" si="204"/>
        <v>0</v>
      </c>
      <c r="BU319" s="40">
        <f t="shared" si="228"/>
        <v>1</v>
      </c>
      <c r="BV319" s="13">
        <f t="shared" si="205"/>
        <v>0</v>
      </c>
      <c r="BW319" s="13">
        <f t="shared" si="206"/>
        <v>1</v>
      </c>
      <c r="BX319" s="13">
        <f t="shared" si="207"/>
        <v>1</v>
      </c>
      <c r="BY319" s="13">
        <f t="shared" si="208"/>
        <v>0</v>
      </c>
      <c r="BZ319" s="13">
        <f t="shared" si="209"/>
        <v>0</v>
      </c>
      <c r="CA319" s="13">
        <f t="shared" si="210"/>
        <v>0</v>
      </c>
      <c r="CB319" s="13">
        <f t="shared" si="211"/>
        <v>0</v>
      </c>
      <c r="CC319" s="13">
        <f t="shared" si="212"/>
        <v>0</v>
      </c>
      <c r="CD319" s="13">
        <f t="shared" si="213"/>
        <v>0</v>
      </c>
      <c r="CE319" s="13">
        <f t="shared" si="214"/>
        <v>0</v>
      </c>
      <c r="CF319" s="13">
        <f t="shared" si="215"/>
        <v>0</v>
      </c>
      <c r="CG319" s="13">
        <f t="shared" si="216"/>
        <v>0</v>
      </c>
      <c r="CH319" s="13">
        <f t="shared" si="217"/>
        <v>0</v>
      </c>
      <c r="CI319" s="13">
        <f t="shared" si="218"/>
        <v>0</v>
      </c>
      <c r="CJ319" s="13">
        <f t="shared" si="219"/>
        <v>0</v>
      </c>
      <c r="CK319" s="13">
        <f t="shared" si="220"/>
        <v>0</v>
      </c>
      <c r="CL319" s="13">
        <f t="shared" si="221"/>
        <v>0</v>
      </c>
      <c r="CM319" s="13">
        <f t="shared" si="222"/>
        <v>0</v>
      </c>
      <c r="CN319" s="13">
        <f t="shared" si="223"/>
        <v>0</v>
      </c>
      <c r="CO319" s="13">
        <f t="shared" si="224"/>
        <v>0</v>
      </c>
      <c r="CP319" s="13">
        <f t="shared" si="225"/>
        <v>0</v>
      </c>
      <c r="CQ319" s="13">
        <f t="shared" si="226"/>
        <v>0</v>
      </c>
      <c r="CR319" s="13">
        <f t="shared" si="227"/>
        <v>1</v>
      </c>
      <c r="CS319" s="13">
        <f t="shared" si="229"/>
        <v>0</v>
      </c>
      <c r="CT319" s="13" t="s">
        <v>107</v>
      </c>
    </row>
    <row r="320" spans="1:98" x14ac:dyDescent="0.35">
      <c r="A320" s="14">
        <v>217</v>
      </c>
      <c r="B320" s="6">
        <v>319</v>
      </c>
      <c r="D320" s="6">
        <v>1</v>
      </c>
      <c r="G320" s="6">
        <v>1</v>
      </c>
      <c r="H320" s="6"/>
      <c r="I320" s="6"/>
      <c r="J320" s="6" t="s">
        <v>138</v>
      </c>
      <c r="K320" s="21">
        <v>43759</v>
      </c>
      <c r="L320" s="6" t="s">
        <v>172</v>
      </c>
      <c r="M320" s="6" t="s">
        <v>139</v>
      </c>
      <c r="N320" s="6"/>
      <c r="O320" s="6"/>
      <c r="P320" s="16">
        <v>43759</v>
      </c>
      <c r="Q320" s="17">
        <v>0.9375</v>
      </c>
      <c r="R320" s="6" t="s">
        <v>98</v>
      </c>
      <c r="S320" s="6" t="s">
        <v>98</v>
      </c>
      <c r="T320" s="6" t="s">
        <v>49</v>
      </c>
      <c r="U320" s="6" t="s">
        <v>590</v>
      </c>
      <c r="V320" s="6" t="s">
        <v>141</v>
      </c>
      <c r="W320" s="6" t="s">
        <v>92</v>
      </c>
      <c r="Y320" s="6" t="s">
        <v>87</v>
      </c>
      <c r="AA320" s="6" t="s">
        <v>53</v>
      </c>
      <c r="AB320" s="6" t="s">
        <v>591</v>
      </c>
      <c r="AC320" s="6" t="s">
        <v>92</v>
      </c>
      <c r="AU320" s="6" t="s">
        <v>105</v>
      </c>
      <c r="AV320" s="6" t="s">
        <v>106</v>
      </c>
      <c r="AX320" s="6" t="s">
        <v>99</v>
      </c>
      <c r="AY320" s="13">
        <f t="shared" si="184"/>
        <v>1</v>
      </c>
      <c r="AZ320" s="13">
        <f t="shared" si="185"/>
        <v>0</v>
      </c>
      <c r="BA320" s="13">
        <f t="shared" si="186"/>
        <v>0</v>
      </c>
      <c r="BB320" s="13">
        <f t="shared" si="187"/>
        <v>0</v>
      </c>
      <c r="BC320" s="13">
        <f t="shared" si="188"/>
        <v>1</v>
      </c>
      <c r="BD320" s="13">
        <f t="shared" si="189"/>
        <v>0</v>
      </c>
      <c r="BE320" s="13">
        <f>COUNTIF(T320:AW320,"Tocaciones")</f>
        <v>0</v>
      </c>
      <c r="BF320" s="13">
        <f t="shared" si="190"/>
        <v>0</v>
      </c>
      <c r="BG320" s="13">
        <f t="shared" si="191"/>
        <v>0</v>
      </c>
      <c r="BH320" s="13">
        <f t="shared" si="192"/>
        <v>0</v>
      </c>
      <c r="BI320" s="13">
        <f t="shared" si="193"/>
        <v>0</v>
      </c>
      <c r="BJ320" s="13">
        <f t="shared" si="194"/>
        <v>0</v>
      </c>
      <c r="BK320" s="13">
        <f t="shared" si="195"/>
        <v>0</v>
      </c>
      <c r="BL320" s="13">
        <f t="shared" si="196"/>
        <v>0</v>
      </c>
      <c r="BM320" s="13">
        <f t="shared" si="197"/>
        <v>0</v>
      </c>
      <c r="BN320" s="13">
        <f t="shared" si="198"/>
        <v>0</v>
      </c>
      <c r="BO320" s="13">
        <f t="shared" si="199"/>
        <v>0</v>
      </c>
      <c r="BP320" s="13">
        <f t="shared" si="200"/>
        <v>0</v>
      </c>
      <c r="BQ320" s="13">
        <f t="shared" si="201"/>
        <v>0</v>
      </c>
      <c r="BR320" s="13">
        <f t="shared" si="202"/>
        <v>0</v>
      </c>
      <c r="BS320" s="13">
        <f t="shared" si="203"/>
        <v>0</v>
      </c>
      <c r="BT320" s="13">
        <f t="shared" si="204"/>
        <v>0</v>
      </c>
      <c r="BU320" s="40">
        <f t="shared" si="228"/>
        <v>2</v>
      </c>
      <c r="BV320" s="13">
        <f t="shared" si="205"/>
        <v>0</v>
      </c>
      <c r="BW320" s="13">
        <f t="shared" si="206"/>
        <v>0</v>
      </c>
      <c r="BX320" s="13">
        <f t="shared" si="207"/>
        <v>0</v>
      </c>
      <c r="BY320" s="13">
        <f t="shared" si="208"/>
        <v>0</v>
      </c>
      <c r="BZ320" s="13">
        <f t="shared" si="209"/>
        <v>0</v>
      </c>
      <c r="CA320" s="13">
        <f t="shared" si="210"/>
        <v>0</v>
      </c>
      <c r="CB320" s="13">
        <f t="shared" si="211"/>
        <v>0</v>
      </c>
      <c r="CC320" s="13">
        <f t="shared" si="212"/>
        <v>0</v>
      </c>
      <c r="CD320" s="13">
        <f t="shared" si="213"/>
        <v>0</v>
      </c>
      <c r="CE320" s="13">
        <f t="shared" si="214"/>
        <v>0</v>
      </c>
      <c r="CF320" s="13">
        <f t="shared" si="215"/>
        <v>0</v>
      </c>
      <c r="CG320" s="13">
        <f t="shared" si="216"/>
        <v>0</v>
      </c>
      <c r="CH320" s="13">
        <f t="shared" si="217"/>
        <v>0</v>
      </c>
      <c r="CI320" s="13">
        <f t="shared" si="218"/>
        <v>0</v>
      </c>
      <c r="CJ320" s="13">
        <f t="shared" si="219"/>
        <v>0</v>
      </c>
      <c r="CK320" s="13">
        <f t="shared" si="220"/>
        <v>1</v>
      </c>
      <c r="CL320" s="13">
        <f t="shared" si="221"/>
        <v>0</v>
      </c>
      <c r="CM320" s="13">
        <f t="shared" si="222"/>
        <v>0</v>
      </c>
      <c r="CN320" s="13">
        <f t="shared" si="223"/>
        <v>0</v>
      </c>
      <c r="CO320" s="13">
        <f t="shared" si="224"/>
        <v>0</v>
      </c>
      <c r="CP320" s="13">
        <f t="shared" si="225"/>
        <v>2</v>
      </c>
      <c r="CQ320" s="13">
        <f t="shared" si="226"/>
        <v>0</v>
      </c>
      <c r="CR320" s="13">
        <f t="shared" si="227"/>
        <v>0</v>
      </c>
      <c r="CS320" s="13">
        <f t="shared" si="229"/>
        <v>0</v>
      </c>
      <c r="CT320" s="13" t="s">
        <v>107</v>
      </c>
    </row>
    <row r="321" spans="1:98" x14ac:dyDescent="0.35">
      <c r="A321" s="14">
        <v>218</v>
      </c>
      <c r="B321" s="6">
        <v>320</v>
      </c>
      <c r="D321" s="6">
        <v>2</v>
      </c>
      <c r="G321" s="6">
        <v>1</v>
      </c>
      <c r="H321" s="6"/>
      <c r="I321" s="6"/>
      <c r="J321" s="6" t="s">
        <v>138</v>
      </c>
      <c r="K321" s="21">
        <v>43790</v>
      </c>
      <c r="L321" s="6" t="s">
        <v>172</v>
      </c>
      <c r="M321" s="6" t="s">
        <v>139</v>
      </c>
      <c r="N321" s="6"/>
      <c r="O321" s="6"/>
      <c r="P321" s="16">
        <v>43759</v>
      </c>
      <c r="Q321" s="17">
        <v>0.95833333333333337</v>
      </c>
      <c r="R321" s="6" t="s">
        <v>98</v>
      </c>
      <c r="S321" s="6" t="s">
        <v>98</v>
      </c>
      <c r="T321" s="6" t="s">
        <v>49</v>
      </c>
      <c r="U321" s="6" t="s">
        <v>262</v>
      </c>
      <c r="V321" s="6" t="s">
        <v>141</v>
      </c>
      <c r="W321" s="6" t="s">
        <v>94</v>
      </c>
      <c r="Y321" s="6" t="s">
        <v>87</v>
      </c>
      <c r="AU321" s="6" t="s">
        <v>105</v>
      </c>
      <c r="AV321" s="6" t="s">
        <v>106</v>
      </c>
      <c r="AX321" s="6" t="s">
        <v>99</v>
      </c>
      <c r="AY321" s="13">
        <f t="shared" si="184"/>
        <v>1</v>
      </c>
      <c r="AZ321" s="13">
        <f t="shared" si="185"/>
        <v>0</v>
      </c>
      <c r="BA321" s="13">
        <f t="shared" si="186"/>
        <v>0</v>
      </c>
      <c r="BB321" s="13">
        <f t="shared" si="187"/>
        <v>0</v>
      </c>
      <c r="BC321" s="13">
        <f t="shared" si="188"/>
        <v>0</v>
      </c>
      <c r="BD321" s="13">
        <f t="shared" si="189"/>
        <v>0</v>
      </c>
      <c r="BE321" s="13">
        <f>COUNTIF(T321:AT321,"Tocaciones")</f>
        <v>0</v>
      </c>
      <c r="BF321" s="13">
        <f t="shared" si="190"/>
        <v>0</v>
      </c>
      <c r="BG321" s="13">
        <f t="shared" si="191"/>
        <v>0</v>
      </c>
      <c r="BH321" s="13">
        <f t="shared" si="192"/>
        <v>0</v>
      </c>
      <c r="BI321" s="13">
        <f t="shared" si="193"/>
        <v>0</v>
      </c>
      <c r="BJ321" s="13">
        <f t="shared" si="194"/>
        <v>0</v>
      </c>
      <c r="BK321" s="13">
        <f t="shared" si="195"/>
        <v>0</v>
      </c>
      <c r="BL321" s="13">
        <f t="shared" si="196"/>
        <v>0</v>
      </c>
      <c r="BM321" s="13">
        <f t="shared" si="197"/>
        <v>0</v>
      </c>
      <c r="BN321" s="13">
        <f t="shared" si="198"/>
        <v>0</v>
      </c>
      <c r="BO321" s="13">
        <f t="shared" si="199"/>
        <v>0</v>
      </c>
      <c r="BP321" s="13">
        <f t="shared" si="200"/>
        <v>0</v>
      </c>
      <c r="BQ321" s="13">
        <f t="shared" si="201"/>
        <v>0</v>
      </c>
      <c r="BR321" s="13">
        <f t="shared" si="202"/>
        <v>0</v>
      </c>
      <c r="BS321" s="13">
        <f t="shared" si="203"/>
        <v>0</v>
      </c>
      <c r="BT321" s="13">
        <f t="shared" si="204"/>
        <v>0</v>
      </c>
      <c r="BU321" s="40">
        <f t="shared" si="228"/>
        <v>1</v>
      </c>
      <c r="BV321" s="13">
        <f t="shared" si="205"/>
        <v>0</v>
      </c>
      <c r="BW321" s="13">
        <f t="shared" si="206"/>
        <v>0</v>
      </c>
      <c r="BX321" s="13">
        <f t="shared" si="207"/>
        <v>0</v>
      </c>
      <c r="BY321" s="13">
        <f t="shared" si="208"/>
        <v>0</v>
      </c>
      <c r="BZ321" s="13">
        <f t="shared" si="209"/>
        <v>0</v>
      </c>
      <c r="CA321" s="13">
        <f t="shared" si="210"/>
        <v>0</v>
      </c>
      <c r="CB321" s="13">
        <f t="shared" si="211"/>
        <v>0</v>
      </c>
      <c r="CC321" s="13">
        <f t="shared" si="212"/>
        <v>0</v>
      </c>
      <c r="CD321" s="13">
        <f t="shared" si="213"/>
        <v>0</v>
      </c>
      <c r="CE321" s="13">
        <f t="shared" si="214"/>
        <v>0</v>
      </c>
      <c r="CF321" s="13">
        <f t="shared" si="215"/>
        <v>0</v>
      </c>
      <c r="CG321" s="13">
        <f t="shared" si="216"/>
        <v>0</v>
      </c>
      <c r="CH321" s="13">
        <f t="shared" si="217"/>
        <v>0</v>
      </c>
      <c r="CI321" s="13">
        <f t="shared" si="218"/>
        <v>0</v>
      </c>
      <c r="CJ321" s="13">
        <f t="shared" si="219"/>
        <v>0</v>
      </c>
      <c r="CK321" s="13">
        <f t="shared" si="220"/>
        <v>1</v>
      </c>
      <c r="CL321" s="13">
        <f t="shared" si="221"/>
        <v>0</v>
      </c>
      <c r="CM321" s="13">
        <f t="shared" si="222"/>
        <v>0</v>
      </c>
      <c r="CN321" s="13">
        <f t="shared" si="223"/>
        <v>0</v>
      </c>
      <c r="CO321" s="13">
        <f t="shared" si="224"/>
        <v>0</v>
      </c>
      <c r="CP321" s="13">
        <f t="shared" si="225"/>
        <v>0</v>
      </c>
      <c r="CQ321" s="13">
        <f t="shared" si="226"/>
        <v>0</v>
      </c>
      <c r="CR321" s="13">
        <f t="shared" si="227"/>
        <v>1</v>
      </c>
      <c r="CS321" s="13">
        <f t="shared" si="229"/>
        <v>0</v>
      </c>
      <c r="CT321" s="13" t="s">
        <v>107</v>
      </c>
    </row>
    <row r="322" spans="1:98" x14ac:dyDescent="0.35">
      <c r="A322" s="14">
        <v>219</v>
      </c>
      <c r="B322" s="6">
        <v>321</v>
      </c>
      <c r="D322" s="6">
        <v>1</v>
      </c>
      <c r="G322" s="6">
        <v>1</v>
      </c>
      <c r="H322" s="6"/>
      <c r="I322" s="6"/>
      <c r="J322" s="6" t="s">
        <v>96</v>
      </c>
      <c r="K322" s="21">
        <v>43789</v>
      </c>
      <c r="L322" s="6" t="s">
        <v>172</v>
      </c>
      <c r="M322" s="6" t="s">
        <v>545</v>
      </c>
      <c r="N322" s="6"/>
      <c r="O322" s="6"/>
      <c r="P322" s="21">
        <v>43775</v>
      </c>
      <c r="Q322" s="17">
        <v>0.61458333333333337</v>
      </c>
      <c r="R322" s="6" t="s">
        <v>310</v>
      </c>
      <c r="S322" s="6" t="s">
        <v>307</v>
      </c>
      <c r="T322" s="6" t="s">
        <v>49</v>
      </c>
      <c r="U322" s="6" t="s">
        <v>461</v>
      </c>
      <c r="V322" s="6" t="s">
        <v>592</v>
      </c>
      <c r="W322" s="6" t="s">
        <v>94</v>
      </c>
      <c r="Y322" s="6" t="s">
        <v>87</v>
      </c>
      <c r="AA322" s="6" t="s">
        <v>53</v>
      </c>
      <c r="AB322" s="6" t="s">
        <v>593</v>
      </c>
      <c r="AC322" s="6" t="s">
        <v>94</v>
      </c>
      <c r="AE322" s="6" t="s">
        <v>79</v>
      </c>
      <c r="AG322" s="6" t="s">
        <v>50</v>
      </c>
      <c r="AH322" s="6" t="s">
        <v>594</v>
      </c>
      <c r="AI322" s="6" t="s">
        <v>94</v>
      </c>
      <c r="AU322" s="6" t="s">
        <v>105</v>
      </c>
      <c r="AV322" s="6" t="s">
        <v>106</v>
      </c>
      <c r="AW322" s="6" t="s">
        <v>594</v>
      </c>
      <c r="AX322" s="6" t="s">
        <v>99</v>
      </c>
      <c r="AY322" s="13">
        <f t="shared" ref="AY322:AY385" si="230">COUNTIF(T322:AT322,"Golpiza")</f>
        <v>1</v>
      </c>
      <c r="AZ322" s="13">
        <f t="shared" ref="AZ322:AZ385" si="231">COUNTIF(T322:AT322,"Desnudamiento")</f>
        <v>1</v>
      </c>
      <c r="BA322" s="13">
        <f t="shared" ref="BA322:BA385" si="232">COUNTIF(T322:AT322,"Negacion de asistencia medica")</f>
        <v>0</v>
      </c>
      <c r="BB322" s="13">
        <f t="shared" ref="BB322:BB385" si="233">COUNTIF(T322:AT322,"Disparos")</f>
        <v>0</v>
      </c>
      <c r="BC322" s="13">
        <f t="shared" ref="BC322:BC385" si="234">COUNTIF(T322:AT322,"Detencion")</f>
        <v>1</v>
      </c>
      <c r="BD322" s="13">
        <f t="shared" ref="BD322:BD385" si="235">COUNTIF(T322:AT322,"Violacion")</f>
        <v>0</v>
      </c>
      <c r="BE322" s="13">
        <f>COUNTIF(T322:AW322,"Tocaciones")</f>
        <v>0</v>
      </c>
      <c r="BF322" s="13">
        <f t="shared" ref="BF322:BF385" si="236">COUNTIF(T322:AW322,"Amenaza")</f>
        <v>0</v>
      </c>
      <c r="BG322" s="13">
        <f t="shared" ref="BG322:BG385" si="237">COUNTIF(T322:AT322,"Amenaza de violacion")</f>
        <v>0</v>
      </c>
      <c r="BH322" s="13">
        <f t="shared" ref="BH322:BH385" si="238">COUNTIF(T322:AT322,"Amenaza de muerte")</f>
        <v>0</v>
      </c>
      <c r="BI322" s="13">
        <f t="shared" ref="BI322:BI385" si="239">COUNTIF(T322:AT322,"Atropello")</f>
        <v>0</v>
      </c>
      <c r="BJ322" s="13">
        <f t="shared" ref="BJ322:BJ385" si="240">COUNTIF(T322:AT322,"Robo con violencia")</f>
        <v>0</v>
      </c>
      <c r="BK322" s="13">
        <f t="shared" ref="BK322:BK385" si="241">COUNTIF(T322:AT322,"Allanamiento")</f>
        <v>0</v>
      </c>
      <c r="BL322" s="13">
        <f t="shared" ref="BL322:BL385" si="242">COUNTIF(T322:AT322,"Invasion de espacio prohibido")</f>
        <v>0</v>
      </c>
      <c r="BM322" s="13">
        <f t="shared" ref="BM322:BM385" si="243">COUNTIF(T322:AT322,"Gaseado")</f>
        <v>0</v>
      </c>
      <c r="BN322" s="13">
        <f t="shared" ref="BN322:BN385" si="244">COUNTIF(T322:AT322,"Piedrazo")</f>
        <v>0</v>
      </c>
      <c r="BO322" s="13">
        <f t="shared" ref="BO322:BO385" si="245">COUNTIF(T322:AT322,"Mordidas")</f>
        <v>0</v>
      </c>
      <c r="BP322" s="13">
        <f t="shared" ref="BP322:BP385" si="246">COUNTIF(T322:AT322,"Montaje")</f>
        <v>0</v>
      </c>
      <c r="BQ322" s="13">
        <f t="shared" ref="BQ322:BQ385" si="247">COUNTIF(T322:AW322,"Crucifixion")</f>
        <v>0</v>
      </c>
      <c r="BR322" s="13">
        <f t="shared" ref="BR322:BR385" si="248">COUNTIF(T322:AX322,"Otros tratos crueles")</f>
        <v>0</v>
      </c>
      <c r="BS322" s="13">
        <f t="shared" ref="BS322:BS385" si="249">COUNTIF(T322:AW322,"Obstruccion de asistencia medica")</f>
        <v>0</v>
      </c>
      <c r="BT322" s="13">
        <f t="shared" ref="BT322:BT385" si="250">COUNTIF(T322:AW322,"Ahogamiento con bolsa plastica")</f>
        <v>0</v>
      </c>
      <c r="BU322" s="40">
        <f t="shared" si="228"/>
        <v>3</v>
      </c>
      <c r="BV322" s="13">
        <f t="shared" ref="BV322:BV385" si="251">COUNTIF(T322:AW322,"Arma de fuego")</f>
        <v>0</v>
      </c>
      <c r="BW322" s="13">
        <f t="shared" ref="BW322:BW385" si="252">COUNTIF(T322:AX322,"Arma antimotin")</f>
        <v>0</v>
      </c>
      <c r="BX322" s="13">
        <f t="shared" ref="BX322:BX385" si="253">COUNTIF(T322:AW322,"Perdigones")</f>
        <v>0</v>
      </c>
      <c r="BY322" s="13">
        <f t="shared" ref="BY322:BY385" si="254">COUNTIF(T322:AW322,"Balines")</f>
        <v>0</v>
      </c>
      <c r="BZ322" s="13">
        <f t="shared" ref="BZ322:BZ385" si="255">COUNTIF(T322:AW322,"Bomba lacrimogena")</f>
        <v>0</v>
      </c>
      <c r="CA322" s="13">
        <f t="shared" ref="CA322:CA385" si="256">COUNTIF(T322:AW322,"Balas")</f>
        <v>0</v>
      </c>
      <c r="CB322" s="13">
        <f t="shared" ref="CB322:CB385" si="257">COUNTIF(T322:AW322,"Poston")</f>
        <v>0</v>
      </c>
      <c r="CC322" s="13">
        <f t="shared" ref="CC322:CC385" si="258">COUNTIF(T322:AW322,"Abuso de poder")</f>
        <v>1</v>
      </c>
      <c r="CD322" s="13">
        <f t="shared" ref="CD322:CD385" si="259">COUNTIF(T322:AW322,"Abuso sexual")</f>
        <v>0</v>
      </c>
      <c r="CE322" s="13">
        <f t="shared" ref="CE322:CE385" si="260">COUNTIF(T322:AW322,"Carro lanza aguas")</f>
        <v>0</v>
      </c>
      <c r="CF322" s="13">
        <f t="shared" ref="CF322:CF385" si="261">COUNTIF(T322:AW322,"Gas pimienta")</f>
        <v>0</v>
      </c>
      <c r="CG322" s="13">
        <f t="shared" ref="CG322:CG385" si="262">COUNTIF(T322:AW322,"Moto")</f>
        <v>0</v>
      </c>
      <c r="CH322" s="13">
        <f t="shared" ref="CH322:CH385" si="263">COUNTIF(T322:AT322,"Perro policial")</f>
        <v>0</v>
      </c>
      <c r="CI322" s="13">
        <f t="shared" ref="CI322:CI385" si="264">COUNTIF(T322:AT322,"Piedras")</f>
        <v>0</v>
      </c>
      <c r="CJ322" s="13">
        <f t="shared" ref="CJ322:CJ385" si="265">COUNTIF(T322:AW322,"Tortura")</f>
        <v>0</v>
      </c>
      <c r="CK322" s="13">
        <f t="shared" ref="CK322:CK385" si="266">COUNTIF(T322:AW322,"Uso excesivo de la fuerza")</f>
        <v>1</v>
      </c>
      <c r="CL322" s="13">
        <f t="shared" ref="CL322:CL385" si="267">COUNTIF(T322:AW322,"Vehiculo")</f>
        <v>0</v>
      </c>
      <c r="CM322" s="13">
        <f t="shared" ref="CM322:CM385" si="268">COUNTIF(T322:AX322,"Acoso sexual")</f>
        <v>0</v>
      </c>
      <c r="CN322" s="13">
        <f t="shared" ref="CN322:CN385" si="269">COUNTIF(T322:AX322,"Otros")</f>
        <v>0</v>
      </c>
      <c r="CO322" s="13">
        <f t="shared" ref="CO322:CO385" si="270">COUNTIF(T322:AW322,"Militares")</f>
        <v>0</v>
      </c>
      <c r="CP322" s="13">
        <f t="shared" ref="CP322:CP385" si="271">COUNTIF(T322:AW322,"PDI")</f>
        <v>0</v>
      </c>
      <c r="CQ322" s="13">
        <f t="shared" ref="CQ322:CQ385" si="272">COUNTIF(T322:AW322,"Marinos")</f>
        <v>0</v>
      </c>
      <c r="CR322" s="13">
        <f t="shared" ref="CR322:CR385" si="273">COUNTIF(T322:AW322,"Carabineros")</f>
        <v>3</v>
      </c>
      <c r="CS322" s="13">
        <f t="shared" si="229"/>
        <v>1</v>
      </c>
      <c r="CT322" s="13" t="s">
        <v>125</v>
      </c>
    </row>
    <row r="323" spans="1:98" x14ac:dyDescent="0.35">
      <c r="A323" s="14">
        <v>220</v>
      </c>
      <c r="B323" s="6">
        <v>322</v>
      </c>
      <c r="D323" s="6">
        <v>1</v>
      </c>
      <c r="G323" s="6">
        <v>1</v>
      </c>
      <c r="H323" s="6"/>
      <c r="I323" s="6"/>
      <c r="J323" s="6" t="s">
        <v>138</v>
      </c>
      <c r="K323" s="21">
        <v>43790</v>
      </c>
      <c r="L323" s="6" t="s">
        <v>172</v>
      </c>
      <c r="M323" s="6" t="s">
        <v>139</v>
      </c>
      <c r="N323" s="6"/>
      <c r="O323" s="6"/>
      <c r="P323" s="16">
        <v>43758</v>
      </c>
      <c r="Q323" s="17">
        <v>0.79166666666666663</v>
      </c>
      <c r="R323" s="6" t="s">
        <v>98</v>
      </c>
      <c r="S323" s="6" t="s">
        <v>98</v>
      </c>
      <c r="T323" s="6" t="s">
        <v>52</v>
      </c>
      <c r="U323" s="6" t="s">
        <v>595</v>
      </c>
      <c r="V323" s="6" t="s">
        <v>141</v>
      </c>
      <c r="W323" s="6" t="s">
        <v>94</v>
      </c>
      <c r="X323" s="6">
        <v>1</v>
      </c>
      <c r="Y323" s="6" t="s">
        <v>73</v>
      </c>
      <c r="Z323" s="6" t="s">
        <v>74</v>
      </c>
      <c r="AU323" s="6" t="s">
        <v>105</v>
      </c>
      <c r="AV323" s="6" t="s">
        <v>106</v>
      </c>
      <c r="AX323" s="6" t="s">
        <v>99</v>
      </c>
      <c r="AY323" s="13">
        <f t="shared" si="230"/>
        <v>0</v>
      </c>
      <c r="AZ323" s="13">
        <f t="shared" si="231"/>
        <v>0</v>
      </c>
      <c r="BA323" s="13">
        <f t="shared" si="232"/>
        <v>0</v>
      </c>
      <c r="BB323" s="13">
        <f t="shared" si="233"/>
        <v>1</v>
      </c>
      <c r="BC323" s="13">
        <f t="shared" si="234"/>
        <v>0</v>
      </c>
      <c r="BD323" s="13">
        <f t="shared" si="235"/>
        <v>0</v>
      </c>
      <c r="BE323" s="13">
        <f>COUNTIF(T323:AT323,"Tocaciones")</f>
        <v>0</v>
      </c>
      <c r="BF323" s="13">
        <f t="shared" si="236"/>
        <v>0</v>
      </c>
      <c r="BG323" s="13">
        <f t="shared" si="237"/>
        <v>0</v>
      </c>
      <c r="BH323" s="13">
        <f t="shared" si="238"/>
        <v>0</v>
      </c>
      <c r="BI323" s="13">
        <f t="shared" si="239"/>
        <v>0</v>
      </c>
      <c r="BJ323" s="13">
        <f t="shared" si="240"/>
        <v>0</v>
      </c>
      <c r="BK323" s="13">
        <f t="shared" si="241"/>
        <v>0</v>
      </c>
      <c r="BL323" s="13">
        <f t="shared" si="242"/>
        <v>0</v>
      </c>
      <c r="BM323" s="13">
        <f t="shared" si="243"/>
        <v>0</v>
      </c>
      <c r="BN323" s="13">
        <f t="shared" si="244"/>
        <v>0</v>
      </c>
      <c r="BO323" s="13">
        <f t="shared" si="245"/>
        <v>0</v>
      </c>
      <c r="BP323" s="13">
        <f t="shared" si="246"/>
        <v>0</v>
      </c>
      <c r="BQ323" s="13">
        <f t="shared" si="247"/>
        <v>0</v>
      </c>
      <c r="BR323" s="13">
        <f t="shared" si="248"/>
        <v>0</v>
      </c>
      <c r="BS323" s="13">
        <f t="shared" si="249"/>
        <v>0</v>
      </c>
      <c r="BT323" s="13">
        <f t="shared" si="250"/>
        <v>0</v>
      </c>
      <c r="BU323" s="40">
        <f t="shared" ref="BU323:BU386" si="274">SUM(AY323:BT323)</f>
        <v>1</v>
      </c>
      <c r="BV323" s="13">
        <f t="shared" si="251"/>
        <v>0</v>
      </c>
      <c r="BW323" s="13">
        <f t="shared" si="252"/>
        <v>1</v>
      </c>
      <c r="BX323" s="13">
        <f t="shared" si="253"/>
        <v>1</v>
      </c>
      <c r="BY323" s="13">
        <f t="shared" si="254"/>
        <v>0</v>
      </c>
      <c r="BZ323" s="13">
        <f t="shared" si="255"/>
        <v>0</v>
      </c>
      <c r="CA323" s="13">
        <f t="shared" si="256"/>
        <v>0</v>
      </c>
      <c r="CB323" s="13">
        <f t="shared" si="257"/>
        <v>0</v>
      </c>
      <c r="CC323" s="13">
        <f t="shared" si="258"/>
        <v>0</v>
      </c>
      <c r="CD323" s="13">
        <f t="shared" si="259"/>
        <v>0</v>
      </c>
      <c r="CE323" s="13">
        <f t="shared" si="260"/>
        <v>0</v>
      </c>
      <c r="CF323" s="13">
        <f t="shared" si="261"/>
        <v>0</v>
      </c>
      <c r="CG323" s="13">
        <f t="shared" si="262"/>
        <v>0</v>
      </c>
      <c r="CH323" s="13">
        <f t="shared" si="263"/>
        <v>0</v>
      </c>
      <c r="CI323" s="13">
        <f t="shared" si="264"/>
        <v>0</v>
      </c>
      <c r="CJ323" s="13">
        <f t="shared" si="265"/>
        <v>0</v>
      </c>
      <c r="CK323" s="13">
        <f t="shared" si="266"/>
        <v>0</v>
      </c>
      <c r="CL323" s="13">
        <f t="shared" si="267"/>
        <v>0</v>
      </c>
      <c r="CM323" s="13">
        <f t="shared" si="268"/>
        <v>0</v>
      </c>
      <c r="CN323" s="13">
        <f t="shared" si="269"/>
        <v>0</v>
      </c>
      <c r="CO323" s="13">
        <f t="shared" si="270"/>
        <v>0</v>
      </c>
      <c r="CP323" s="13">
        <f t="shared" si="271"/>
        <v>0</v>
      </c>
      <c r="CQ323" s="13">
        <f t="shared" si="272"/>
        <v>0</v>
      </c>
      <c r="CR323" s="13">
        <f t="shared" si="273"/>
        <v>1</v>
      </c>
      <c r="CS323" s="13">
        <f t="shared" ref="CS323:CS386" si="275">SUM(AZ323,BD323,BE323,BG323)</f>
        <v>0</v>
      </c>
      <c r="CT323" s="13" t="s">
        <v>107</v>
      </c>
    </row>
    <row r="324" spans="1:98" x14ac:dyDescent="0.35">
      <c r="A324" s="14">
        <v>221</v>
      </c>
      <c r="B324" s="6">
        <v>323</v>
      </c>
      <c r="D324" s="6">
        <v>2</v>
      </c>
      <c r="G324" s="6">
        <v>1</v>
      </c>
      <c r="H324" s="6"/>
      <c r="I324" s="6"/>
      <c r="J324" s="6" t="s">
        <v>338</v>
      </c>
      <c r="K324" s="21">
        <v>43789</v>
      </c>
      <c r="L324" s="6" t="s">
        <v>172</v>
      </c>
      <c r="M324" s="6" t="s">
        <v>445</v>
      </c>
      <c r="N324" s="6"/>
      <c r="O324" s="6"/>
      <c r="P324" s="16">
        <v>43768</v>
      </c>
      <c r="R324" s="6" t="s">
        <v>99</v>
      </c>
      <c r="S324" s="6" t="s">
        <v>310</v>
      </c>
      <c r="T324" s="6" t="s">
        <v>52</v>
      </c>
      <c r="U324" s="6" t="s">
        <v>461</v>
      </c>
      <c r="V324" s="6" t="s">
        <v>447</v>
      </c>
      <c r="W324" s="6" t="s">
        <v>94</v>
      </c>
      <c r="X324" s="6">
        <v>6</v>
      </c>
      <c r="Y324" s="6" t="s">
        <v>73</v>
      </c>
      <c r="Z324" s="6" t="s">
        <v>74</v>
      </c>
      <c r="AU324" s="6" t="s">
        <v>105</v>
      </c>
      <c r="AV324" s="6" t="s">
        <v>106</v>
      </c>
      <c r="AX324" s="6" t="s">
        <v>99</v>
      </c>
      <c r="AY324" s="13">
        <f t="shared" si="230"/>
        <v>0</v>
      </c>
      <c r="AZ324" s="13">
        <f t="shared" si="231"/>
        <v>0</v>
      </c>
      <c r="BA324" s="13">
        <f t="shared" si="232"/>
        <v>0</v>
      </c>
      <c r="BB324" s="13">
        <f t="shared" si="233"/>
        <v>1</v>
      </c>
      <c r="BC324" s="13">
        <f t="shared" si="234"/>
        <v>0</v>
      </c>
      <c r="BD324" s="13">
        <f t="shared" si="235"/>
        <v>0</v>
      </c>
      <c r="BE324" s="13">
        <f>COUNTIF(T324:AW324,"Tocaciones")</f>
        <v>0</v>
      </c>
      <c r="BF324" s="13">
        <f t="shared" si="236"/>
        <v>0</v>
      </c>
      <c r="BG324" s="13">
        <f t="shared" si="237"/>
        <v>0</v>
      </c>
      <c r="BH324" s="13">
        <f t="shared" si="238"/>
        <v>0</v>
      </c>
      <c r="BI324" s="13">
        <f t="shared" si="239"/>
        <v>0</v>
      </c>
      <c r="BJ324" s="13">
        <f t="shared" si="240"/>
        <v>0</v>
      </c>
      <c r="BK324" s="13">
        <f t="shared" si="241"/>
        <v>0</v>
      </c>
      <c r="BL324" s="13">
        <f t="shared" si="242"/>
        <v>0</v>
      </c>
      <c r="BM324" s="13">
        <f t="shared" si="243"/>
        <v>0</v>
      </c>
      <c r="BN324" s="13">
        <f t="shared" si="244"/>
        <v>0</v>
      </c>
      <c r="BO324" s="13">
        <f t="shared" si="245"/>
        <v>0</v>
      </c>
      <c r="BP324" s="13">
        <f t="shared" si="246"/>
        <v>0</v>
      </c>
      <c r="BQ324" s="13">
        <f t="shared" si="247"/>
        <v>0</v>
      </c>
      <c r="BR324" s="13">
        <f t="shared" si="248"/>
        <v>0</v>
      </c>
      <c r="BS324" s="13">
        <f t="shared" si="249"/>
        <v>0</v>
      </c>
      <c r="BT324" s="13">
        <f t="shared" si="250"/>
        <v>0</v>
      </c>
      <c r="BU324" s="40">
        <f t="shared" si="274"/>
        <v>1</v>
      </c>
      <c r="BV324" s="13">
        <f t="shared" si="251"/>
        <v>0</v>
      </c>
      <c r="BW324" s="13">
        <f t="shared" si="252"/>
        <v>1</v>
      </c>
      <c r="BX324" s="13">
        <f t="shared" si="253"/>
        <v>1</v>
      </c>
      <c r="BY324" s="13">
        <f t="shared" si="254"/>
        <v>0</v>
      </c>
      <c r="BZ324" s="13">
        <f t="shared" si="255"/>
        <v>0</v>
      </c>
      <c r="CA324" s="13">
        <f t="shared" si="256"/>
        <v>0</v>
      </c>
      <c r="CB324" s="13">
        <f t="shared" si="257"/>
        <v>0</v>
      </c>
      <c r="CC324" s="13">
        <f t="shared" si="258"/>
        <v>0</v>
      </c>
      <c r="CD324" s="13">
        <f t="shared" si="259"/>
        <v>0</v>
      </c>
      <c r="CE324" s="13">
        <f t="shared" si="260"/>
        <v>0</v>
      </c>
      <c r="CF324" s="13">
        <f t="shared" si="261"/>
        <v>0</v>
      </c>
      <c r="CG324" s="13">
        <f t="shared" si="262"/>
        <v>0</v>
      </c>
      <c r="CH324" s="13">
        <f t="shared" si="263"/>
        <v>0</v>
      </c>
      <c r="CI324" s="13">
        <f t="shared" si="264"/>
        <v>0</v>
      </c>
      <c r="CJ324" s="13">
        <f t="shared" si="265"/>
        <v>0</v>
      </c>
      <c r="CK324" s="13">
        <f t="shared" si="266"/>
        <v>0</v>
      </c>
      <c r="CL324" s="13">
        <f t="shared" si="267"/>
        <v>0</v>
      </c>
      <c r="CM324" s="13">
        <f t="shared" si="268"/>
        <v>0</v>
      </c>
      <c r="CN324" s="13">
        <f t="shared" si="269"/>
        <v>0</v>
      </c>
      <c r="CO324" s="13">
        <f t="shared" si="270"/>
        <v>0</v>
      </c>
      <c r="CP324" s="13">
        <f t="shared" si="271"/>
        <v>0</v>
      </c>
      <c r="CQ324" s="13">
        <f t="shared" si="272"/>
        <v>0</v>
      </c>
      <c r="CR324" s="13">
        <f t="shared" si="273"/>
        <v>1</v>
      </c>
      <c r="CS324" s="13">
        <f t="shared" si="275"/>
        <v>0</v>
      </c>
      <c r="CT324" s="13" t="s">
        <v>107</v>
      </c>
    </row>
    <row r="325" spans="1:98" x14ac:dyDescent="0.35">
      <c r="A325" s="14">
        <v>222</v>
      </c>
      <c r="B325" s="6">
        <v>324</v>
      </c>
      <c r="C325" s="6">
        <v>25</v>
      </c>
      <c r="D325" s="6">
        <v>2</v>
      </c>
      <c r="G325" s="6">
        <v>1</v>
      </c>
      <c r="H325" s="6"/>
      <c r="I325" s="6"/>
      <c r="J325" s="6" t="s">
        <v>397</v>
      </c>
      <c r="K325" s="21">
        <v>43789</v>
      </c>
      <c r="L325" s="6" t="s">
        <v>86</v>
      </c>
      <c r="M325" s="6" t="s">
        <v>398</v>
      </c>
      <c r="N325" s="6"/>
      <c r="O325" s="6"/>
      <c r="P325" s="16">
        <v>43787</v>
      </c>
      <c r="R325" s="6" t="s">
        <v>310</v>
      </c>
      <c r="S325" s="6" t="s">
        <v>307</v>
      </c>
      <c r="T325" s="6" t="s">
        <v>53</v>
      </c>
      <c r="W325" s="6" t="s">
        <v>94</v>
      </c>
      <c r="X325" s="6">
        <v>6</v>
      </c>
      <c r="Y325" s="6" t="s">
        <v>79</v>
      </c>
      <c r="AA325" s="6" t="s">
        <v>50</v>
      </c>
      <c r="AB325" s="6" t="s">
        <v>596</v>
      </c>
      <c r="AC325" s="6" t="s">
        <v>94</v>
      </c>
      <c r="AE325" s="6" t="s">
        <v>80</v>
      </c>
      <c r="AU325" s="6" t="s">
        <v>105</v>
      </c>
      <c r="AV325" s="6" t="s">
        <v>106</v>
      </c>
      <c r="AX325" s="6" t="s">
        <v>99</v>
      </c>
      <c r="AY325" s="13">
        <f t="shared" si="230"/>
        <v>0</v>
      </c>
      <c r="AZ325" s="13">
        <f t="shared" si="231"/>
        <v>1</v>
      </c>
      <c r="BA325" s="13">
        <f t="shared" si="232"/>
        <v>0</v>
      </c>
      <c r="BB325" s="13">
        <f t="shared" si="233"/>
        <v>0</v>
      </c>
      <c r="BC325" s="13">
        <f t="shared" si="234"/>
        <v>1</v>
      </c>
      <c r="BD325" s="13">
        <f t="shared" si="235"/>
        <v>0</v>
      </c>
      <c r="BE325" s="13">
        <f>COUNTIF(T325:AT325,"Tocaciones")</f>
        <v>0</v>
      </c>
      <c r="BF325" s="13">
        <f t="shared" si="236"/>
        <v>0</v>
      </c>
      <c r="BG325" s="13">
        <f t="shared" si="237"/>
        <v>0</v>
      </c>
      <c r="BH325" s="13">
        <f t="shared" si="238"/>
        <v>0</v>
      </c>
      <c r="BI325" s="13">
        <f t="shared" si="239"/>
        <v>0</v>
      </c>
      <c r="BJ325" s="13">
        <f t="shared" si="240"/>
        <v>0</v>
      </c>
      <c r="BK325" s="13">
        <f t="shared" si="241"/>
        <v>0</v>
      </c>
      <c r="BL325" s="13">
        <f t="shared" si="242"/>
        <v>0</v>
      </c>
      <c r="BM325" s="13">
        <f t="shared" si="243"/>
        <v>0</v>
      </c>
      <c r="BN325" s="13">
        <f t="shared" si="244"/>
        <v>0</v>
      </c>
      <c r="BO325" s="13">
        <f t="shared" si="245"/>
        <v>0</v>
      </c>
      <c r="BP325" s="13">
        <f t="shared" si="246"/>
        <v>0</v>
      </c>
      <c r="BQ325" s="13">
        <f t="shared" si="247"/>
        <v>0</v>
      </c>
      <c r="BR325" s="13">
        <f t="shared" si="248"/>
        <v>0</v>
      </c>
      <c r="BS325" s="13">
        <f t="shared" si="249"/>
        <v>0</v>
      </c>
      <c r="BT325" s="13">
        <f t="shared" si="250"/>
        <v>0</v>
      </c>
      <c r="BU325" s="40">
        <f t="shared" si="274"/>
        <v>2</v>
      </c>
      <c r="BV325" s="13">
        <f t="shared" si="251"/>
        <v>0</v>
      </c>
      <c r="BW325" s="13">
        <f t="shared" si="252"/>
        <v>0</v>
      </c>
      <c r="BX325" s="13">
        <f t="shared" si="253"/>
        <v>0</v>
      </c>
      <c r="BY325" s="13">
        <f t="shared" si="254"/>
        <v>0</v>
      </c>
      <c r="BZ325" s="13">
        <f t="shared" si="255"/>
        <v>0</v>
      </c>
      <c r="CA325" s="13">
        <f t="shared" si="256"/>
        <v>0</v>
      </c>
      <c r="CB325" s="13">
        <f t="shared" si="257"/>
        <v>0</v>
      </c>
      <c r="CC325" s="13">
        <f t="shared" si="258"/>
        <v>1</v>
      </c>
      <c r="CD325" s="13">
        <f t="shared" si="259"/>
        <v>1</v>
      </c>
      <c r="CE325" s="13">
        <f t="shared" si="260"/>
        <v>0</v>
      </c>
      <c r="CF325" s="13">
        <f t="shared" si="261"/>
        <v>0</v>
      </c>
      <c r="CG325" s="13">
        <f t="shared" si="262"/>
        <v>0</v>
      </c>
      <c r="CH325" s="13">
        <f t="shared" si="263"/>
        <v>0</v>
      </c>
      <c r="CI325" s="13">
        <f t="shared" si="264"/>
        <v>0</v>
      </c>
      <c r="CJ325" s="13">
        <f t="shared" si="265"/>
        <v>0</v>
      </c>
      <c r="CK325" s="13">
        <f t="shared" si="266"/>
        <v>0</v>
      </c>
      <c r="CL325" s="13">
        <f t="shared" si="267"/>
        <v>0</v>
      </c>
      <c r="CM325" s="13">
        <f t="shared" si="268"/>
        <v>0</v>
      </c>
      <c r="CN325" s="13">
        <f t="shared" si="269"/>
        <v>0</v>
      </c>
      <c r="CO325" s="13">
        <f t="shared" si="270"/>
        <v>0</v>
      </c>
      <c r="CP325" s="13">
        <f t="shared" si="271"/>
        <v>0</v>
      </c>
      <c r="CQ325" s="13">
        <f t="shared" si="272"/>
        <v>0</v>
      </c>
      <c r="CR325" s="13">
        <f t="shared" si="273"/>
        <v>2</v>
      </c>
      <c r="CS325" s="13">
        <f t="shared" si="275"/>
        <v>1</v>
      </c>
      <c r="CT325" s="13" t="s">
        <v>125</v>
      </c>
    </row>
    <row r="326" spans="1:98" x14ac:dyDescent="0.35">
      <c r="A326" s="14">
        <v>223</v>
      </c>
      <c r="B326" s="6">
        <v>325</v>
      </c>
      <c r="C326" s="6">
        <v>17</v>
      </c>
      <c r="D326" s="6">
        <v>1</v>
      </c>
      <c r="G326" s="6">
        <v>1</v>
      </c>
      <c r="H326" s="6"/>
      <c r="I326" s="6"/>
      <c r="J326" s="6" t="s">
        <v>96</v>
      </c>
      <c r="K326" s="21">
        <v>43789</v>
      </c>
      <c r="L326" s="6" t="s">
        <v>86</v>
      </c>
      <c r="M326" s="6" t="s">
        <v>185</v>
      </c>
      <c r="N326" s="6"/>
      <c r="O326" s="6"/>
      <c r="P326" s="16">
        <v>43756</v>
      </c>
      <c r="Q326" s="17">
        <v>0.75</v>
      </c>
      <c r="R326" s="6" t="s">
        <v>310</v>
      </c>
      <c r="S326" s="6" t="s">
        <v>98</v>
      </c>
      <c r="T326" s="6" t="s">
        <v>53</v>
      </c>
      <c r="U326" s="6" t="s">
        <v>597</v>
      </c>
      <c r="V326" s="6" t="s">
        <v>187</v>
      </c>
      <c r="W326" s="6" t="s">
        <v>94</v>
      </c>
      <c r="Y326" s="6" t="s">
        <v>79</v>
      </c>
      <c r="AA326" s="6" t="s">
        <v>50</v>
      </c>
      <c r="AB326" s="6" t="s">
        <v>598</v>
      </c>
      <c r="AC326" s="6" t="s">
        <v>94</v>
      </c>
      <c r="AE326" s="6" t="s">
        <v>80</v>
      </c>
      <c r="AG326" s="6" t="s">
        <v>49</v>
      </c>
      <c r="AH326" s="6" t="s">
        <v>599</v>
      </c>
      <c r="AI326" s="6" t="s">
        <v>94</v>
      </c>
      <c r="AK326" s="6" t="s">
        <v>87</v>
      </c>
      <c r="AU326" s="6" t="s">
        <v>105</v>
      </c>
      <c r="AV326" s="6" t="s">
        <v>106</v>
      </c>
      <c r="AX326" s="6" t="s">
        <v>99</v>
      </c>
      <c r="AY326" s="13">
        <f t="shared" si="230"/>
        <v>1</v>
      </c>
      <c r="AZ326" s="13">
        <f t="shared" si="231"/>
        <v>1</v>
      </c>
      <c r="BA326" s="13">
        <f t="shared" si="232"/>
        <v>0</v>
      </c>
      <c r="BB326" s="13">
        <f t="shared" si="233"/>
        <v>0</v>
      </c>
      <c r="BC326" s="13">
        <f t="shared" si="234"/>
        <v>1</v>
      </c>
      <c r="BD326" s="13">
        <f t="shared" si="235"/>
        <v>0</v>
      </c>
      <c r="BE326" s="13">
        <f>COUNTIF(T326:AW326,"Tocaciones")</f>
        <v>0</v>
      </c>
      <c r="BF326" s="13">
        <f t="shared" si="236"/>
        <v>0</v>
      </c>
      <c r="BG326" s="13">
        <f t="shared" si="237"/>
        <v>0</v>
      </c>
      <c r="BH326" s="13">
        <f t="shared" si="238"/>
        <v>0</v>
      </c>
      <c r="BI326" s="13">
        <f t="shared" si="239"/>
        <v>0</v>
      </c>
      <c r="BJ326" s="13">
        <f t="shared" si="240"/>
        <v>0</v>
      </c>
      <c r="BK326" s="13">
        <f t="shared" si="241"/>
        <v>0</v>
      </c>
      <c r="BL326" s="13">
        <f t="shared" si="242"/>
        <v>0</v>
      </c>
      <c r="BM326" s="13">
        <f t="shared" si="243"/>
        <v>0</v>
      </c>
      <c r="BN326" s="13">
        <f t="shared" si="244"/>
        <v>0</v>
      </c>
      <c r="BO326" s="13">
        <f t="shared" si="245"/>
        <v>0</v>
      </c>
      <c r="BP326" s="13">
        <f t="shared" si="246"/>
        <v>0</v>
      </c>
      <c r="BQ326" s="13">
        <f t="shared" si="247"/>
        <v>0</v>
      </c>
      <c r="BR326" s="13">
        <f t="shared" si="248"/>
        <v>0</v>
      </c>
      <c r="BS326" s="13">
        <f t="shared" si="249"/>
        <v>0</v>
      </c>
      <c r="BT326" s="13">
        <f t="shared" si="250"/>
        <v>0</v>
      </c>
      <c r="BU326" s="40">
        <f t="shared" si="274"/>
        <v>3</v>
      </c>
      <c r="BV326" s="13">
        <f t="shared" si="251"/>
        <v>0</v>
      </c>
      <c r="BW326" s="13">
        <f t="shared" si="252"/>
        <v>0</v>
      </c>
      <c r="BX326" s="13">
        <f t="shared" si="253"/>
        <v>0</v>
      </c>
      <c r="BY326" s="13">
        <f t="shared" si="254"/>
        <v>0</v>
      </c>
      <c r="BZ326" s="13">
        <f t="shared" si="255"/>
        <v>0</v>
      </c>
      <c r="CA326" s="13">
        <f t="shared" si="256"/>
        <v>0</v>
      </c>
      <c r="CB326" s="13">
        <f t="shared" si="257"/>
        <v>0</v>
      </c>
      <c r="CC326" s="13">
        <f t="shared" si="258"/>
        <v>1</v>
      </c>
      <c r="CD326" s="13">
        <f t="shared" si="259"/>
        <v>1</v>
      </c>
      <c r="CE326" s="13">
        <f t="shared" si="260"/>
        <v>0</v>
      </c>
      <c r="CF326" s="13">
        <f t="shared" si="261"/>
        <v>0</v>
      </c>
      <c r="CG326" s="13">
        <f t="shared" si="262"/>
        <v>0</v>
      </c>
      <c r="CH326" s="13">
        <f t="shared" si="263"/>
        <v>0</v>
      </c>
      <c r="CI326" s="13">
        <f t="shared" si="264"/>
        <v>0</v>
      </c>
      <c r="CJ326" s="13">
        <f t="shared" si="265"/>
        <v>0</v>
      </c>
      <c r="CK326" s="13">
        <f t="shared" si="266"/>
        <v>1</v>
      </c>
      <c r="CL326" s="13">
        <f t="shared" si="267"/>
        <v>0</v>
      </c>
      <c r="CM326" s="13">
        <f t="shared" si="268"/>
        <v>0</v>
      </c>
      <c r="CN326" s="13">
        <f t="shared" si="269"/>
        <v>0</v>
      </c>
      <c r="CO326" s="13">
        <f t="shared" si="270"/>
        <v>0</v>
      </c>
      <c r="CP326" s="13">
        <f t="shared" si="271"/>
        <v>0</v>
      </c>
      <c r="CQ326" s="13">
        <f t="shared" si="272"/>
        <v>0</v>
      </c>
      <c r="CR326" s="13">
        <f t="shared" si="273"/>
        <v>3</v>
      </c>
      <c r="CS326" s="13">
        <f t="shared" si="275"/>
        <v>1</v>
      </c>
      <c r="CT326" s="13" t="s">
        <v>125</v>
      </c>
    </row>
    <row r="327" spans="1:98" x14ac:dyDescent="0.35">
      <c r="A327" s="14">
        <v>224</v>
      </c>
      <c r="B327" s="6">
        <v>326</v>
      </c>
      <c r="D327" s="6">
        <v>1</v>
      </c>
      <c r="G327" s="6">
        <v>1</v>
      </c>
      <c r="H327" s="6"/>
      <c r="I327" s="6"/>
      <c r="J327" s="6" t="s">
        <v>338</v>
      </c>
      <c r="K327" s="21">
        <v>43789</v>
      </c>
      <c r="L327" s="6" t="s">
        <v>172</v>
      </c>
      <c r="M327" s="6" t="s">
        <v>600</v>
      </c>
      <c r="N327" s="6"/>
      <c r="O327" s="6"/>
      <c r="P327" s="16">
        <v>43766</v>
      </c>
      <c r="Q327" s="17">
        <v>0.92708333333333337</v>
      </c>
      <c r="R327" s="6" t="s">
        <v>99</v>
      </c>
      <c r="S327" s="6" t="s">
        <v>307</v>
      </c>
      <c r="T327" s="6" t="s">
        <v>56</v>
      </c>
      <c r="U327" s="6" t="s">
        <v>601</v>
      </c>
      <c r="V327" s="6" t="s">
        <v>602</v>
      </c>
      <c r="W327" s="6" t="s">
        <v>94</v>
      </c>
      <c r="Y327" s="6" t="s">
        <v>79</v>
      </c>
      <c r="AA327" s="6" t="s">
        <v>53</v>
      </c>
      <c r="AB327" s="6" t="s">
        <v>581</v>
      </c>
      <c r="AC327" s="6" t="s">
        <v>94</v>
      </c>
      <c r="AE327" s="6" t="s">
        <v>79</v>
      </c>
      <c r="AU327" s="6" t="s">
        <v>105</v>
      </c>
      <c r="AV327" s="6" t="s">
        <v>106</v>
      </c>
      <c r="AX327" s="13">
        <v>999</v>
      </c>
      <c r="AY327" s="13">
        <f t="shared" si="230"/>
        <v>0</v>
      </c>
      <c r="AZ327" s="13">
        <f t="shared" si="231"/>
        <v>0</v>
      </c>
      <c r="BA327" s="13">
        <f t="shared" si="232"/>
        <v>0</v>
      </c>
      <c r="BB327" s="13">
        <f t="shared" si="233"/>
        <v>0</v>
      </c>
      <c r="BC327" s="13">
        <f t="shared" si="234"/>
        <v>1</v>
      </c>
      <c r="BD327" s="13">
        <f t="shared" si="235"/>
        <v>0</v>
      </c>
      <c r="BE327" s="13">
        <f>COUNTIF(T327:AT327,"Tocaciones")</f>
        <v>0</v>
      </c>
      <c r="BF327" s="13">
        <f t="shared" si="236"/>
        <v>1</v>
      </c>
      <c r="BG327" s="13">
        <f t="shared" si="237"/>
        <v>0</v>
      </c>
      <c r="BH327" s="13">
        <f t="shared" si="238"/>
        <v>0</v>
      </c>
      <c r="BI327" s="13">
        <f t="shared" si="239"/>
        <v>0</v>
      </c>
      <c r="BJ327" s="13">
        <f t="shared" si="240"/>
        <v>0</v>
      </c>
      <c r="BK327" s="13">
        <f t="shared" si="241"/>
        <v>0</v>
      </c>
      <c r="BL327" s="13">
        <f t="shared" si="242"/>
        <v>0</v>
      </c>
      <c r="BM327" s="13">
        <f t="shared" si="243"/>
        <v>0</v>
      </c>
      <c r="BN327" s="13">
        <f t="shared" si="244"/>
        <v>0</v>
      </c>
      <c r="BO327" s="13">
        <f t="shared" si="245"/>
        <v>0</v>
      </c>
      <c r="BP327" s="13">
        <f t="shared" si="246"/>
        <v>0</v>
      </c>
      <c r="BQ327" s="13">
        <f t="shared" si="247"/>
        <v>0</v>
      </c>
      <c r="BR327" s="13">
        <f t="shared" si="248"/>
        <v>0</v>
      </c>
      <c r="BS327" s="13">
        <f t="shared" si="249"/>
        <v>0</v>
      </c>
      <c r="BT327" s="13">
        <f t="shared" si="250"/>
        <v>0</v>
      </c>
      <c r="BU327" s="40">
        <f t="shared" si="274"/>
        <v>2</v>
      </c>
      <c r="BV327" s="13">
        <f t="shared" si="251"/>
        <v>0</v>
      </c>
      <c r="BW327" s="13">
        <f t="shared" si="252"/>
        <v>0</v>
      </c>
      <c r="BX327" s="13">
        <f t="shared" si="253"/>
        <v>0</v>
      </c>
      <c r="BY327" s="13">
        <f t="shared" si="254"/>
        <v>0</v>
      </c>
      <c r="BZ327" s="13">
        <f t="shared" si="255"/>
        <v>0</v>
      </c>
      <c r="CA327" s="13">
        <f t="shared" si="256"/>
        <v>0</v>
      </c>
      <c r="CB327" s="13">
        <f t="shared" si="257"/>
        <v>0</v>
      </c>
      <c r="CC327" s="13">
        <f t="shared" si="258"/>
        <v>2</v>
      </c>
      <c r="CD327" s="13">
        <f t="shared" si="259"/>
        <v>0</v>
      </c>
      <c r="CE327" s="13">
        <f t="shared" si="260"/>
        <v>0</v>
      </c>
      <c r="CF327" s="13">
        <f t="shared" si="261"/>
        <v>0</v>
      </c>
      <c r="CG327" s="13">
        <f t="shared" si="262"/>
        <v>0</v>
      </c>
      <c r="CH327" s="13">
        <f t="shared" si="263"/>
        <v>0</v>
      </c>
      <c r="CI327" s="13">
        <f t="shared" si="264"/>
        <v>0</v>
      </c>
      <c r="CJ327" s="13">
        <f t="shared" si="265"/>
        <v>0</v>
      </c>
      <c r="CK327" s="13">
        <f t="shared" si="266"/>
        <v>0</v>
      </c>
      <c r="CL327" s="13">
        <f t="shared" si="267"/>
        <v>0</v>
      </c>
      <c r="CM327" s="13">
        <f t="shared" si="268"/>
        <v>0</v>
      </c>
      <c r="CN327" s="13">
        <f t="shared" si="269"/>
        <v>0</v>
      </c>
      <c r="CO327" s="13">
        <f t="shared" si="270"/>
        <v>0</v>
      </c>
      <c r="CP327" s="13">
        <f t="shared" si="271"/>
        <v>0</v>
      </c>
      <c r="CQ327" s="13">
        <f t="shared" si="272"/>
        <v>0</v>
      </c>
      <c r="CR327" s="13">
        <f t="shared" si="273"/>
        <v>2</v>
      </c>
      <c r="CS327" s="13">
        <f t="shared" si="275"/>
        <v>0</v>
      </c>
      <c r="CT327" s="13" t="s">
        <v>107</v>
      </c>
    </row>
    <row r="328" spans="1:98" x14ac:dyDescent="0.35">
      <c r="A328" s="14">
        <v>225</v>
      </c>
      <c r="B328" s="6">
        <v>327</v>
      </c>
      <c r="C328" s="6">
        <v>15</v>
      </c>
      <c r="D328" s="6">
        <v>1</v>
      </c>
      <c r="G328" s="6">
        <v>1</v>
      </c>
      <c r="H328" s="6"/>
      <c r="I328" s="6"/>
      <c r="J328" s="6" t="s">
        <v>338</v>
      </c>
      <c r="K328" s="21">
        <v>43788</v>
      </c>
      <c r="L328" s="18" t="s">
        <v>527</v>
      </c>
      <c r="M328" s="6" t="s">
        <v>339</v>
      </c>
      <c r="N328" s="6"/>
      <c r="O328" s="6"/>
      <c r="P328" s="21">
        <v>43777</v>
      </c>
      <c r="Q328" s="17">
        <v>0.9375</v>
      </c>
      <c r="R328" s="6" t="s">
        <v>99</v>
      </c>
      <c r="S328" s="6" t="s">
        <v>98</v>
      </c>
      <c r="T328" s="6" t="s">
        <v>52</v>
      </c>
      <c r="U328" s="6" t="s">
        <v>603</v>
      </c>
      <c r="V328" s="6" t="s">
        <v>341</v>
      </c>
      <c r="W328" s="6" t="s">
        <v>94</v>
      </c>
      <c r="Y328" s="6" t="s">
        <v>73</v>
      </c>
      <c r="Z328" s="6" t="s">
        <v>76</v>
      </c>
      <c r="AU328" s="6" t="s">
        <v>105</v>
      </c>
      <c r="AV328" s="6" t="s">
        <v>106</v>
      </c>
      <c r="AX328" s="6" t="s">
        <v>99</v>
      </c>
      <c r="AY328" s="13">
        <f t="shared" si="230"/>
        <v>0</v>
      </c>
      <c r="AZ328" s="13">
        <f t="shared" si="231"/>
        <v>0</v>
      </c>
      <c r="BA328" s="13">
        <f t="shared" si="232"/>
        <v>0</v>
      </c>
      <c r="BB328" s="13">
        <f t="shared" si="233"/>
        <v>1</v>
      </c>
      <c r="BC328" s="13">
        <f t="shared" si="234"/>
        <v>0</v>
      </c>
      <c r="BD328" s="13">
        <f t="shared" si="235"/>
        <v>0</v>
      </c>
      <c r="BE328" s="13">
        <f>COUNTIF(T328:AW328,"Tocaciones")</f>
        <v>0</v>
      </c>
      <c r="BF328" s="13">
        <f t="shared" si="236"/>
        <v>0</v>
      </c>
      <c r="BG328" s="13">
        <f t="shared" si="237"/>
        <v>0</v>
      </c>
      <c r="BH328" s="13">
        <f t="shared" si="238"/>
        <v>0</v>
      </c>
      <c r="BI328" s="13">
        <f t="shared" si="239"/>
        <v>0</v>
      </c>
      <c r="BJ328" s="13">
        <f t="shared" si="240"/>
        <v>0</v>
      </c>
      <c r="BK328" s="13">
        <f t="shared" si="241"/>
        <v>0</v>
      </c>
      <c r="BL328" s="13">
        <f t="shared" si="242"/>
        <v>0</v>
      </c>
      <c r="BM328" s="13">
        <f t="shared" si="243"/>
        <v>0</v>
      </c>
      <c r="BN328" s="13">
        <f t="shared" si="244"/>
        <v>0</v>
      </c>
      <c r="BO328" s="13">
        <f t="shared" si="245"/>
        <v>0</v>
      </c>
      <c r="BP328" s="13">
        <f t="shared" si="246"/>
        <v>0</v>
      </c>
      <c r="BQ328" s="13">
        <f t="shared" si="247"/>
        <v>0</v>
      </c>
      <c r="BR328" s="13">
        <f t="shared" si="248"/>
        <v>0</v>
      </c>
      <c r="BS328" s="13">
        <f t="shared" si="249"/>
        <v>0</v>
      </c>
      <c r="BT328" s="13">
        <f t="shared" si="250"/>
        <v>0</v>
      </c>
      <c r="BU328" s="40">
        <f t="shared" si="274"/>
        <v>1</v>
      </c>
      <c r="BV328" s="13">
        <f t="shared" si="251"/>
        <v>0</v>
      </c>
      <c r="BW328" s="13">
        <f t="shared" si="252"/>
        <v>1</v>
      </c>
      <c r="BX328" s="13">
        <f t="shared" si="253"/>
        <v>0</v>
      </c>
      <c r="BY328" s="13">
        <f t="shared" si="254"/>
        <v>0</v>
      </c>
      <c r="BZ328" s="13">
        <f t="shared" si="255"/>
        <v>1</v>
      </c>
      <c r="CA328" s="13">
        <f t="shared" si="256"/>
        <v>0</v>
      </c>
      <c r="CB328" s="13">
        <f t="shared" si="257"/>
        <v>0</v>
      </c>
      <c r="CC328" s="13">
        <f t="shared" si="258"/>
        <v>0</v>
      </c>
      <c r="CD328" s="13">
        <f t="shared" si="259"/>
        <v>0</v>
      </c>
      <c r="CE328" s="13">
        <f t="shared" si="260"/>
        <v>0</v>
      </c>
      <c r="CF328" s="13">
        <f t="shared" si="261"/>
        <v>0</v>
      </c>
      <c r="CG328" s="13">
        <f t="shared" si="262"/>
        <v>0</v>
      </c>
      <c r="CH328" s="13">
        <f t="shared" si="263"/>
        <v>0</v>
      </c>
      <c r="CI328" s="13">
        <f t="shared" si="264"/>
        <v>0</v>
      </c>
      <c r="CJ328" s="13">
        <f t="shared" si="265"/>
        <v>0</v>
      </c>
      <c r="CK328" s="13">
        <f t="shared" si="266"/>
        <v>0</v>
      </c>
      <c r="CL328" s="13">
        <f t="shared" si="267"/>
        <v>0</v>
      </c>
      <c r="CM328" s="13">
        <f t="shared" si="268"/>
        <v>0</v>
      </c>
      <c r="CN328" s="13">
        <f t="shared" si="269"/>
        <v>0</v>
      </c>
      <c r="CO328" s="13">
        <f t="shared" si="270"/>
        <v>0</v>
      </c>
      <c r="CP328" s="13">
        <f t="shared" si="271"/>
        <v>0</v>
      </c>
      <c r="CQ328" s="13">
        <f t="shared" si="272"/>
        <v>0</v>
      </c>
      <c r="CR328" s="13">
        <f t="shared" si="273"/>
        <v>1</v>
      </c>
      <c r="CS328" s="13">
        <f t="shared" si="275"/>
        <v>0</v>
      </c>
      <c r="CT328" s="13" t="s">
        <v>107</v>
      </c>
    </row>
    <row r="329" spans="1:98" x14ac:dyDescent="0.35">
      <c r="A329" s="14">
        <v>226</v>
      </c>
      <c r="B329" s="6">
        <v>328</v>
      </c>
      <c r="C329" s="6">
        <v>18</v>
      </c>
      <c r="D329" s="6">
        <v>999</v>
      </c>
      <c r="G329" s="6">
        <v>1</v>
      </c>
      <c r="H329" s="6"/>
      <c r="I329" s="6"/>
      <c r="J329" s="6" t="s">
        <v>96</v>
      </c>
      <c r="K329" s="21">
        <v>43789</v>
      </c>
      <c r="L329" s="6" t="s">
        <v>539</v>
      </c>
      <c r="M329" s="6" t="s">
        <v>604</v>
      </c>
      <c r="N329" s="6"/>
      <c r="O329" s="6"/>
      <c r="P329" s="16">
        <v>43789</v>
      </c>
      <c r="Q329" s="17">
        <v>0.72222222222222221</v>
      </c>
      <c r="R329" s="6" t="s">
        <v>98</v>
      </c>
      <c r="S329" s="6" t="s">
        <v>99</v>
      </c>
      <c r="T329" s="6" t="s">
        <v>52</v>
      </c>
      <c r="U329" s="6" t="s">
        <v>605</v>
      </c>
      <c r="V329" s="6" t="s">
        <v>606</v>
      </c>
      <c r="W329" s="6" t="s">
        <v>94</v>
      </c>
      <c r="X329" s="6">
        <v>3</v>
      </c>
      <c r="Y329" s="6" t="s">
        <v>72</v>
      </c>
      <c r="Z329" s="6" t="s">
        <v>77</v>
      </c>
      <c r="AA329" s="6" t="s">
        <v>49</v>
      </c>
      <c r="AB329" s="6" t="s">
        <v>607</v>
      </c>
      <c r="AC329" s="6" t="s">
        <v>94</v>
      </c>
      <c r="AD329" s="6">
        <v>3</v>
      </c>
      <c r="AE329" s="6" t="s">
        <v>79</v>
      </c>
      <c r="AU329" s="6" t="s">
        <v>105</v>
      </c>
      <c r="AV329" s="6" t="s">
        <v>106</v>
      </c>
      <c r="AX329" s="6" t="s">
        <v>99</v>
      </c>
      <c r="AY329" s="13">
        <f t="shared" si="230"/>
        <v>1</v>
      </c>
      <c r="AZ329" s="13">
        <f t="shared" si="231"/>
        <v>0</v>
      </c>
      <c r="BA329" s="13">
        <f t="shared" si="232"/>
        <v>0</v>
      </c>
      <c r="BB329" s="13">
        <f t="shared" si="233"/>
        <v>1</v>
      </c>
      <c r="BC329" s="13">
        <f t="shared" si="234"/>
        <v>0</v>
      </c>
      <c r="BD329" s="13">
        <f t="shared" si="235"/>
        <v>0</v>
      </c>
      <c r="BE329" s="13">
        <f>COUNTIF(T329:AT329,"Tocaciones")</f>
        <v>0</v>
      </c>
      <c r="BF329" s="13">
        <f t="shared" si="236"/>
        <v>0</v>
      </c>
      <c r="BG329" s="13">
        <f t="shared" si="237"/>
        <v>0</v>
      </c>
      <c r="BH329" s="13">
        <f t="shared" si="238"/>
        <v>0</v>
      </c>
      <c r="BI329" s="13">
        <f t="shared" si="239"/>
        <v>0</v>
      </c>
      <c r="BJ329" s="13">
        <f t="shared" si="240"/>
        <v>0</v>
      </c>
      <c r="BK329" s="13">
        <f t="shared" si="241"/>
        <v>0</v>
      </c>
      <c r="BL329" s="13">
        <f t="shared" si="242"/>
        <v>0</v>
      </c>
      <c r="BM329" s="13">
        <f t="shared" si="243"/>
        <v>0</v>
      </c>
      <c r="BN329" s="13">
        <f t="shared" si="244"/>
        <v>0</v>
      </c>
      <c r="BO329" s="13">
        <f t="shared" si="245"/>
        <v>0</v>
      </c>
      <c r="BP329" s="13">
        <f t="shared" si="246"/>
        <v>0</v>
      </c>
      <c r="BQ329" s="13">
        <f t="shared" si="247"/>
        <v>0</v>
      </c>
      <c r="BR329" s="13">
        <f t="shared" si="248"/>
        <v>0</v>
      </c>
      <c r="BS329" s="13">
        <f t="shared" si="249"/>
        <v>0</v>
      </c>
      <c r="BT329" s="13">
        <f t="shared" si="250"/>
        <v>0</v>
      </c>
      <c r="BU329" s="40">
        <f t="shared" si="274"/>
        <v>2</v>
      </c>
      <c r="BV329" s="13">
        <f t="shared" si="251"/>
        <v>1</v>
      </c>
      <c r="BW329" s="13">
        <f t="shared" si="252"/>
        <v>0</v>
      </c>
      <c r="BX329" s="13">
        <f t="shared" si="253"/>
        <v>0</v>
      </c>
      <c r="BY329" s="13">
        <f t="shared" si="254"/>
        <v>0</v>
      </c>
      <c r="BZ329" s="13">
        <f t="shared" si="255"/>
        <v>0</v>
      </c>
      <c r="CA329" s="13">
        <f t="shared" si="256"/>
        <v>1</v>
      </c>
      <c r="CB329" s="13">
        <f t="shared" si="257"/>
        <v>0</v>
      </c>
      <c r="CC329" s="13">
        <f t="shared" si="258"/>
        <v>1</v>
      </c>
      <c r="CD329" s="13">
        <f t="shared" si="259"/>
        <v>0</v>
      </c>
      <c r="CE329" s="13">
        <f t="shared" si="260"/>
        <v>0</v>
      </c>
      <c r="CF329" s="13">
        <f t="shared" si="261"/>
        <v>0</v>
      </c>
      <c r="CG329" s="13">
        <f t="shared" si="262"/>
        <v>0</v>
      </c>
      <c r="CH329" s="13">
        <f t="shared" si="263"/>
        <v>0</v>
      </c>
      <c r="CI329" s="13">
        <f t="shared" si="264"/>
        <v>0</v>
      </c>
      <c r="CJ329" s="13">
        <f t="shared" si="265"/>
        <v>0</v>
      </c>
      <c r="CK329" s="13">
        <f t="shared" si="266"/>
        <v>0</v>
      </c>
      <c r="CL329" s="13">
        <f t="shared" si="267"/>
        <v>0</v>
      </c>
      <c r="CM329" s="13">
        <f t="shared" si="268"/>
        <v>0</v>
      </c>
      <c r="CN329" s="13">
        <f t="shared" si="269"/>
        <v>0</v>
      </c>
      <c r="CO329" s="13">
        <f t="shared" si="270"/>
        <v>0</v>
      </c>
      <c r="CP329" s="13">
        <f t="shared" si="271"/>
        <v>0</v>
      </c>
      <c r="CQ329" s="13">
        <f t="shared" si="272"/>
        <v>0</v>
      </c>
      <c r="CR329" s="13">
        <f t="shared" si="273"/>
        <v>2</v>
      </c>
      <c r="CS329" s="13">
        <f t="shared" si="275"/>
        <v>0</v>
      </c>
      <c r="CT329" s="13" t="s">
        <v>107</v>
      </c>
    </row>
    <row r="330" spans="1:98" x14ac:dyDescent="0.35">
      <c r="A330" s="14">
        <v>226</v>
      </c>
      <c r="B330" s="6">
        <v>329</v>
      </c>
      <c r="C330" s="6">
        <v>10</v>
      </c>
      <c r="D330" s="6">
        <v>999</v>
      </c>
      <c r="G330" s="6">
        <v>1</v>
      </c>
      <c r="H330" s="6"/>
      <c r="I330" s="6"/>
      <c r="J330" s="6" t="s">
        <v>96</v>
      </c>
      <c r="K330" s="21">
        <v>43789</v>
      </c>
      <c r="L330" s="6" t="s">
        <v>539</v>
      </c>
      <c r="M330" s="6" t="s">
        <v>604</v>
      </c>
      <c r="N330" s="6"/>
      <c r="O330" s="6"/>
      <c r="P330" s="16">
        <v>43789</v>
      </c>
      <c r="Q330" s="17">
        <v>0.72222222222222221</v>
      </c>
      <c r="R330" s="6" t="s">
        <v>98</v>
      </c>
      <c r="S330" s="6" t="s">
        <v>99</v>
      </c>
      <c r="T330" s="6" t="s">
        <v>52</v>
      </c>
      <c r="U330" s="6" t="s">
        <v>605</v>
      </c>
      <c r="V330" s="6" t="s">
        <v>606</v>
      </c>
      <c r="W330" s="6" t="s">
        <v>94</v>
      </c>
      <c r="X330" s="6">
        <v>3</v>
      </c>
      <c r="Y330" s="6" t="s">
        <v>72</v>
      </c>
      <c r="Z330" s="6" t="s">
        <v>77</v>
      </c>
      <c r="AA330" s="6" t="s">
        <v>49</v>
      </c>
      <c r="AB330" s="6" t="s">
        <v>608</v>
      </c>
      <c r="AC330" s="6" t="s">
        <v>94</v>
      </c>
      <c r="AD330" s="6">
        <v>3</v>
      </c>
      <c r="AE330" s="6" t="s">
        <v>79</v>
      </c>
      <c r="AU330" s="6" t="s">
        <v>105</v>
      </c>
      <c r="AV330" s="6" t="s">
        <v>106</v>
      </c>
      <c r="AX330" s="6" t="s">
        <v>99</v>
      </c>
      <c r="AY330" s="13">
        <f t="shared" si="230"/>
        <v>1</v>
      </c>
      <c r="AZ330" s="13">
        <f t="shared" si="231"/>
        <v>0</v>
      </c>
      <c r="BA330" s="13">
        <f t="shared" si="232"/>
        <v>0</v>
      </c>
      <c r="BB330" s="13">
        <f t="shared" si="233"/>
        <v>1</v>
      </c>
      <c r="BC330" s="13">
        <f t="shared" si="234"/>
        <v>0</v>
      </c>
      <c r="BD330" s="13">
        <f t="shared" si="235"/>
        <v>0</v>
      </c>
      <c r="BE330" s="13">
        <f>COUNTIF(T330:AW330,"Tocaciones")</f>
        <v>0</v>
      </c>
      <c r="BF330" s="13">
        <f t="shared" si="236"/>
        <v>0</v>
      </c>
      <c r="BG330" s="13">
        <f t="shared" si="237"/>
        <v>0</v>
      </c>
      <c r="BH330" s="13">
        <f t="shared" si="238"/>
        <v>0</v>
      </c>
      <c r="BI330" s="13">
        <f t="shared" si="239"/>
        <v>0</v>
      </c>
      <c r="BJ330" s="13">
        <f t="shared" si="240"/>
        <v>0</v>
      </c>
      <c r="BK330" s="13">
        <f t="shared" si="241"/>
        <v>0</v>
      </c>
      <c r="BL330" s="13">
        <f t="shared" si="242"/>
        <v>0</v>
      </c>
      <c r="BM330" s="13">
        <f t="shared" si="243"/>
        <v>0</v>
      </c>
      <c r="BN330" s="13">
        <f t="shared" si="244"/>
        <v>0</v>
      </c>
      <c r="BO330" s="13">
        <f t="shared" si="245"/>
        <v>0</v>
      </c>
      <c r="BP330" s="13">
        <f t="shared" si="246"/>
        <v>0</v>
      </c>
      <c r="BQ330" s="13">
        <f t="shared" si="247"/>
        <v>0</v>
      </c>
      <c r="BR330" s="13">
        <f t="shared" si="248"/>
        <v>0</v>
      </c>
      <c r="BS330" s="13">
        <f t="shared" si="249"/>
        <v>0</v>
      </c>
      <c r="BT330" s="13">
        <f t="shared" si="250"/>
        <v>0</v>
      </c>
      <c r="BU330" s="40">
        <f t="shared" si="274"/>
        <v>2</v>
      </c>
      <c r="BV330" s="13">
        <f t="shared" si="251"/>
        <v>1</v>
      </c>
      <c r="BW330" s="13">
        <f t="shared" si="252"/>
        <v>0</v>
      </c>
      <c r="BX330" s="13">
        <f t="shared" si="253"/>
        <v>0</v>
      </c>
      <c r="BY330" s="13">
        <f t="shared" si="254"/>
        <v>0</v>
      </c>
      <c r="BZ330" s="13">
        <f t="shared" si="255"/>
        <v>0</v>
      </c>
      <c r="CA330" s="13">
        <f t="shared" si="256"/>
        <v>1</v>
      </c>
      <c r="CB330" s="13">
        <f t="shared" si="257"/>
        <v>0</v>
      </c>
      <c r="CC330" s="13">
        <f t="shared" si="258"/>
        <v>1</v>
      </c>
      <c r="CD330" s="13">
        <f t="shared" si="259"/>
        <v>0</v>
      </c>
      <c r="CE330" s="13">
        <f t="shared" si="260"/>
        <v>0</v>
      </c>
      <c r="CF330" s="13">
        <f t="shared" si="261"/>
        <v>0</v>
      </c>
      <c r="CG330" s="13">
        <f t="shared" si="262"/>
        <v>0</v>
      </c>
      <c r="CH330" s="13">
        <f t="shared" si="263"/>
        <v>0</v>
      </c>
      <c r="CI330" s="13">
        <f t="shared" si="264"/>
        <v>0</v>
      </c>
      <c r="CJ330" s="13">
        <f t="shared" si="265"/>
        <v>0</v>
      </c>
      <c r="CK330" s="13">
        <f t="shared" si="266"/>
        <v>0</v>
      </c>
      <c r="CL330" s="13">
        <f t="shared" si="267"/>
        <v>0</v>
      </c>
      <c r="CM330" s="13">
        <f t="shared" si="268"/>
        <v>0</v>
      </c>
      <c r="CN330" s="13">
        <f t="shared" si="269"/>
        <v>0</v>
      </c>
      <c r="CO330" s="13">
        <f t="shared" si="270"/>
        <v>0</v>
      </c>
      <c r="CP330" s="13">
        <f t="shared" si="271"/>
        <v>0</v>
      </c>
      <c r="CQ330" s="13">
        <f t="shared" si="272"/>
        <v>0</v>
      </c>
      <c r="CR330" s="13">
        <f t="shared" si="273"/>
        <v>2</v>
      </c>
      <c r="CS330" s="13">
        <f t="shared" si="275"/>
        <v>0</v>
      </c>
      <c r="CT330" s="13" t="s">
        <v>107</v>
      </c>
    </row>
    <row r="331" spans="1:98" x14ac:dyDescent="0.35">
      <c r="A331" s="14">
        <v>226</v>
      </c>
      <c r="B331" s="6">
        <v>330</v>
      </c>
      <c r="C331" s="6">
        <v>9</v>
      </c>
      <c r="D331" s="6">
        <v>999</v>
      </c>
      <c r="G331" s="6">
        <v>1</v>
      </c>
      <c r="H331" s="6"/>
      <c r="I331" s="6"/>
      <c r="J331" s="6" t="s">
        <v>96</v>
      </c>
      <c r="K331" s="21">
        <v>43789</v>
      </c>
      <c r="L331" s="6" t="s">
        <v>539</v>
      </c>
      <c r="M331" s="6" t="s">
        <v>604</v>
      </c>
      <c r="N331" s="6"/>
      <c r="O331" s="6"/>
      <c r="P331" s="16">
        <v>43789</v>
      </c>
      <c r="Q331" s="17">
        <v>0.72222222222222221</v>
      </c>
      <c r="R331" s="6" t="s">
        <v>98</v>
      </c>
      <c r="S331" s="6" t="s">
        <v>99</v>
      </c>
      <c r="T331" s="6" t="s">
        <v>52</v>
      </c>
      <c r="U331" s="6" t="s">
        <v>605</v>
      </c>
      <c r="V331" s="6" t="s">
        <v>606</v>
      </c>
      <c r="W331" s="6" t="s">
        <v>94</v>
      </c>
      <c r="X331" s="6">
        <v>3</v>
      </c>
      <c r="Y331" s="6" t="s">
        <v>72</v>
      </c>
      <c r="Z331" s="6" t="s">
        <v>77</v>
      </c>
      <c r="AA331" s="6" t="s">
        <v>49</v>
      </c>
      <c r="AB331" s="6" t="s">
        <v>609</v>
      </c>
      <c r="AC331" s="6" t="s">
        <v>94</v>
      </c>
      <c r="AD331" s="6">
        <v>3</v>
      </c>
      <c r="AE331" s="6" t="s">
        <v>79</v>
      </c>
      <c r="AU331" s="6" t="s">
        <v>105</v>
      </c>
      <c r="AV331" s="6" t="s">
        <v>106</v>
      </c>
      <c r="AX331" s="6" t="s">
        <v>99</v>
      </c>
      <c r="AY331" s="13">
        <f t="shared" si="230"/>
        <v>1</v>
      </c>
      <c r="AZ331" s="13">
        <f t="shared" si="231"/>
        <v>0</v>
      </c>
      <c r="BA331" s="13">
        <f t="shared" si="232"/>
        <v>0</v>
      </c>
      <c r="BB331" s="13">
        <f t="shared" si="233"/>
        <v>1</v>
      </c>
      <c r="BC331" s="13">
        <f t="shared" si="234"/>
        <v>0</v>
      </c>
      <c r="BD331" s="13">
        <f t="shared" si="235"/>
        <v>0</v>
      </c>
      <c r="BE331" s="13">
        <f>COUNTIF(T331:AT331,"Tocaciones")</f>
        <v>0</v>
      </c>
      <c r="BF331" s="13">
        <f t="shared" si="236"/>
        <v>0</v>
      </c>
      <c r="BG331" s="13">
        <f t="shared" si="237"/>
        <v>0</v>
      </c>
      <c r="BH331" s="13">
        <f t="shared" si="238"/>
        <v>0</v>
      </c>
      <c r="BI331" s="13">
        <f t="shared" si="239"/>
        <v>0</v>
      </c>
      <c r="BJ331" s="13">
        <f t="shared" si="240"/>
        <v>0</v>
      </c>
      <c r="BK331" s="13">
        <f t="shared" si="241"/>
        <v>0</v>
      </c>
      <c r="BL331" s="13">
        <f t="shared" si="242"/>
        <v>0</v>
      </c>
      <c r="BM331" s="13">
        <f t="shared" si="243"/>
        <v>0</v>
      </c>
      <c r="BN331" s="13">
        <f t="shared" si="244"/>
        <v>0</v>
      </c>
      <c r="BO331" s="13">
        <f t="shared" si="245"/>
        <v>0</v>
      </c>
      <c r="BP331" s="13">
        <f t="shared" si="246"/>
        <v>0</v>
      </c>
      <c r="BQ331" s="13">
        <f t="shared" si="247"/>
        <v>0</v>
      </c>
      <c r="BR331" s="13">
        <f t="shared" si="248"/>
        <v>0</v>
      </c>
      <c r="BS331" s="13">
        <f t="shared" si="249"/>
        <v>0</v>
      </c>
      <c r="BT331" s="13">
        <f t="shared" si="250"/>
        <v>0</v>
      </c>
      <c r="BU331" s="40">
        <f t="shared" si="274"/>
        <v>2</v>
      </c>
      <c r="BV331" s="13">
        <f t="shared" si="251"/>
        <v>1</v>
      </c>
      <c r="BW331" s="13">
        <f t="shared" si="252"/>
        <v>0</v>
      </c>
      <c r="BX331" s="13">
        <f t="shared" si="253"/>
        <v>0</v>
      </c>
      <c r="BY331" s="13">
        <f t="shared" si="254"/>
        <v>0</v>
      </c>
      <c r="BZ331" s="13">
        <f t="shared" si="255"/>
        <v>0</v>
      </c>
      <c r="CA331" s="13">
        <f t="shared" si="256"/>
        <v>1</v>
      </c>
      <c r="CB331" s="13">
        <f t="shared" si="257"/>
        <v>0</v>
      </c>
      <c r="CC331" s="13">
        <f t="shared" si="258"/>
        <v>1</v>
      </c>
      <c r="CD331" s="13">
        <f t="shared" si="259"/>
        <v>0</v>
      </c>
      <c r="CE331" s="13">
        <f t="shared" si="260"/>
        <v>0</v>
      </c>
      <c r="CF331" s="13">
        <f t="shared" si="261"/>
        <v>0</v>
      </c>
      <c r="CG331" s="13">
        <f t="shared" si="262"/>
        <v>0</v>
      </c>
      <c r="CH331" s="13">
        <f t="shared" si="263"/>
        <v>0</v>
      </c>
      <c r="CI331" s="13">
        <f t="shared" si="264"/>
        <v>0</v>
      </c>
      <c r="CJ331" s="13">
        <f t="shared" si="265"/>
        <v>0</v>
      </c>
      <c r="CK331" s="13">
        <f t="shared" si="266"/>
        <v>0</v>
      </c>
      <c r="CL331" s="13">
        <f t="shared" si="267"/>
        <v>0</v>
      </c>
      <c r="CM331" s="13">
        <f t="shared" si="268"/>
        <v>0</v>
      </c>
      <c r="CN331" s="13">
        <f t="shared" si="269"/>
        <v>0</v>
      </c>
      <c r="CO331" s="13">
        <f t="shared" si="270"/>
        <v>0</v>
      </c>
      <c r="CP331" s="13">
        <f t="shared" si="271"/>
        <v>0</v>
      </c>
      <c r="CQ331" s="13">
        <f t="shared" si="272"/>
        <v>0</v>
      </c>
      <c r="CR331" s="13">
        <f t="shared" si="273"/>
        <v>2</v>
      </c>
      <c r="CS331" s="13">
        <f t="shared" si="275"/>
        <v>0</v>
      </c>
      <c r="CT331" s="13" t="s">
        <v>107</v>
      </c>
    </row>
    <row r="332" spans="1:98" x14ac:dyDescent="0.35">
      <c r="A332" s="14">
        <v>226</v>
      </c>
      <c r="B332" s="6">
        <v>331</v>
      </c>
      <c r="C332" s="6">
        <v>16</v>
      </c>
      <c r="D332" s="6">
        <v>999</v>
      </c>
      <c r="G332" s="6">
        <v>1</v>
      </c>
      <c r="H332" s="6"/>
      <c r="I332" s="6"/>
      <c r="J332" s="6" t="s">
        <v>96</v>
      </c>
      <c r="K332" s="21">
        <v>43789</v>
      </c>
      <c r="L332" s="6" t="s">
        <v>539</v>
      </c>
      <c r="M332" s="6" t="s">
        <v>604</v>
      </c>
      <c r="N332" s="6"/>
      <c r="O332" s="6"/>
      <c r="P332" s="16">
        <v>43789</v>
      </c>
      <c r="Q332" s="17">
        <v>0.72222222222222221</v>
      </c>
      <c r="R332" s="6" t="s">
        <v>98</v>
      </c>
      <c r="S332" s="6" t="s">
        <v>99</v>
      </c>
      <c r="T332" s="6" t="s">
        <v>52</v>
      </c>
      <c r="U332" s="6" t="s">
        <v>605</v>
      </c>
      <c r="V332" s="6" t="s">
        <v>606</v>
      </c>
      <c r="W332" s="6" t="s">
        <v>94</v>
      </c>
      <c r="X332" s="6">
        <v>3</v>
      </c>
      <c r="Y332" s="6" t="s">
        <v>72</v>
      </c>
      <c r="Z332" s="6" t="s">
        <v>77</v>
      </c>
      <c r="AA332" s="6" t="s">
        <v>49</v>
      </c>
      <c r="AB332" s="6" t="s">
        <v>610</v>
      </c>
      <c r="AC332" s="6" t="s">
        <v>94</v>
      </c>
      <c r="AD332" s="6">
        <v>3</v>
      </c>
      <c r="AE332" s="6" t="s">
        <v>79</v>
      </c>
      <c r="AU332" s="6" t="s">
        <v>105</v>
      </c>
      <c r="AV332" s="6" t="s">
        <v>106</v>
      </c>
      <c r="AX332" s="6" t="s">
        <v>99</v>
      </c>
      <c r="AY332" s="13">
        <f t="shared" si="230"/>
        <v>1</v>
      </c>
      <c r="AZ332" s="13">
        <f t="shared" si="231"/>
        <v>0</v>
      </c>
      <c r="BA332" s="13">
        <f t="shared" si="232"/>
        <v>0</v>
      </c>
      <c r="BB332" s="13">
        <f t="shared" si="233"/>
        <v>1</v>
      </c>
      <c r="BC332" s="13">
        <f t="shared" si="234"/>
        <v>0</v>
      </c>
      <c r="BD332" s="13">
        <f t="shared" si="235"/>
        <v>0</v>
      </c>
      <c r="BE332" s="13">
        <f>COUNTIF(T332:AW332,"Tocaciones")</f>
        <v>0</v>
      </c>
      <c r="BF332" s="13">
        <f t="shared" si="236"/>
        <v>0</v>
      </c>
      <c r="BG332" s="13">
        <f t="shared" si="237"/>
        <v>0</v>
      </c>
      <c r="BH332" s="13">
        <f t="shared" si="238"/>
        <v>0</v>
      </c>
      <c r="BI332" s="13">
        <f t="shared" si="239"/>
        <v>0</v>
      </c>
      <c r="BJ332" s="13">
        <f t="shared" si="240"/>
        <v>0</v>
      </c>
      <c r="BK332" s="13">
        <f t="shared" si="241"/>
        <v>0</v>
      </c>
      <c r="BL332" s="13">
        <f t="shared" si="242"/>
        <v>0</v>
      </c>
      <c r="BM332" s="13">
        <f t="shared" si="243"/>
        <v>0</v>
      </c>
      <c r="BN332" s="13">
        <f t="shared" si="244"/>
        <v>0</v>
      </c>
      <c r="BO332" s="13">
        <f t="shared" si="245"/>
        <v>0</v>
      </c>
      <c r="BP332" s="13">
        <f t="shared" si="246"/>
        <v>0</v>
      </c>
      <c r="BQ332" s="13">
        <f t="shared" si="247"/>
        <v>0</v>
      </c>
      <c r="BR332" s="13">
        <f t="shared" si="248"/>
        <v>0</v>
      </c>
      <c r="BS332" s="13">
        <f t="shared" si="249"/>
        <v>0</v>
      </c>
      <c r="BT332" s="13">
        <f t="shared" si="250"/>
        <v>0</v>
      </c>
      <c r="BU332" s="40">
        <f t="shared" si="274"/>
        <v>2</v>
      </c>
      <c r="BV332" s="13">
        <f t="shared" si="251"/>
        <v>1</v>
      </c>
      <c r="BW332" s="13">
        <f t="shared" si="252"/>
        <v>0</v>
      </c>
      <c r="BX332" s="13">
        <f t="shared" si="253"/>
        <v>0</v>
      </c>
      <c r="BY332" s="13">
        <f t="shared" si="254"/>
        <v>0</v>
      </c>
      <c r="BZ332" s="13">
        <f t="shared" si="255"/>
        <v>0</v>
      </c>
      <c r="CA332" s="13">
        <f t="shared" si="256"/>
        <v>1</v>
      </c>
      <c r="CB332" s="13">
        <f t="shared" si="257"/>
        <v>0</v>
      </c>
      <c r="CC332" s="13">
        <f t="shared" si="258"/>
        <v>1</v>
      </c>
      <c r="CD332" s="13">
        <f t="shared" si="259"/>
        <v>0</v>
      </c>
      <c r="CE332" s="13">
        <f t="shared" si="260"/>
        <v>0</v>
      </c>
      <c r="CF332" s="13">
        <f t="shared" si="261"/>
        <v>0</v>
      </c>
      <c r="CG332" s="13">
        <f t="shared" si="262"/>
        <v>0</v>
      </c>
      <c r="CH332" s="13">
        <f t="shared" si="263"/>
        <v>0</v>
      </c>
      <c r="CI332" s="13">
        <f t="shared" si="264"/>
        <v>0</v>
      </c>
      <c r="CJ332" s="13">
        <f t="shared" si="265"/>
        <v>0</v>
      </c>
      <c r="CK332" s="13">
        <f t="shared" si="266"/>
        <v>0</v>
      </c>
      <c r="CL332" s="13">
        <f t="shared" si="267"/>
        <v>0</v>
      </c>
      <c r="CM332" s="13">
        <f t="shared" si="268"/>
        <v>0</v>
      </c>
      <c r="CN332" s="13">
        <f t="shared" si="269"/>
        <v>0</v>
      </c>
      <c r="CO332" s="13">
        <f t="shared" si="270"/>
        <v>0</v>
      </c>
      <c r="CP332" s="13">
        <f t="shared" si="271"/>
        <v>0</v>
      </c>
      <c r="CQ332" s="13">
        <f t="shared" si="272"/>
        <v>0</v>
      </c>
      <c r="CR332" s="13">
        <f t="shared" si="273"/>
        <v>2</v>
      </c>
      <c r="CS332" s="13">
        <f t="shared" si="275"/>
        <v>0</v>
      </c>
      <c r="CT332" s="13" t="s">
        <v>107</v>
      </c>
    </row>
    <row r="333" spans="1:98" x14ac:dyDescent="0.35">
      <c r="A333" s="14">
        <v>226</v>
      </c>
      <c r="B333" s="6">
        <v>332</v>
      </c>
      <c r="C333" s="6">
        <v>16</v>
      </c>
      <c r="D333" s="6">
        <v>999</v>
      </c>
      <c r="G333" s="6">
        <v>1</v>
      </c>
      <c r="H333" s="6"/>
      <c r="I333" s="6"/>
      <c r="J333" s="6" t="s">
        <v>96</v>
      </c>
      <c r="K333" s="21">
        <v>43789</v>
      </c>
      <c r="L333" s="6" t="s">
        <v>539</v>
      </c>
      <c r="M333" s="6" t="s">
        <v>604</v>
      </c>
      <c r="N333" s="6"/>
      <c r="O333" s="6"/>
      <c r="P333" s="16">
        <v>43789</v>
      </c>
      <c r="Q333" s="17">
        <v>0.72222222222222221</v>
      </c>
      <c r="R333" s="6" t="s">
        <v>98</v>
      </c>
      <c r="S333" s="6" t="s">
        <v>99</v>
      </c>
      <c r="T333" s="6" t="s">
        <v>52</v>
      </c>
      <c r="U333" s="6" t="s">
        <v>605</v>
      </c>
      <c r="V333" s="6" t="s">
        <v>606</v>
      </c>
      <c r="W333" s="6" t="s">
        <v>94</v>
      </c>
      <c r="X333" s="6">
        <v>3</v>
      </c>
      <c r="Y333" s="6" t="s">
        <v>72</v>
      </c>
      <c r="Z333" s="6" t="s">
        <v>77</v>
      </c>
      <c r="AA333" s="6" t="s">
        <v>49</v>
      </c>
      <c r="AB333" s="6" t="s">
        <v>611</v>
      </c>
      <c r="AC333" s="6" t="s">
        <v>94</v>
      </c>
      <c r="AD333" s="6">
        <v>3</v>
      </c>
      <c r="AE333" s="6" t="s">
        <v>79</v>
      </c>
      <c r="AG333" s="6" t="s">
        <v>58</v>
      </c>
      <c r="AH333" s="6" t="s">
        <v>605</v>
      </c>
      <c r="AI333" s="6" t="s">
        <v>94</v>
      </c>
      <c r="AJ333" s="6">
        <v>3</v>
      </c>
      <c r="AK333" s="6" t="s">
        <v>79</v>
      </c>
      <c r="AU333" s="6" t="s">
        <v>105</v>
      </c>
      <c r="AV333" s="6" t="s">
        <v>106</v>
      </c>
      <c r="AX333" s="6" t="s">
        <v>99</v>
      </c>
      <c r="AY333" s="13">
        <f t="shared" si="230"/>
        <v>1</v>
      </c>
      <c r="AZ333" s="13">
        <f t="shared" si="231"/>
        <v>0</v>
      </c>
      <c r="BA333" s="13">
        <f t="shared" si="232"/>
        <v>0</v>
      </c>
      <c r="BB333" s="13">
        <f t="shared" si="233"/>
        <v>1</v>
      </c>
      <c r="BC333" s="13">
        <f t="shared" si="234"/>
        <v>0</v>
      </c>
      <c r="BD333" s="13">
        <f t="shared" si="235"/>
        <v>0</v>
      </c>
      <c r="BE333" s="13">
        <f>COUNTIF(T333:AT333,"Tocaciones")</f>
        <v>0</v>
      </c>
      <c r="BF333" s="13">
        <f t="shared" si="236"/>
        <v>0</v>
      </c>
      <c r="BG333" s="13">
        <f t="shared" si="237"/>
        <v>0</v>
      </c>
      <c r="BH333" s="13">
        <f t="shared" si="238"/>
        <v>1</v>
      </c>
      <c r="BI333" s="13">
        <f t="shared" si="239"/>
        <v>0</v>
      </c>
      <c r="BJ333" s="13">
        <f t="shared" si="240"/>
        <v>0</v>
      </c>
      <c r="BK333" s="13">
        <f t="shared" si="241"/>
        <v>0</v>
      </c>
      <c r="BL333" s="13">
        <f t="shared" si="242"/>
        <v>0</v>
      </c>
      <c r="BM333" s="13">
        <f t="shared" si="243"/>
        <v>0</v>
      </c>
      <c r="BN333" s="13">
        <f t="shared" si="244"/>
        <v>0</v>
      </c>
      <c r="BO333" s="13">
        <f t="shared" si="245"/>
        <v>0</v>
      </c>
      <c r="BP333" s="13">
        <f t="shared" si="246"/>
        <v>0</v>
      </c>
      <c r="BQ333" s="13">
        <f t="shared" si="247"/>
        <v>0</v>
      </c>
      <c r="BR333" s="13">
        <f t="shared" si="248"/>
        <v>0</v>
      </c>
      <c r="BS333" s="13">
        <f t="shared" si="249"/>
        <v>0</v>
      </c>
      <c r="BT333" s="13">
        <f t="shared" si="250"/>
        <v>0</v>
      </c>
      <c r="BU333" s="40">
        <f t="shared" si="274"/>
        <v>3</v>
      </c>
      <c r="BV333" s="13">
        <f t="shared" si="251"/>
        <v>1</v>
      </c>
      <c r="BW333" s="13">
        <f t="shared" si="252"/>
        <v>0</v>
      </c>
      <c r="BX333" s="13">
        <f t="shared" si="253"/>
        <v>0</v>
      </c>
      <c r="BY333" s="13">
        <f t="shared" si="254"/>
        <v>0</v>
      </c>
      <c r="BZ333" s="13">
        <f t="shared" si="255"/>
        <v>0</v>
      </c>
      <c r="CA333" s="13">
        <f t="shared" si="256"/>
        <v>1</v>
      </c>
      <c r="CB333" s="13">
        <f t="shared" si="257"/>
        <v>0</v>
      </c>
      <c r="CC333" s="13">
        <f t="shared" si="258"/>
        <v>2</v>
      </c>
      <c r="CD333" s="13">
        <f t="shared" si="259"/>
        <v>0</v>
      </c>
      <c r="CE333" s="13">
        <f t="shared" si="260"/>
        <v>0</v>
      </c>
      <c r="CF333" s="13">
        <f t="shared" si="261"/>
        <v>0</v>
      </c>
      <c r="CG333" s="13">
        <f t="shared" si="262"/>
        <v>0</v>
      </c>
      <c r="CH333" s="13">
        <f t="shared" si="263"/>
        <v>0</v>
      </c>
      <c r="CI333" s="13">
        <f t="shared" si="264"/>
        <v>0</v>
      </c>
      <c r="CJ333" s="13">
        <f t="shared" si="265"/>
        <v>0</v>
      </c>
      <c r="CK333" s="13">
        <f t="shared" si="266"/>
        <v>0</v>
      </c>
      <c r="CL333" s="13">
        <f t="shared" si="267"/>
        <v>0</v>
      </c>
      <c r="CM333" s="13">
        <f t="shared" si="268"/>
        <v>0</v>
      </c>
      <c r="CN333" s="13">
        <f t="shared" si="269"/>
        <v>0</v>
      </c>
      <c r="CO333" s="13">
        <f t="shared" si="270"/>
        <v>0</v>
      </c>
      <c r="CP333" s="13">
        <f t="shared" si="271"/>
        <v>0</v>
      </c>
      <c r="CQ333" s="13">
        <f t="shared" si="272"/>
        <v>0</v>
      </c>
      <c r="CR333" s="13">
        <f t="shared" si="273"/>
        <v>3</v>
      </c>
      <c r="CS333" s="13">
        <f t="shared" si="275"/>
        <v>0</v>
      </c>
      <c r="CT333" s="13" t="s">
        <v>107</v>
      </c>
    </row>
    <row r="334" spans="1:98" x14ac:dyDescent="0.35">
      <c r="A334" s="14">
        <v>226</v>
      </c>
      <c r="B334" s="6">
        <v>333</v>
      </c>
      <c r="C334" s="6">
        <v>16</v>
      </c>
      <c r="D334" s="6">
        <v>999</v>
      </c>
      <c r="G334" s="6">
        <v>1</v>
      </c>
      <c r="H334" s="6"/>
      <c r="I334" s="6"/>
      <c r="J334" s="6" t="s">
        <v>96</v>
      </c>
      <c r="K334" s="21">
        <v>43789</v>
      </c>
      <c r="L334" s="6" t="s">
        <v>539</v>
      </c>
      <c r="M334" s="6" t="s">
        <v>604</v>
      </c>
      <c r="N334" s="6"/>
      <c r="O334" s="6"/>
      <c r="P334" s="16">
        <v>43789</v>
      </c>
      <c r="Q334" s="17">
        <v>0.72222222222222221</v>
      </c>
      <c r="R334" s="6" t="s">
        <v>98</v>
      </c>
      <c r="S334" s="6" t="s">
        <v>99</v>
      </c>
      <c r="T334" s="6" t="s">
        <v>52</v>
      </c>
      <c r="U334" s="6" t="s">
        <v>605</v>
      </c>
      <c r="V334" s="6" t="s">
        <v>606</v>
      </c>
      <c r="W334" s="6" t="s">
        <v>94</v>
      </c>
      <c r="X334" s="6">
        <v>3</v>
      </c>
      <c r="Y334" s="6" t="s">
        <v>72</v>
      </c>
      <c r="Z334" s="6" t="s">
        <v>77</v>
      </c>
      <c r="AA334" s="6" t="s">
        <v>49</v>
      </c>
      <c r="AB334" s="6" t="s">
        <v>612</v>
      </c>
      <c r="AC334" s="6" t="s">
        <v>94</v>
      </c>
      <c r="AD334" s="6">
        <v>3</v>
      </c>
      <c r="AE334" s="6" t="s">
        <v>79</v>
      </c>
      <c r="AU334" s="6" t="s">
        <v>105</v>
      </c>
      <c r="AV334" s="6" t="s">
        <v>106</v>
      </c>
      <c r="AX334" s="6" t="s">
        <v>99</v>
      </c>
      <c r="AY334" s="13">
        <f t="shared" si="230"/>
        <v>1</v>
      </c>
      <c r="AZ334" s="13">
        <f t="shared" si="231"/>
        <v>0</v>
      </c>
      <c r="BA334" s="13">
        <f t="shared" si="232"/>
        <v>0</v>
      </c>
      <c r="BB334" s="13">
        <f t="shared" si="233"/>
        <v>1</v>
      </c>
      <c r="BC334" s="13">
        <f t="shared" si="234"/>
        <v>0</v>
      </c>
      <c r="BD334" s="13">
        <f t="shared" si="235"/>
        <v>0</v>
      </c>
      <c r="BE334" s="13">
        <f>COUNTIF(T334:AW334,"Tocaciones")</f>
        <v>0</v>
      </c>
      <c r="BF334" s="13">
        <f t="shared" si="236"/>
        <v>0</v>
      </c>
      <c r="BG334" s="13">
        <f t="shared" si="237"/>
        <v>0</v>
      </c>
      <c r="BH334" s="13">
        <f t="shared" si="238"/>
        <v>0</v>
      </c>
      <c r="BI334" s="13">
        <f t="shared" si="239"/>
        <v>0</v>
      </c>
      <c r="BJ334" s="13">
        <f t="shared" si="240"/>
        <v>0</v>
      </c>
      <c r="BK334" s="13">
        <f t="shared" si="241"/>
        <v>0</v>
      </c>
      <c r="BL334" s="13">
        <f t="shared" si="242"/>
        <v>0</v>
      </c>
      <c r="BM334" s="13">
        <f t="shared" si="243"/>
        <v>0</v>
      </c>
      <c r="BN334" s="13">
        <f t="shared" si="244"/>
        <v>0</v>
      </c>
      <c r="BO334" s="13">
        <f t="shared" si="245"/>
        <v>0</v>
      </c>
      <c r="BP334" s="13">
        <f t="shared" si="246"/>
        <v>0</v>
      </c>
      <c r="BQ334" s="13">
        <f t="shared" si="247"/>
        <v>0</v>
      </c>
      <c r="BR334" s="13">
        <f t="shared" si="248"/>
        <v>0</v>
      </c>
      <c r="BS334" s="13">
        <f t="shared" si="249"/>
        <v>0</v>
      </c>
      <c r="BT334" s="13">
        <f t="shared" si="250"/>
        <v>0</v>
      </c>
      <c r="BU334" s="40">
        <f t="shared" si="274"/>
        <v>2</v>
      </c>
      <c r="BV334" s="13">
        <f t="shared" si="251"/>
        <v>1</v>
      </c>
      <c r="BW334" s="13">
        <f t="shared" si="252"/>
        <v>0</v>
      </c>
      <c r="BX334" s="13">
        <f t="shared" si="253"/>
        <v>0</v>
      </c>
      <c r="BY334" s="13">
        <f t="shared" si="254"/>
        <v>0</v>
      </c>
      <c r="BZ334" s="13">
        <f t="shared" si="255"/>
        <v>0</v>
      </c>
      <c r="CA334" s="13">
        <f t="shared" si="256"/>
        <v>1</v>
      </c>
      <c r="CB334" s="13">
        <f t="shared" si="257"/>
        <v>0</v>
      </c>
      <c r="CC334" s="13">
        <f t="shared" si="258"/>
        <v>1</v>
      </c>
      <c r="CD334" s="13">
        <f t="shared" si="259"/>
        <v>0</v>
      </c>
      <c r="CE334" s="13">
        <f t="shared" si="260"/>
        <v>0</v>
      </c>
      <c r="CF334" s="13">
        <f t="shared" si="261"/>
        <v>0</v>
      </c>
      <c r="CG334" s="13">
        <f t="shared" si="262"/>
        <v>0</v>
      </c>
      <c r="CH334" s="13">
        <f t="shared" si="263"/>
        <v>0</v>
      </c>
      <c r="CI334" s="13">
        <f t="shared" si="264"/>
        <v>0</v>
      </c>
      <c r="CJ334" s="13">
        <f t="shared" si="265"/>
        <v>0</v>
      </c>
      <c r="CK334" s="13">
        <f t="shared" si="266"/>
        <v>0</v>
      </c>
      <c r="CL334" s="13">
        <f t="shared" si="267"/>
        <v>0</v>
      </c>
      <c r="CM334" s="13">
        <f t="shared" si="268"/>
        <v>0</v>
      </c>
      <c r="CN334" s="13">
        <f t="shared" si="269"/>
        <v>0</v>
      </c>
      <c r="CO334" s="13">
        <f t="shared" si="270"/>
        <v>0</v>
      </c>
      <c r="CP334" s="13">
        <f t="shared" si="271"/>
        <v>0</v>
      </c>
      <c r="CQ334" s="13">
        <f t="shared" si="272"/>
        <v>0</v>
      </c>
      <c r="CR334" s="13">
        <f t="shared" si="273"/>
        <v>2</v>
      </c>
      <c r="CS334" s="13">
        <f t="shared" si="275"/>
        <v>0</v>
      </c>
      <c r="CT334" s="13" t="s">
        <v>107</v>
      </c>
    </row>
    <row r="335" spans="1:98" x14ac:dyDescent="0.35">
      <c r="A335" s="14">
        <v>226</v>
      </c>
      <c r="B335" s="6">
        <v>334</v>
      </c>
      <c r="C335" s="6">
        <v>14</v>
      </c>
      <c r="D335" s="6">
        <v>999</v>
      </c>
      <c r="G335" s="6">
        <v>1</v>
      </c>
      <c r="H335" s="6"/>
      <c r="I335" s="6"/>
      <c r="J335" s="6" t="s">
        <v>96</v>
      </c>
      <c r="K335" s="21">
        <v>43789</v>
      </c>
      <c r="L335" s="6" t="s">
        <v>539</v>
      </c>
      <c r="M335" s="6" t="s">
        <v>604</v>
      </c>
      <c r="N335" s="6"/>
      <c r="O335" s="6"/>
      <c r="P335" s="16">
        <v>43789</v>
      </c>
      <c r="Q335" s="17">
        <v>0.72222222222222221</v>
      </c>
      <c r="R335" s="6" t="s">
        <v>98</v>
      </c>
      <c r="S335" s="6" t="s">
        <v>99</v>
      </c>
      <c r="T335" s="6" t="s">
        <v>52</v>
      </c>
      <c r="U335" s="6" t="s">
        <v>605</v>
      </c>
      <c r="V335" s="6" t="s">
        <v>606</v>
      </c>
      <c r="W335" s="6" t="s">
        <v>94</v>
      </c>
      <c r="X335" s="6">
        <v>3</v>
      </c>
      <c r="Y335" s="6" t="s">
        <v>72</v>
      </c>
      <c r="Z335" s="6" t="s">
        <v>77</v>
      </c>
      <c r="AA335" s="6" t="s">
        <v>49</v>
      </c>
      <c r="AB335" s="6" t="s">
        <v>613</v>
      </c>
      <c r="AC335" s="6" t="s">
        <v>94</v>
      </c>
      <c r="AD335" s="6">
        <v>3</v>
      </c>
      <c r="AE335" s="6" t="s">
        <v>79</v>
      </c>
      <c r="AU335" s="6" t="s">
        <v>105</v>
      </c>
      <c r="AV335" s="6" t="s">
        <v>106</v>
      </c>
      <c r="AX335" s="6" t="s">
        <v>99</v>
      </c>
      <c r="AY335" s="13">
        <f t="shared" si="230"/>
        <v>1</v>
      </c>
      <c r="AZ335" s="13">
        <f t="shared" si="231"/>
        <v>0</v>
      </c>
      <c r="BA335" s="13">
        <f t="shared" si="232"/>
        <v>0</v>
      </c>
      <c r="BB335" s="13">
        <f t="shared" si="233"/>
        <v>1</v>
      </c>
      <c r="BC335" s="13">
        <f t="shared" si="234"/>
        <v>0</v>
      </c>
      <c r="BD335" s="13">
        <f t="shared" si="235"/>
        <v>0</v>
      </c>
      <c r="BE335" s="13">
        <f>COUNTIF(T335:AT335,"Tocaciones")</f>
        <v>0</v>
      </c>
      <c r="BF335" s="13">
        <f t="shared" si="236"/>
        <v>0</v>
      </c>
      <c r="BG335" s="13">
        <f t="shared" si="237"/>
        <v>0</v>
      </c>
      <c r="BH335" s="13">
        <f t="shared" si="238"/>
        <v>0</v>
      </c>
      <c r="BI335" s="13">
        <f t="shared" si="239"/>
        <v>0</v>
      </c>
      <c r="BJ335" s="13">
        <f t="shared" si="240"/>
        <v>0</v>
      </c>
      <c r="BK335" s="13">
        <f t="shared" si="241"/>
        <v>0</v>
      </c>
      <c r="BL335" s="13">
        <f t="shared" si="242"/>
        <v>0</v>
      </c>
      <c r="BM335" s="13">
        <f t="shared" si="243"/>
        <v>0</v>
      </c>
      <c r="BN335" s="13">
        <f t="shared" si="244"/>
        <v>0</v>
      </c>
      <c r="BO335" s="13">
        <f t="shared" si="245"/>
        <v>0</v>
      </c>
      <c r="BP335" s="13">
        <f t="shared" si="246"/>
        <v>0</v>
      </c>
      <c r="BQ335" s="13">
        <f t="shared" si="247"/>
        <v>0</v>
      </c>
      <c r="BR335" s="13">
        <f t="shared" si="248"/>
        <v>0</v>
      </c>
      <c r="BS335" s="13">
        <f t="shared" si="249"/>
        <v>0</v>
      </c>
      <c r="BT335" s="13">
        <f t="shared" si="250"/>
        <v>0</v>
      </c>
      <c r="BU335" s="40">
        <f t="shared" si="274"/>
        <v>2</v>
      </c>
      <c r="BV335" s="13">
        <f t="shared" si="251"/>
        <v>1</v>
      </c>
      <c r="BW335" s="13">
        <f t="shared" si="252"/>
        <v>0</v>
      </c>
      <c r="BX335" s="13">
        <f t="shared" si="253"/>
        <v>0</v>
      </c>
      <c r="BY335" s="13">
        <f t="shared" si="254"/>
        <v>0</v>
      </c>
      <c r="BZ335" s="13">
        <f t="shared" si="255"/>
        <v>0</v>
      </c>
      <c r="CA335" s="13">
        <f t="shared" si="256"/>
        <v>1</v>
      </c>
      <c r="CB335" s="13">
        <f t="shared" si="257"/>
        <v>0</v>
      </c>
      <c r="CC335" s="13">
        <f t="shared" si="258"/>
        <v>1</v>
      </c>
      <c r="CD335" s="13">
        <f t="shared" si="259"/>
        <v>0</v>
      </c>
      <c r="CE335" s="13">
        <f t="shared" si="260"/>
        <v>0</v>
      </c>
      <c r="CF335" s="13">
        <f t="shared" si="261"/>
        <v>0</v>
      </c>
      <c r="CG335" s="13">
        <f t="shared" si="262"/>
        <v>0</v>
      </c>
      <c r="CH335" s="13">
        <f t="shared" si="263"/>
        <v>0</v>
      </c>
      <c r="CI335" s="13">
        <f t="shared" si="264"/>
        <v>0</v>
      </c>
      <c r="CJ335" s="13">
        <f t="shared" si="265"/>
        <v>0</v>
      </c>
      <c r="CK335" s="13">
        <f t="shared" si="266"/>
        <v>0</v>
      </c>
      <c r="CL335" s="13">
        <f t="shared" si="267"/>
        <v>0</v>
      </c>
      <c r="CM335" s="13">
        <f t="shared" si="268"/>
        <v>0</v>
      </c>
      <c r="CN335" s="13">
        <f t="shared" si="269"/>
        <v>0</v>
      </c>
      <c r="CO335" s="13">
        <f t="shared" si="270"/>
        <v>0</v>
      </c>
      <c r="CP335" s="13">
        <f t="shared" si="271"/>
        <v>0</v>
      </c>
      <c r="CQ335" s="13">
        <f t="shared" si="272"/>
        <v>0</v>
      </c>
      <c r="CR335" s="13">
        <f t="shared" si="273"/>
        <v>2</v>
      </c>
      <c r="CS335" s="13">
        <f t="shared" si="275"/>
        <v>0</v>
      </c>
      <c r="CT335" s="13" t="s">
        <v>107</v>
      </c>
    </row>
    <row r="336" spans="1:98" x14ac:dyDescent="0.35">
      <c r="A336" s="14">
        <v>226</v>
      </c>
      <c r="B336" s="6">
        <v>335</v>
      </c>
      <c r="C336" s="6">
        <v>13</v>
      </c>
      <c r="D336" s="6">
        <v>999</v>
      </c>
      <c r="G336" s="6">
        <v>1</v>
      </c>
      <c r="H336" s="6"/>
      <c r="I336" s="6"/>
      <c r="J336" s="6" t="s">
        <v>96</v>
      </c>
      <c r="K336" s="21">
        <v>43789</v>
      </c>
      <c r="L336" s="6" t="s">
        <v>539</v>
      </c>
      <c r="M336" s="6" t="s">
        <v>604</v>
      </c>
      <c r="N336" s="6"/>
      <c r="O336" s="6"/>
      <c r="P336" s="16">
        <v>43789</v>
      </c>
      <c r="Q336" s="17">
        <v>0.72222222222222221</v>
      </c>
      <c r="R336" s="6" t="s">
        <v>98</v>
      </c>
      <c r="S336" s="6" t="s">
        <v>99</v>
      </c>
      <c r="T336" s="6" t="s">
        <v>52</v>
      </c>
      <c r="U336" s="6" t="s">
        <v>605</v>
      </c>
      <c r="V336" s="6" t="s">
        <v>606</v>
      </c>
      <c r="W336" s="6" t="s">
        <v>94</v>
      </c>
      <c r="X336" s="6">
        <v>3</v>
      </c>
      <c r="Y336" s="6" t="s">
        <v>72</v>
      </c>
      <c r="Z336" s="6" t="s">
        <v>77</v>
      </c>
      <c r="AA336" s="6" t="s">
        <v>49</v>
      </c>
      <c r="AB336" s="6" t="s">
        <v>614</v>
      </c>
      <c r="AC336" s="6" t="s">
        <v>94</v>
      </c>
      <c r="AD336" s="6">
        <v>3</v>
      </c>
      <c r="AE336" s="6" t="s">
        <v>79</v>
      </c>
      <c r="AU336" s="6" t="s">
        <v>105</v>
      </c>
      <c r="AV336" s="6" t="s">
        <v>106</v>
      </c>
      <c r="AX336" s="6" t="s">
        <v>99</v>
      </c>
      <c r="AY336" s="13">
        <f t="shared" si="230"/>
        <v>1</v>
      </c>
      <c r="AZ336" s="13">
        <f t="shared" si="231"/>
        <v>0</v>
      </c>
      <c r="BA336" s="13">
        <f t="shared" si="232"/>
        <v>0</v>
      </c>
      <c r="BB336" s="13">
        <f t="shared" si="233"/>
        <v>1</v>
      </c>
      <c r="BC336" s="13">
        <f t="shared" si="234"/>
        <v>0</v>
      </c>
      <c r="BD336" s="13">
        <f t="shared" si="235"/>
        <v>0</v>
      </c>
      <c r="BE336" s="13">
        <f>COUNTIF(T336:AW336,"Tocaciones")</f>
        <v>0</v>
      </c>
      <c r="BF336" s="13">
        <f t="shared" si="236"/>
        <v>0</v>
      </c>
      <c r="BG336" s="13">
        <f t="shared" si="237"/>
        <v>0</v>
      </c>
      <c r="BH336" s="13">
        <f t="shared" si="238"/>
        <v>0</v>
      </c>
      <c r="BI336" s="13">
        <f t="shared" si="239"/>
        <v>0</v>
      </c>
      <c r="BJ336" s="13">
        <f t="shared" si="240"/>
        <v>0</v>
      </c>
      <c r="BK336" s="13">
        <f t="shared" si="241"/>
        <v>0</v>
      </c>
      <c r="BL336" s="13">
        <f t="shared" si="242"/>
        <v>0</v>
      </c>
      <c r="BM336" s="13">
        <f t="shared" si="243"/>
        <v>0</v>
      </c>
      <c r="BN336" s="13">
        <f t="shared" si="244"/>
        <v>0</v>
      </c>
      <c r="BO336" s="13">
        <f t="shared" si="245"/>
        <v>0</v>
      </c>
      <c r="BP336" s="13">
        <f t="shared" si="246"/>
        <v>0</v>
      </c>
      <c r="BQ336" s="13">
        <f t="shared" si="247"/>
        <v>0</v>
      </c>
      <c r="BR336" s="13">
        <f t="shared" si="248"/>
        <v>0</v>
      </c>
      <c r="BS336" s="13">
        <f t="shared" si="249"/>
        <v>0</v>
      </c>
      <c r="BT336" s="13">
        <f t="shared" si="250"/>
        <v>0</v>
      </c>
      <c r="BU336" s="40">
        <f t="shared" si="274"/>
        <v>2</v>
      </c>
      <c r="BV336" s="13">
        <f t="shared" si="251"/>
        <v>1</v>
      </c>
      <c r="BW336" s="13">
        <f t="shared" si="252"/>
        <v>0</v>
      </c>
      <c r="BX336" s="13">
        <f t="shared" si="253"/>
        <v>0</v>
      </c>
      <c r="BY336" s="13">
        <f t="shared" si="254"/>
        <v>0</v>
      </c>
      <c r="BZ336" s="13">
        <f t="shared" si="255"/>
        <v>0</v>
      </c>
      <c r="CA336" s="13">
        <f t="shared" si="256"/>
        <v>1</v>
      </c>
      <c r="CB336" s="13">
        <f t="shared" si="257"/>
        <v>0</v>
      </c>
      <c r="CC336" s="13">
        <f t="shared" si="258"/>
        <v>1</v>
      </c>
      <c r="CD336" s="13">
        <f t="shared" si="259"/>
        <v>0</v>
      </c>
      <c r="CE336" s="13">
        <f t="shared" si="260"/>
        <v>0</v>
      </c>
      <c r="CF336" s="13">
        <f t="shared" si="261"/>
        <v>0</v>
      </c>
      <c r="CG336" s="13">
        <f t="shared" si="262"/>
        <v>0</v>
      </c>
      <c r="CH336" s="13">
        <f t="shared" si="263"/>
        <v>0</v>
      </c>
      <c r="CI336" s="13">
        <f t="shared" si="264"/>
        <v>0</v>
      </c>
      <c r="CJ336" s="13">
        <f t="shared" si="265"/>
        <v>0</v>
      </c>
      <c r="CK336" s="13">
        <f t="shared" si="266"/>
        <v>0</v>
      </c>
      <c r="CL336" s="13">
        <f t="shared" si="267"/>
        <v>0</v>
      </c>
      <c r="CM336" s="13">
        <f t="shared" si="268"/>
        <v>0</v>
      </c>
      <c r="CN336" s="13">
        <f t="shared" si="269"/>
        <v>0</v>
      </c>
      <c r="CO336" s="13">
        <f t="shared" si="270"/>
        <v>0</v>
      </c>
      <c r="CP336" s="13">
        <f t="shared" si="271"/>
        <v>0</v>
      </c>
      <c r="CQ336" s="13">
        <f t="shared" si="272"/>
        <v>0</v>
      </c>
      <c r="CR336" s="13">
        <f t="shared" si="273"/>
        <v>2</v>
      </c>
      <c r="CS336" s="13">
        <f t="shared" si="275"/>
        <v>0</v>
      </c>
      <c r="CT336" s="13" t="s">
        <v>107</v>
      </c>
    </row>
    <row r="337" spans="1:98" x14ac:dyDescent="0.35">
      <c r="A337" s="14">
        <v>226</v>
      </c>
      <c r="B337" s="6">
        <v>336</v>
      </c>
      <c r="D337" s="6">
        <v>999</v>
      </c>
      <c r="G337" s="6">
        <v>1</v>
      </c>
      <c r="H337" s="6"/>
      <c r="I337" s="6"/>
      <c r="J337" s="6" t="s">
        <v>96</v>
      </c>
      <c r="K337" s="21">
        <v>43789</v>
      </c>
      <c r="L337" s="6" t="s">
        <v>539</v>
      </c>
      <c r="M337" s="6" t="s">
        <v>604</v>
      </c>
      <c r="N337" s="6"/>
      <c r="O337" s="6"/>
      <c r="P337" s="16">
        <v>43789</v>
      </c>
      <c r="Q337" s="17">
        <v>0.72222222222222221</v>
      </c>
      <c r="R337" s="6" t="s">
        <v>98</v>
      </c>
      <c r="S337" s="6" t="s">
        <v>99</v>
      </c>
      <c r="T337" s="6" t="s">
        <v>52</v>
      </c>
      <c r="U337" s="6" t="s">
        <v>605</v>
      </c>
      <c r="V337" s="6" t="s">
        <v>606</v>
      </c>
      <c r="W337" s="6" t="s">
        <v>94</v>
      </c>
      <c r="X337" s="6">
        <v>3</v>
      </c>
      <c r="Y337" s="6" t="s">
        <v>72</v>
      </c>
      <c r="Z337" s="6" t="s">
        <v>77</v>
      </c>
      <c r="AA337" s="6" t="s">
        <v>49</v>
      </c>
      <c r="AB337" s="6" t="s">
        <v>615</v>
      </c>
      <c r="AC337" s="6" t="s">
        <v>94</v>
      </c>
      <c r="AD337" s="6">
        <v>3</v>
      </c>
      <c r="AE337" s="6" t="s">
        <v>79</v>
      </c>
      <c r="AU337" s="6" t="s">
        <v>105</v>
      </c>
      <c r="AV337" s="6" t="s">
        <v>106</v>
      </c>
      <c r="AX337" s="6" t="s">
        <v>99</v>
      </c>
      <c r="AY337" s="13">
        <f t="shared" si="230"/>
        <v>1</v>
      </c>
      <c r="AZ337" s="13">
        <f t="shared" si="231"/>
        <v>0</v>
      </c>
      <c r="BA337" s="13">
        <f t="shared" si="232"/>
        <v>0</v>
      </c>
      <c r="BB337" s="13">
        <f t="shared" si="233"/>
        <v>1</v>
      </c>
      <c r="BC337" s="13">
        <f t="shared" si="234"/>
        <v>0</v>
      </c>
      <c r="BD337" s="13">
        <f t="shared" si="235"/>
        <v>0</v>
      </c>
      <c r="BE337" s="13">
        <f>COUNTIF(T337:AT337,"Tocaciones")</f>
        <v>0</v>
      </c>
      <c r="BF337" s="13">
        <f t="shared" si="236"/>
        <v>0</v>
      </c>
      <c r="BG337" s="13">
        <f t="shared" si="237"/>
        <v>0</v>
      </c>
      <c r="BH337" s="13">
        <f t="shared" si="238"/>
        <v>0</v>
      </c>
      <c r="BI337" s="13">
        <f t="shared" si="239"/>
        <v>0</v>
      </c>
      <c r="BJ337" s="13">
        <f t="shared" si="240"/>
        <v>0</v>
      </c>
      <c r="BK337" s="13">
        <f t="shared" si="241"/>
        <v>0</v>
      </c>
      <c r="BL337" s="13">
        <f t="shared" si="242"/>
        <v>0</v>
      </c>
      <c r="BM337" s="13">
        <f t="shared" si="243"/>
        <v>0</v>
      </c>
      <c r="BN337" s="13">
        <f t="shared" si="244"/>
        <v>0</v>
      </c>
      <c r="BO337" s="13">
        <f t="shared" si="245"/>
        <v>0</v>
      </c>
      <c r="BP337" s="13">
        <f t="shared" si="246"/>
        <v>0</v>
      </c>
      <c r="BQ337" s="13">
        <f t="shared" si="247"/>
        <v>0</v>
      </c>
      <c r="BR337" s="13">
        <f t="shared" si="248"/>
        <v>0</v>
      </c>
      <c r="BS337" s="13">
        <f t="shared" si="249"/>
        <v>0</v>
      </c>
      <c r="BT337" s="13">
        <f t="shared" si="250"/>
        <v>0</v>
      </c>
      <c r="BU337" s="40">
        <f t="shared" si="274"/>
        <v>2</v>
      </c>
      <c r="BV337" s="13">
        <f t="shared" si="251"/>
        <v>1</v>
      </c>
      <c r="BW337" s="13">
        <f t="shared" si="252"/>
        <v>0</v>
      </c>
      <c r="BX337" s="13">
        <f t="shared" si="253"/>
        <v>0</v>
      </c>
      <c r="BY337" s="13">
        <f t="shared" si="254"/>
        <v>0</v>
      </c>
      <c r="BZ337" s="13">
        <f t="shared" si="255"/>
        <v>0</v>
      </c>
      <c r="CA337" s="13">
        <f t="shared" si="256"/>
        <v>1</v>
      </c>
      <c r="CB337" s="13">
        <f t="shared" si="257"/>
        <v>0</v>
      </c>
      <c r="CC337" s="13">
        <f t="shared" si="258"/>
        <v>1</v>
      </c>
      <c r="CD337" s="13">
        <f t="shared" si="259"/>
        <v>0</v>
      </c>
      <c r="CE337" s="13">
        <f t="shared" si="260"/>
        <v>0</v>
      </c>
      <c r="CF337" s="13">
        <f t="shared" si="261"/>
        <v>0</v>
      </c>
      <c r="CG337" s="13">
        <f t="shared" si="262"/>
        <v>0</v>
      </c>
      <c r="CH337" s="13">
        <f t="shared" si="263"/>
        <v>0</v>
      </c>
      <c r="CI337" s="13">
        <f t="shared" si="264"/>
        <v>0</v>
      </c>
      <c r="CJ337" s="13">
        <f t="shared" si="265"/>
        <v>0</v>
      </c>
      <c r="CK337" s="13">
        <f t="shared" si="266"/>
        <v>0</v>
      </c>
      <c r="CL337" s="13">
        <f t="shared" si="267"/>
        <v>0</v>
      </c>
      <c r="CM337" s="13">
        <f t="shared" si="268"/>
        <v>0</v>
      </c>
      <c r="CN337" s="13">
        <f t="shared" si="269"/>
        <v>0</v>
      </c>
      <c r="CO337" s="13">
        <f t="shared" si="270"/>
        <v>0</v>
      </c>
      <c r="CP337" s="13">
        <f t="shared" si="271"/>
        <v>0</v>
      </c>
      <c r="CQ337" s="13">
        <f t="shared" si="272"/>
        <v>0</v>
      </c>
      <c r="CR337" s="13">
        <f t="shared" si="273"/>
        <v>2</v>
      </c>
      <c r="CS337" s="13">
        <f t="shared" si="275"/>
        <v>0</v>
      </c>
      <c r="CT337" s="13" t="s">
        <v>107</v>
      </c>
    </row>
    <row r="338" spans="1:98" x14ac:dyDescent="0.35">
      <c r="A338" s="14">
        <v>227</v>
      </c>
      <c r="B338" s="6">
        <v>337</v>
      </c>
      <c r="D338" s="6">
        <v>2</v>
      </c>
      <c r="G338" s="6">
        <v>1</v>
      </c>
      <c r="H338" s="6"/>
      <c r="I338" s="6"/>
      <c r="J338" s="6" t="s">
        <v>338</v>
      </c>
      <c r="K338" s="21">
        <v>43788</v>
      </c>
      <c r="L338" s="18" t="s">
        <v>527</v>
      </c>
      <c r="M338" s="6" t="s">
        <v>339</v>
      </c>
      <c r="N338" s="6"/>
      <c r="O338" s="6"/>
      <c r="P338" s="16">
        <v>43766</v>
      </c>
      <c r="Q338" s="17">
        <v>0.91666666666666663</v>
      </c>
      <c r="R338" s="6" t="s">
        <v>99</v>
      </c>
      <c r="S338" s="6" t="s">
        <v>307</v>
      </c>
      <c r="T338" s="6" t="s">
        <v>49</v>
      </c>
      <c r="U338" s="6" t="s">
        <v>616</v>
      </c>
      <c r="V338" s="6" t="s">
        <v>341</v>
      </c>
      <c r="W338" s="6" t="s">
        <v>94</v>
      </c>
      <c r="Y338" s="6" t="s">
        <v>87</v>
      </c>
      <c r="AU338" s="6" t="s">
        <v>105</v>
      </c>
      <c r="AV338" s="6" t="s">
        <v>106</v>
      </c>
      <c r="AX338" s="6" t="s">
        <v>99</v>
      </c>
      <c r="AY338" s="13">
        <f t="shared" si="230"/>
        <v>1</v>
      </c>
      <c r="AZ338" s="13">
        <f t="shared" si="231"/>
        <v>0</v>
      </c>
      <c r="BA338" s="13">
        <f t="shared" si="232"/>
        <v>0</v>
      </c>
      <c r="BB338" s="13">
        <f t="shared" si="233"/>
        <v>0</v>
      </c>
      <c r="BC338" s="13">
        <f t="shared" si="234"/>
        <v>0</v>
      </c>
      <c r="BD338" s="13">
        <f t="shared" si="235"/>
        <v>0</v>
      </c>
      <c r="BE338" s="13">
        <f>COUNTIF(T338:AW338,"Tocaciones")</f>
        <v>0</v>
      </c>
      <c r="BF338" s="13">
        <f t="shared" si="236"/>
        <v>0</v>
      </c>
      <c r="BG338" s="13">
        <f t="shared" si="237"/>
        <v>0</v>
      </c>
      <c r="BH338" s="13">
        <f t="shared" si="238"/>
        <v>0</v>
      </c>
      <c r="BI338" s="13">
        <f t="shared" si="239"/>
        <v>0</v>
      </c>
      <c r="BJ338" s="13">
        <f t="shared" si="240"/>
        <v>0</v>
      </c>
      <c r="BK338" s="13">
        <f t="shared" si="241"/>
        <v>0</v>
      </c>
      <c r="BL338" s="13">
        <f t="shared" si="242"/>
        <v>0</v>
      </c>
      <c r="BM338" s="13">
        <f t="shared" si="243"/>
        <v>0</v>
      </c>
      <c r="BN338" s="13">
        <f t="shared" si="244"/>
        <v>0</v>
      </c>
      <c r="BO338" s="13">
        <f t="shared" si="245"/>
        <v>0</v>
      </c>
      <c r="BP338" s="13">
        <f t="shared" si="246"/>
        <v>0</v>
      </c>
      <c r="BQ338" s="13">
        <f t="shared" si="247"/>
        <v>0</v>
      </c>
      <c r="BR338" s="13">
        <f t="shared" si="248"/>
        <v>0</v>
      </c>
      <c r="BS338" s="13">
        <f t="shared" si="249"/>
        <v>0</v>
      </c>
      <c r="BT338" s="13">
        <f t="shared" si="250"/>
        <v>0</v>
      </c>
      <c r="BU338" s="40">
        <f t="shared" si="274"/>
        <v>1</v>
      </c>
      <c r="BV338" s="13">
        <f t="shared" si="251"/>
        <v>0</v>
      </c>
      <c r="BW338" s="13">
        <f t="shared" si="252"/>
        <v>0</v>
      </c>
      <c r="BX338" s="13">
        <f t="shared" si="253"/>
        <v>0</v>
      </c>
      <c r="BY338" s="13">
        <f t="shared" si="254"/>
        <v>0</v>
      </c>
      <c r="BZ338" s="13">
        <f t="shared" si="255"/>
        <v>0</v>
      </c>
      <c r="CA338" s="13">
        <f t="shared" si="256"/>
        <v>0</v>
      </c>
      <c r="CB338" s="13">
        <f t="shared" si="257"/>
        <v>0</v>
      </c>
      <c r="CC338" s="13">
        <f t="shared" si="258"/>
        <v>0</v>
      </c>
      <c r="CD338" s="13">
        <f t="shared" si="259"/>
        <v>0</v>
      </c>
      <c r="CE338" s="13">
        <f t="shared" si="260"/>
        <v>0</v>
      </c>
      <c r="CF338" s="13">
        <f t="shared" si="261"/>
        <v>0</v>
      </c>
      <c r="CG338" s="13">
        <f t="shared" si="262"/>
        <v>0</v>
      </c>
      <c r="CH338" s="13">
        <f t="shared" si="263"/>
        <v>0</v>
      </c>
      <c r="CI338" s="13">
        <f t="shared" si="264"/>
        <v>0</v>
      </c>
      <c r="CJ338" s="13">
        <f t="shared" si="265"/>
        <v>0</v>
      </c>
      <c r="CK338" s="13">
        <f t="shared" si="266"/>
        <v>1</v>
      </c>
      <c r="CL338" s="13">
        <f t="shared" si="267"/>
        <v>0</v>
      </c>
      <c r="CM338" s="13">
        <f t="shared" si="268"/>
        <v>0</v>
      </c>
      <c r="CN338" s="13">
        <f t="shared" si="269"/>
        <v>0</v>
      </c>
      <c r="CO338" s="13">
        <f t="shared" si="270"/>
        <v>0</v>
      </c>
      <c r="CP338" s="13">
        <f t="shared" si="271"/>
        <v>0</v>
      </c>
      <c r="CQ338" s="13">
        <f t="shared" si="272"/>
        <v>0</v>
      </c>
      <c r="CR338" s="13">
        <f t="shared" si="273"/>
        <v>1</v>
      </c>
      <c r="CS338" s="13">
        <f t="shared" si="275"/>
        <v>0</v>
      </c>
      <c r="CT338" s="13" t="s">
        <v>107</v>
      </c>
    </row>
    <row r="339" spans="1:98" x14ac:dyDescent="0.35">
      <c r="A339" s="14">
        <v>228</v>
      </c>
      <c r="B339" s="6">
        <v>338</v>
      </c>
      <c r="D339" s="6">
        <v>1</v>
      </c>
      <c r="G339" s="6">
        <v>1</v>
      </c>
      <c r="H339" s="6"/>
      <c r="I339" s="6"/>
      <c r="J339" s="6" t="s">
        <v>338</v>
      </c>
      <c r="K339" s="21">
        <v>43788</v>
      </c>
      <c r="L339" s="6" t="s">
        <v>172</v>
      </c>
      <c r="M339" s="6" t="s">
        <v>617</v>
      </c>
      <c r="N339" s="6"/>
      <c r="O339" s="6"/>
      <c r="P339" s="16">
        <v>43759</v>
      </c>
      <c r="Q339" s="17">
        <v>0.9375</v>
      </c>
      <c r="R339" s="6" t="s">
        <v>310</v>
      </c>
      <c r="S339" s="6" t="s">
        <v>310</v>
      </c>
      <c r="T339" s="6" t="s">
        <v>52</v>
      </c>
      <c r="U339" s="6" t="s">
        <v>618</v>
      </c>
      <c r="V339" s="6" t="s">
        <v>341</v>
      </c>
      <c r="W339" s="6" t="s">
        <v>94</v>
      </c>
      <c r="Y339" s="6" t="s">
        <v>73</v>
      </c>
      <c r="Z339" s="6" t="s">
        <v>74</v>
      </c>
      <c r="AA339" s="6" t="s">
        <v>61</v>
      </c>
      <c r="AB339" s="6" t="s">
        <v>618</v>
      </c>
      <c r="AC339" s="6" t="s">
        <v>92</v>
      </c>
      <c r="AE339" s="6" t="s">
        <v>79</v>
      </c>
      <c r="AG339" s="6" t="s">
        <v>49</v>
      </c>
      <c r="AH339" s="6" t="s">
        <v>618</v>
      </c>
      <c r="AI339" s="6" t="s">
        <v>92</v>
      </c>
      <c r="AK339" s="6" t="s">
        <v>87</v>
      </c>
      <c r="AM339" s="6" t="s">
        <v>56</v>
      </c>
      <c r="AN339" s="6" t="s">
        <v>618</v>
      </c>
      <c r="AO339" s="6" t="s">
        <v>92</v>
      </c>
      <c r="AQ339" s="6" t="s">
        <v>79</v>
      </c>
      <c r="AU339" s="6" t="s">
        <v>105</v>
      </c>
      <c r="AV339" s="6" t="s">
        <v>106</v>
      </c>
      <c r="AX339" s="6" t="s">
        <v>99</v>
      </c>
      <c r="AY339" s="13">
        <f t="shared" si="230"/>
        <v>1</v>
      </c>
      <c r="AZ339" s="13">
        <f t="shared" si="231"/>
        <v>0</v>
      </c>
      <c r="BA339" s="13">
        <f t="shared" si="232"/>
        <v>0</v>
      </c>
      <c r="BB339" s="13">
        <f t="shared" si="233"/>
        <v>1</v>
      </c>
      <c r="BC339" s="13">
        <f t="shared" si="234"/>
        <v>0</v>
      </c>
      <c r="BD339" s="13">
        <f t="shared" si="235"/>
        <v>0</v>
      </c>
      <c r="BE339" s="13">
        <f>COUNTIF(T339:AT339,"Tocaciones")</f>
        <v>0</v>
      </c>
      <c r="BF339" s="13">
        <f t="shared" si="236"/>
        <v>1</v>
      </c>
      <c r="BG339" s="13">
        <f t="shared" si="237"/>
        <v>0</v>
      </c>
      <c r="BH339" s="13">
        <f t="shared" si="238"/>
        <v>0</v>
      </c>
      <c r="BI339" s="13">
        <f t="shared" si="239"/>
        <v>0</v>
      </c>
      <c r="BJ339" s="13">
        <f t="shared" si="240"/>
        <v>0</v>
      </c>
      <c r="BK339" s="13">
        <f t="shared" si="241"/>
        <v>1</v>
      </c>
      <c r="BL339" s="13">
        <f t="shared" si="242"/>
        <v>0</v>
      </c>
      <c r="BM339" s="13">
        <f t="shared" si="243"/>
        <v>0</v>
      </c>
      <c r="BN339" s="13">
        <f t="shared" si="244"/>
        <v>0</v>
      </c>
      <c r="BO339" s="13">
        <f t="shared" si="245"/>
        <v>0</v>
      </c>
      <c r="BP339" s="13">
        <f t="shared" si="246"/>
        <v>0</v>
      </c>
      <c r="BQ339" s="13">
        <f t="shared" si="247"/>
        <v>0</v>
      </c>
      <c r="BR339" s="13">
        <f t="shared" si="248"/>
        <v>0</v>
      </c>
      <c r="BS339" s="13">
        <f t="shared" si="249"/>
        <v>0</v>
      </c>
      <c r="BT339" s="13">
        <f t="shared" si="250"/>
        <v>0</v>
      </c>
      <c r="BU339" s="40">
        <f t="shared" si="274"/>
        <v>4</v>
      </c>
      <c r="BV339" s="13">
        <f t="shared" si="251"/>
        <v>0</v>
      </c>
      <c r="BW339" s="13">
        <f t="shared" si="252"/>
        <v>1</v>
      </c>
      <c r="BX339" s="13">
        <f t="shared" si="253"/>
        <v>1</v>
      </c>
      <c r="BY339" s="13">
        <f t="shared" si="254"/>
        <v>0</v>
      </c>
      <c r="BZ339" s="13">
        <f t="shared" si="255"/>
        <v>0</v>
      </c>
      <c r="CA339" s="13">
        <f t="shared" si="256"/>
        <v>0</v>
      </c>
      <c r="CB339" s="13">
        <f t="shared" si="257"/>
        <v>0</v>
      </c>
      <c r="CC339" s="13">
        <f t="shared" si="258"/>
        <v>2</v>
      </c>
      <c r="CD339" s="13">
        <f t="shared" si="259"/>
        <v>0</v>
      </c>
      <c r="CE339" s="13">
        <f t="shared" si="260"/>
        <v>0</v>
      </c>
      <c r="CF339" s="13">
        <f t="shared" si="261"/>
        <v>0</v>
      </c>
      <c r="CG339" s="13">
        <f t="shared" si="262"/>
        <v>0</v>
      </c>
      <c r="CH339" s="13">
        <f t="shared" si="263"/>
        <v>0</v>
      </c>
      <c r="CI339" s="13">
        <f t="shared" si="264"/>
        <v>0</v>
      </c>
      <c r="CJ339" s="13">
        <f t="shared" si="265"/>
        <v>0</v>
      </c>
      <c r="CK339" s="13">
        <f t="shared" si="266"/>
        <v>1</v>
      </c>
      <c r="CL339" s="13">
        <f t="shared" si="267"/>
        <v>0</v>
      </c>
      <c r="CM339" s="13">
        <f t="shared" si="268"/>
        <v>0</v>
      </c>
      <c r="CN339" s="13">
        <f t="shared" si="269"/>
        <v>0</v>
      </c>
      <c r="CO339" s="13">
        <f t="shared" si="270"/>
        <v>0</v>
      </c>
      <c r="CP339" s="13">
        <f t="shared" si="271"/>
        <v>3</v>
      </c>
      <c r="CQ339" s="13">
        <f t="shared" si="272"/>
        <v>0</v>
      </c>
      <c r="CR339" s="13">
        <f t="shared" si="273"/>
        <v>1</v>
      </c>
      <c r="CS339" s="13">
        <f t="shared" si="275"/>
        <v>0</v>
      </c>
      <c r="CT339" s="13" t="s">
        <v>107</v>
      </c>
    </row>
    <row r="340" spans="1:98" x14ac:dyDescent="0.35">
      <c r="A340" s="14">
        <v>229</v>
      </c>
      <c r="B340" s="6">
        <v>339</v>
      </c>
      <c r="C340" s="6">
        <v>18</v>
      </c>
      <c r="D340" s="6">
        <v>2</v>
      </c>
      <c r="G340" s="6">
        <v>1</v>
      </c>
      <c r="H340" s="6"/>
      <c r="I340" s="6"/>
      <c r="J340" s="6" t="s">
        <v>96</v>
      </c>
      <c r="K340" s="21">
        <v>43789</v>
      </c>
      <c r="L340" s="6" t="s">
        <v>86</v>
      </c>
      <c r="M340" s="6" t="s">
        <v>619</v>
      </c>
      <c r="N340" s="6"/>
      <c r="O340" s="6"/>
      <c r="P340" s="16">
        <v>43759</v>
      </c>
      <c r="Q340" s="17">
        <v>0.48958333333333331</v>
      </c>
      <c r="R340" s="6" t="s">
        <v>98</v>
      </c>
      <c r="S340" s="6" t="s">
        <v>99</v>
      </c>
      <c r="T340" s="6" t="s">
        <v>49</v>
      </c>
      <c r="U340" s="6" t="s">
        <v>620</v>
      </c>
      <c r="V340" s="6" t="s">
        <v>621</v>
      </c>
      <c r="W340" s="6" t="s">
        <v>94</v>
      </c>
      <c r="Y340" s="6" t="s">
        <v>87</v>
      </c>
      <c r="AA340" s="6" t="s">
        <v>55</v>
      </c>
      <c r="AB340" s="6" t="s">
        <v>620</v>
      </c>
      <c r="AC340" s="6" t="s">
        <v>94</v>
      </c>
      <c r="AE340" s="6" t="s">
        <v>80</v>
      </c>
      <c r="AU340" s="6" t="s">
        <v>105</v>
      </c>
      <c r="AV340" s="6" t="s">
        <v>106</v>
      </c>
      <c r="AX340" s="6" t="s">
        <v>99</v>
      </c>
      <c r="AY340" s="13">
        <f t="shared" si="230"/>
        <v>1</v>
      </c>
      <c r="AZ340" s="13">
        <f t="shared" si="231"/>
        <v>0</v>
      </c>
      <c r="BA340" s="13">
        <f t="shared" si="232"/>
        <v>0</v>
      </c>
      <c r="BB340" s="13">
        <f t="shared" si="233"/>
        <v>0</v>
      </c>
      <c r="BC340" s="13">
        <f t="shared" si="234"/>
        <v>0</v>
      </c>
      <c r="BD340" s="13">
        <f t="shared" si="235"/>
        <v>0</v>
      </c>
      <c r="BE340" s="13">
        <f>COUNTIF(T340:AW340,"Tocaciones")</f>
        <v>1</v>
      </c>
      <c r="BF340" s="13">
        <f t="shared" si="236"/>
        <v>0</v>
      </c>
      <c r="BG340" s="13">
        <f t="shared" si="237"/>
        <v>0</v>
      </c>
      <c r="BH340" s="13">
        <f t="shared" si="238"/>
        <v>0</v>
      </c>
      <c r="BI340" s="13">
        <f t="shared" si="239"/>
        <v>0</v>
      </c>
      <c r="BJ340" s="13">
        <f t="shared" si="240"/>
        <v>0</v>
      </c>
      <c r="BK340" s="13">
        <f t="shared" si="241"/>
        <v>0</v>
      </c>
      <c r="BL340" s="13">
        <f t="shared" si="242"/>
        <v>0</v>
      </c>
      <c r="BM340" s="13">
        <f t="shared" si="243"/>
        <v>0</v>
      </c>
      <c r="BN340" s="13">
        <f t="shared" si="244"/>
        <v>0</v>
      </c>
      <c r="BO340" s="13">
        <f t="shared" si="245"/>
        <v>0</v>
      </c>
      <c r="BP340" s="13">
        <f t="shared" si="246"/>
        <v>0</v>
      </c>
      <c r="BQ340" s="13">
        <f t="shared" si="247"/>
        <v>0</v>
      </c>
      <c r="BR340" s="13">
        <f t="shared" si="248"/>
        <v>0</v>
      </c>
      <c r="BS340" s="13">
        <f t="shared" si="249"/>
        <v>0</v>
      </c>
      <c r="BT340" s="13">
        <f t="shared" si="250"/>
        <v>0</v>
      </c>
      <c r="BU340" s="40">
        <f t="shared" si="274"/>
        <v>2</v>
      </c>
      <c r="BV340" s="13">
        <f t="shared" si="251"/>
        <v>0</v>
      </c>
      <c r="BW340" s="13">
        <f t="shared" si="252"/>
        <v>0</v>
      </c>
      <c r="BX340" s="13">
        <f t="shared" si="253"/>
        <v>0</v>
      </c>
      <c r="BY340" s="13">
        <f t="shared" si="254"/>
        <v>0</v>
      </c>
      <c r="BZ340" s="13">
        <f t="shared" si="255"/>
        <v>0</v>
      </c>
      <c r="CA340" s="13">
        <f t="shared" si="256"/>
        <v>0</v>
      </c>
      <c r="CB340" s="13">
        <f t="shared" si="257"/>
        <v>0</v>
      </c>
      <c r="CC340" s="13">
        <f t="shared" si="258"/>
        <v>0</v>
      </c>
      <c r="CD340" s="13">
        <f t="shared" si="259"/>
        <v>1</v>
      </c>
      <c r="CE340" s="13">
        <f t="shared" si="260"/>
        <v>0</v>
      </c>
      <c r="CF340" s="13">
        <f t="shared" si="261"/>
        <v>0</v>
      </c>
      <c r="CG340" s="13">
        <f t="shared" si="262"/>
        <v>0</v>
      </c>
      <c r="CH340" s="13">
        <f t="shared" si="263"/>
        <v>0</v>
      </c>
      <c r="CI340" s="13">
        <f t="shared" si="264"/>
        <v>0</v>
      </c>
      <c r="CJ340" s="13">
        <f t="shared" si="265"/>
        <v>0</v>
      </c>
      <c r="CK340" s="13">
        <f t="shared" si="266"/>
        <v>1</v>
      </c>
      <c r="CL340" s="13">
        <f t="shared" si="267"/>
        <v>0</v>
      </c>
      <c r="CM340" s="13">
        <f t="shared" si="268"/>
        <v>0</v>
      </c>
      <c r="CN340" s="13">
        <f t="shared" si="269"/>
        <v>0</v>
      </c>
      <c r="CO340" s="13">
        <f t="shared" si="270"/>
        <v>0</v>
      </c>
      <c r="CP340" s="13">
        <f t="shared" si="271"/>
        <v>0</v>
      </c>
      <c r="CQ340" s="13">
        <f t="shared" si="272"/>
        <v>0</v>
      </c>
      <c r="CR340" s="13">
        <f t="shared" si="273"/>
        <v>2</v>
      </c>
      <c r="CS340" s="13">
        <f t="shared" si="275"/>
        <v>1</v>
      </c>
      <c r="CT340" s="13" t="s">
        <v>125</v>
      </c>
    </row>
    <row r="341" spans="1:98" x14ac:dyDescent="0.35">
      <c r="A341" s="14">
        <v>230</v>
      </c>
      <c r="B341" s="6">
        <v>340</v>
      </c>
      <c r="C341" s="6">
        <v>999</v>
      </c>
      <c r="D341" s="6">
        <v>1</v>
      </c>
      <c r="G341" s="6">
        <v>1</v>
      </c>
      <c r="H341" s="6"/>
      <c r="I341" s="6"/>
      <c r="J341" s="6" t="s">
        <v>96</v>
      </c>
      <c r="L341" s="6" t="s">
        <v>172</v>
      </c>
      <c r="M341" s="6" t="s">
        <v>205</v>
      </c>
      <c r="N341" s="6"/>
      <c r="O341" s="6"/>
      <c r="P341" s="16">
        <v>43757</v>
      </c>
      <c r="Q341" s="17">
        <v>0.89583333333333337</v>
      </c>
      <c r="R341" s="6" t="s">
        <v>98</v>
      </c>
      <c r="S341" s="6" t="s">
        <v>99</v>
      </c>
      <c r="T341" s="6" t="s">
        <v>49</v>
      </c>
      <c r="U341" s="6" t="s">
        <v>622</v>
      </c>
      <c r="V341" s="6" t="s">
        <v>207</v>
      </c>
      <c r="W341" s="6" t="s">
        <v>94</v>
      </c>
      <c r="Y341" s="6" t="s">
        <v>87</v>
      </c>
      <c r="AA341" s="6" t="s">
        <v>53</v>
      </c>
      <c r="AB341" s="6" t="s">
        <v>622</v>
      </c>
      <c r="AC341" s="6" t="s">
        <v>94</v>
      </c>
      <c r="AE341" s="6" t="s">
        <v>79</v>
      </c>
      <c r="AG341" s="6" t="s">
        <v>50</v>
      </c>
      <c r="AH341" s="6" t="s">
        <v>208</v>
      </c>
      <c r="AI341" s="6" t="s">
        <v>94</v>
      </c>
      <c r="AK341" s="6" t="s">
        <v>80</v>
      </c>
      <c r="AU341" s="6" t="s">
        <v>105</v>
      </c>
      <c r="AV341" s="6" t="s">
        <v>106</v>
      </c>
      <c r="AW341" s="6" t="s">
        <v>208</v>
      </c>
      <c r="AX341" s="6" t="s">
        <v>99</v>
      </c>
      <c r="AY341" s="13">
        <f t="shared" si="230"/>
        <v>1</v>
      </c>
      <c r="AZ341" s="13">
        <f t="shared" si="231"/>
        <v>1</v>
      </c>
      <c r="BA341" s="13">
        <f t="shared" si="232"/>
        <v>0</v>
      </c>
      <c r="BB341" s="13">
        <f t="shared" si="233"/>
        <v>0</v>
      </c>
      <c r="BC341" s="13">
        <f t="shared" si="234"/>
        <v>1</v>
      </c>
      <c r="BD341" s="13">
        <f t="shared" si="235"/>
        <v>0</v>
      </c>
      <c r="BE341" s="13">
        <f>COUNTIF(T341:AT341,"Tocaciones")</f>
        <v>0</v>
      </c>
      <c r="BF341" s="13">
        <f t="shared" si="236"/>
        <v>0</v>
      </c>
      <c r="BG341" s="13">
        <f t="shared" si="237"/>
        <v>0</v>
      </c>
      <c r="BH341" s="13">
        <f t="shared" si="238"/>
        <v>0</v>
      </c>
      <c r="BI341" s="13">
        <f t="shared" si="239"/>
        <v>0</v>
      </c>
      <c r="BJ341" s="13">
        <f t="shared" si="240"/>
        <v>0</v>
      </c>
      <c r="BK341" s="13">
        <f t="shared" si="241"/>
        <v>0</v>
      </c>
      <c r="BL341" s="13">
        <f t="shared" si="242"/>
        <v>0</v>
      </c>
      <c r="BM341" s="13">
        <f t="shared" si="243"/>
        <v>0</v>
      </c>
      <c r="BN341" s="13">
        <f t="shared" si="244"/>
        <v>0</v>
      </c>
      <c r="BO341" s="13">
        <f t="shared" si="245"/>
        <v>0</v>
      </c>
      <c r="BP341" s="13">
        <f t="shared" si="246"/>
        <v>0</v>
      </c>
      <c r="BQ341" s="13">
        <f t="shared" si="247"/>
        <v>0</v>
      </c>
      <c r="BR341" s="13">
        <f t="shared" si="248"/>
        <v>0</v>
      </c>
      <c r="BS341" s="13">
        <f t="shared" si="249"/>
        <v>0</v>
      </c>
      <c r="BT341" s="13">
        <f t="shared" si="250"/>
        <v>0</v>
      </c>
      <c r="BU341" s="40">
        <f t="shared" si="274"/>
        <v>3</v>
      </c>
      <c r="BV341" s="13">
        <f t="shared" si="251"/>
        <v>0</v>
      </c>
      <c r="BW341" s="13">
        <f t="shared" si="252"/>
        <v>0</v>
      </c>
      <c r="BX341" s="13">
        <f t="shared" si="253"/>
        <v>0</v>
      </c>
      <c r="BY341" s="13">
        <f t="shared" si="254"/>
        <v>0</v>
      </c>
      <c r="BZ341" s="13">
        <f t="shared" si="255"/>
        <v>0</v>
      </c>
      <c r="CA341" s="13">
        <f t="shared" si="256"/>
        <v>0</v>
      </c>
      <c r="CB341" s="13">
        <f t="shared" si="257"/>
        <v>0</v>
      </c>
      <c r="CC341" s="13">
        <f t="shared" si="258"/>
        <v>1</v>
      </c>
      <c r="CD341" s="13">
        <f t="shared" si="259"/>
        <v>1</v>
      </c>
      <c r="CE341" s="13">
        <f t="shared" si="260"/>
        <v>0</v>
      </c>
      <c r="CF341" s="13">
        <f t="shared" si="261"/>
        <v>0</v>
      </c>
      <c r="CG341" s="13">
        <f t="shared" si="262"/>
        <v>0</v>
      </c>
      <c r="CH341" s="13">
        <f t="shared" si="263"/>
        <v>0</v>
      </c>
      <c r="CI341" s="13">
        <f t="shared" si="264"/>
        <v>0</v>
      </c>
      <c r="CJ341" s="13">
        <f t="shared" si="265"/>
        <v>0</v>
      </c>
      <c r="CK341" s="13">
        <f t="shared" si="266"/>
        <v>1</v>
      </c>
      <c r="CL341" s="13">
        <f t="shared" si="267"/>
        <v>0</v>
      </c>
      <c r="CM341" s="13">
        <f t="shared" si="268"/>
        <v>0</v>
      </c>
      <c r="CN341" s="13">
        <f t="shared" si="269"/>
        <v>0</v>
      </c>
      <c r="CO341" s="13">
        <f t="shared" si="270"/>
        <v>0</v>
      </c>
      <c r="CP341" s="13">
        <f t="shared" si="271"/>
        <v>0</v>
      </c>
      <c r="CQ341" s="13">
        <f t="shared" si="272"/>
        <v>0</v>
      </c>
      <c r="CR341" s="13">
        <f t="shared" si="273"/>
        <v>3</v>
      </c>
      <c r="CS341" s="13">
        <f t="shared" si="275"/>
        <v>1</v>
      </c>
      <c r="CT341" s="13" t="s">
        <v>125</v>
      </c>
    </row>
    <row r="342" spans="1:98" x14ac:dyDescent="0.35">
      <c r="A342" s="14">
        <v>231</v>
      </c>
      <c r="B342" s="6">
        <v>341</v>
      </c>
      <c r="C342" s="6">
        <v>21</v>
      </c>
      <c r="D342" s="6">
        <v>1</v>
      </c>
      <c r="E342" s="6" t="s">
        <v>232</v>
      </c>
      <c r="F342" s="6" t="s">
        <v>623</v>
      </c>
      <c r="G342" s="6">
        <v>1</v>
      </c>
      <c r="H342" s="6"/>
      <c r="I342" s="6"/>
      <c r="J342" s="6" t="s">
        <v>96</v>
      </c>
      <c r="L342" s="6" t="s">
        <v>573</v>
      </c>
      <c r="M342" s="6" t="s">
        <v>624</v>
      </c>
      <c r="N342" s="6"/>
      <c r="O342" s="6"/>
      <c r="P342" s="16">
        <v>43759</v>
      </c>
      <c r="Q342" s="6">
        <v>999</v>
      </c>
      <c r="R342" s="6" t="s">
        <v>98</v>
      </c>
      <c r="S342" s="6" t="s">
        <v>99</v>
      </c>
      <c r="T342" s="6" t="s">
        <v>53</v>
      </c>
      <c r="U342" s="6" t="s">
        <v>625</v>
      </c>
      <c r="V342" s="6" t="s">
        <v>626</v>
      </c>
      <c r="W342" s="6" t="s">
        <v>94</v>
      </c>
      <c r="Y342" s="6" t="s">
        <v>79</v>
      </c>
      <c r="AA342" s="6" t="s">
        <v>49</v>
      </c>
      <c r="AB342" s="6" t="s">
        <v>627</v>
      </c>
      <c r="AC342" s="6" t="s">
        <v>94</v>
      </c>
      <c r="AE342" s="6" t="s">
        <v>86</v>
      </c>
      <c r="AG342" s="6" t="s">
        <v>54</v>
      </c>
      <c r="AH342" s="6" t="s">
        <v>627</v>
      </c>
      <c r="AI342" s="6" t="s">
        <v>94</v>
      </c>
      <c r="AK342" s="6" t="s">
        <v>80</v>
      </c>
      <c r="AM342" s="6" t="s">
        <v>49</v>
      </c>
      <c r="AN342" s="6" t="s">
        <v>628</v>
      </c>
      <c r="AO342" s="6" t="s">
        <v>94</v>
      </c>
      <c r="AQ342" s="6" t="s">
        <v>86</v>
      </c>
      <c r="AU342" s="6" t="s">
        <v>105</v>
      </c>
      <c r="AV342" s="6" t="s">
        <v>106</v>
      </c>
      <c r="AW342" s="6" t="s">
        <v>627</v>
      </c>
      <c r="AX342" s="6" t="s">
        <v>99</v>
      </c>
      <c r="AY342" s="13">
        <f t="shared" si="230"/>
        <v>2</v>
      </c>
      <c r="AZ342" s="13">
        <f t="shared" si="231"/>
        <v>0</v>
      </c>
      <c r="BA342" s="13">
        <f t="shared" si="232"/>
        <v>0</v>
      </c>
      <c r="BB342" s="13">
        <f t="shared" si="233"/>
        <v>0</v>
      </c>
      <c r="BC342" s="13">
        <f t="shared" si="234"/>
        <v>1</v>
      </c>
      <c r="BD342" s="13">
        <f t="shared" si="235"/>
        <v>1</v>
      </c>
      <c r="BE342" s="13">
        <f>COUNTIF(T342:AW342,"Tocaciones")</f>
        <v>0</v>
      </c>
      <c r="BF342" s="13">
        <f t="shared" si="236"/>
        <v>0</v>
      </c>
      <c r="BG342" s="13">
        <f t="shared" si="237"/>
        <v>0</v>
      </c>
      <c r="BH342" s="13">
        <f t="shared" si="238"/>
        <v>0</v>
      </c>
      <c r="BI342" s="13">
        <f t="shared" si="239"/>
        <v>0</v>
      </c>
      <c r="BJ342" s="13">
        <f t="shared" si="240"/>
        <v>0</v>
      </c>
      <c r="BK342" s="13">
        <f t="shared" si="241"/>
        <v>0</v>
      </c>
      <c r="BL342" s="13">
        <f t="shared" si="242"/>
        <v>0</v>
      </c>
      <c r="BM342" s="13">
        <f t="shared" si="243"/>
        <v>0</v>
      </c>
      <c r="BN342" s="13">
        <f t="shared" si="244"/>
        <v>0</v>
      </c>
      <c r="BO342" s="13">
        <f t="shared" si="245"/>
        <v>0</v>
      </c>
      <c r="BP342" s="13">
        <f t="shared" si="246"/>
        <v>0</v>
      </c>
      <c r="BQ342" s="13">
        <f t="shared" si="247"/>
        <v>0</v>
      </c>
      <c r="BR342" s="13">
        <f t="shared" si="248"/>
        <v>0</v>
      </c>
      <c r="BS342" s="13">
        <f t="shared" si="249"/>
        <v>0</v>
      </c>
      <c r="BT342" s="13">
        <f t="shared" si="250"/>
        <v>0</v>
      </c>
      <c r="BU342" s="40">
        <f t="shared" si="274"/>
        <v>4</v>
      </c>
      <c r="BV342" s="13">
        <f t="shared" si="251"/>
        <v>0</v>
      </c>
      <c r="BW342" s="13">
        <f t="shared" si="252"/>
        <v>0</v>
      </c>
      <c r="BX342" s="13">
        <f t="shared" si="253"/>
        <v>0</v>
      </c>
      <c r="BY342" s="13">
        <f t="shared" si="254"/>
        <v>0</v>
      </c>
      <c r="BZ342" s="13">
        <f t="shared" si="255"/>
        <v>0</v>
      </c>
      <c r="CA342" s="13">
        <f t="shared" si="256"/>
        <v>0</v>
      </c>
      <c r="CB342" s="13">
        <f t="shared" si="257"/>
        <v>0</v>
      </c>
      <c r="CC342" s="13">
        <f t="shared" si="258"/>
        <v>1</v>
      </c>
      <c r="CD342" s="13">
        <f t="shared" si="259"/>
        <v>1</v>
      </c>
      <c r="CE342" s="13">
        <f t="shared" si="260"/>
        <v>0</v>
      </c>
      <c r="CF342" s="13">
        <f t="shared" si="261"/>
        <v>0</v>
      </c>
      <c r="CG342" s="13">
        <f t="shared" si="262"/>
        <v>0</v>
      </c>
      <c r="CH342" s="13">
        <f t="shared" si="263"/>
        <v>0</v>
      </c>
      <c r="CI342" s="13">
        <f t="shared" si="264"/>
        <v>0</v>
      </c>
      <c r="CJ342" s="13">
        <f t="shared" si="265"/>
        <v>2</v>
      </c>
      <c r="CK342" s="13">
        <f t="shared" si="266"/>
        <v>0</v>
      </c>
      <c r="CL342" s="13">
        <f t="shared" si="267"/>
        <v>0</v>
      </c>
      <c r="CM342" s="13">
        <f t="shared" si="268"/>
        <v>0</v>
      </c>
      <c r="CN342" s="13">
        <f t="shared" si="269"/>
        <v>0</v>
      </c>
      <c r="CO342" s="13">
        <f t="shared" si="270"/>
        <v>0</v>
      </c>
      <c r="CP342" s="13">
        <f t="shared" si="271"/>
        <v>0</v>
      </c>
      <c r="CQ342" s="13">
        <f t="shared" si="272"/>
        <v>0</v>
      </c>
      <c r="CR342" s="13">
        <f t="shared" si="273"/>
        <v>4</v>
      </c>
      <c r="CS342" s="13">
        <f t="shared" si="275"/>
        <v>1</v>
      </c>
      <c r="CT342" s="13" t="s">
        <v>125</v>
      </c>
    </row>
    <row r="343" spans="1:98" x14ac:dyDescent="0.35">
      <c r="A343" s="14">
        <v>232</v>
      </c>
      <c r="B343" s="6">
        <v>342</v>
      </c>
      <c r="C343" s="6">
        <v>999</v>
      </c>
      <c r="D343" s="6">
        <v>2</v>
      </c>
      <c r="G343" s="6">
        <v>1</v>
      </c>
      <c r="H343" s="6"/>
      <c r="I343" s="6"/>
      <c r="J343" s="6" t="s">
        <v>320</v>
      </c>
      <c r="L343" s="6" t="s">
        <v>172</v>
      </c>
      <c r="M343" s="6" t="s">
        <v>579</v>
      </c>
      <c r="N343" s="6"/>
      <c r="O343" s="6"/>
      <c r="P343" s="16">
        <v>43766</v>
      </c>
      <c r="Q343" s="17">
        <v>0.86111111111111116</v>
      </c>
      <c r="R343" s="6" t="s">
        <v>99</v>
      </c>
      <c r="S343" s="6" t="s">
        <v>98</v>
      </c>
      <c r="T343" s="6" t="s">
        <v>49</v>
      </c>
      <c r="U343" s="6" t="s">
        <v>629</v>
      </c>
      <c r="V343" s="6" t="s">
        <v>544</v>
      </c>
      <c r="W343" s="6" t="s">
        <v>92</v>
      </c>
      <c r="Y343" s="6" t="s">
        <v>87</v>
      </c>
      <c r="AA343" s="6" t="s">
        <v>53</v>
      </c>
      <c r="AB343" s="6" t="s">
        <v>629</v>
      </c>
      <c r="AC343" s="6" t="s">
        <v>92</v>
      </c>
      <c r="AE343" s="6" t="s">
        <v>79</v>
      </c>
      <c r="AU343" s="6" t="s">
        <v>105</v>
      </c>
      <c r="AV343" s="6" t="s">
        <v>106</v>
      </c>
      <c r="AW343" s="6" t="s">
        <v>630</v>
      </c>
      <c r="AX343" s="6" t="s">
        <v>99</v>
      </c>
      <c r="AY343" s="13">
        <f t="shared" si="230"/>
        <v>1</v>
      </c>
      <c r="AZ343" s="13">
        <f t="shared" si="231"/>
        <v>0</v>
      </c>
      <c r="BA343" s="13">
        <f t="shared" si="232"/>
        <v>0</v>
      </c>
      <c r="BB343" s="13">
        <f t="shared" si="233"/>
        <v>0</v>
      </c>
      <c r="BC343" s="13">
        <f t="shared" si="234"/>
        <v>1</v>
      </c>
      <c r="BD343" s="13">
        <f t="shared" si="235"/>
        <v>0</v>
      </c>
      <c r="BE343" s="13">
        <f>COUNTIF(T343:AT343,"Tocaciones")</f>
        <v>0</v>
      </c>
      <c r="BF343" s="13">
        <f t="shared" si="236"/>
        <v>0</v>
      </c>
      <c r="BG343" s="13">
        <f t="shared" si="237"/>
        <v>0</v>
      </c>
      <c r="BH343" s="13">
        <f t="shared" si="238"/>
        <v>0</v>
      </c>
      <c r="BI343" s="13">
        <f t="shared" si="239"/>
        <v>0</v>
      </c>
      <c r="BJ343" s="13">
        <f t="shared" si="240"/>
        <v>0</v>
      </c>
      <c r="BK343" s="13">
        <f t="shared" si="241"/>
        <v>0</v>
      </c>
      <c r="BL343" s="13">
        <f t="shared" si="242"/>
        <v>0</v>
      </c>
      <c r="BM343" s="13">
        <f t="shared" si="243"/>
        <v>0</v>
      </c>
      <c r="BN343" s="13">
        <f t="shared" si="244"/>
        <v>0</v>
      </c>
      <c r="BO343" s="13">
        <f t="shared" si="245"/>
        <v>0</v>
      </c>
      <c r="BP343" s="13">
        <f t="shared" si="246"/>
        <v>0</v>
      </c>
      <c r="BQ343" s="13">
        <f t="shared" si="247"/>
        <v>0</v>
      </c>
      <c r="BR343" s="13">
        <f t="shared" si="248"/>
        <v>0</v>
      </c>
      <c r="BS343" s="13">
        <f t="shared" si="249"/>
        <v>0</v>
      </c>
      <c r="BT343" s="13">
        <f t="shared" si="250"/>
        <v>0</v>
      </c>
      <c r="BU343" s="40">
        <f t="shared" si="274"/>
        <v>2</v>
      </c>
      <c r="BV343" s="13">
        <f t="shared" si="251"/>
        <v>0</v>
      </c>
      <c r="BW343" s="13">
        <f t="shared" si="252"/>
        <v>0</v>
      </c>
      <c r="BX343" s="13">
        <f t="shared" si="253"/>
        <v>0</v>
      </c>
      <c r="BY343" s="13">
        <f t="shared" si="254"/>
        <v>0</v>
      </c>
      <c r="BZ343" s="13">
        <f t="shared" si="255"/>
        <v>0</v>
      </c>
      <c r="CA343" s="13">
        <f t="shared" si="256"/>
        <v>0</v>
      </c>
      <c r="CB343" s="13">
        <f t="shared" si="257"/>
        <v>0</v>
      </c>
      <c r="CC343" s="13">
        <f t="shared" si="258"/>
        <v>1</v>
      </c>
      <c r="CD343" s="13">
        <f t="shared" si="259"/>
        <v>0</v>
      </c>
      <c r="CE343" s="13">
        <f t="shared" si="260"/>
        <v>0</v>
      </c>
      <c r="CF343" s="13">
        <f t="shared" si="261"/>
        <v>0</v>
      </c>
      <c r="CG343" s="13">
        <f t="shared" si="262"/>
        <v>0</v>
      </c>
      <c r="CH343" s="13">
        <f t="shared" si="263"/>
        <v>0</v>
      </c>
      <c r="CI343" s="13">
        <f t="shared" si="264"/>
        <v>0</v>
      </c>
      <c r="CJ343" s="13">
        <f t="shared" si="265"/>
        <v>0</v>
      </c>
      <c r="CK343" s="13">
        <f t="shared" si="266"/>
        <v>1</v>
      </c>
      <c r="CL343" s="13">
        <f t="shared" si="267"/>
        <v>0</v>
      </c>
      <c r="CM343" s="13">
        <f t="shared" si="268"/>
        <v>0</v>
      </c>
      <c r="CN343" s="13">
        <f t="shared" si="269"/>
        <v>0</v>
      </c>
      <c r="CO343" s="13">
        <f t="shared" si="270"/>
        <v>0</v>
      </c>
      <c r="CP343" s="13">
        <f t="shared" si="271"/>
        <v>2</v>
      </c>
      <c r="CQ343" s="13">
        <f t="shared" si="272"/>
        <v>0</v>
      </c>
      <c r="CR343" s="13">
        <f t="shared" si="273"/>
        <v>0</v>
      </c>
      <c r="CS343" s="13">
        <f t="shared" si="275"/>
        <v>0</v>
      </c>
      <c r="CT343" s="13" t="s">
        <v>107</v>
      </c>
    </row>
    <row r="344" spans="1:98" x14ac:dyDescent="0.35">
      <c r="A344" s="14">
        <v>233</v>
      </c>
      <c r="B344" s="6">
        <v>343</v>
      </c>
      <c r="C344" s="6">
        <v>999</v>
      </c>
      <c r="D344" s="6">
        <v>1</v>
      </c>
      <c r="G344" s="6">
        <v>1</v>
      </c>
      <c r="H344" s="6"/>
      <c r="I344" s="6"/>
      <c r="J344" s="6" t="s">
        <v>96</v>
      </c>
      <c r="L344" s="6" t="s">
        <v>86</v>
      </c>
      <c r="M344" s="6" t="s">
        <v>108</v>
      </c>
      <c r="N344" s="6"/>
      <c r="O344" s="6"/>
      <c r="P344" s="16">
        <v>43765</v>
      </c>
      <c r="Q344" s="17">
        <v>0.8125</v>
      </c>
      <c r="R344" s="6" t="s">
        <v>98</v>
      </c>
      <c r="S344" s="6" t="s">
        <v>98</v>
      </c>
      <c r="T344" s="6" t="s">
        <v>53</v>
      </c>
      <c r="U344" s="6" t="s">
        <v>631</v>
      </c>
      <c r="V344" s="6" t="s">
        <v>632</v>
      </c>
      <c r="W344" s="6" t="s">
        <v>94</v>
      </c>
      <c r="X344" s="6">
        <v>15</v>
      </c>
      <c r="Y344" s="6" t="s">
        <v>79</v>
      </c>
      <c r="AA344" s="6" t="s">
        <v>49</v>
      </c>
      <c r="AB344" s="6" t="s">
        <v>628</v>
      </c>
      <c r="AC344" s="6" t="s">
        <v>94</v>
      </c>
      <c r="AE344" s="6" t="s">
        <v>87</v>
      </c>
      <c r="AG344" s="6" t="s">
        <v>54</v>
      </c>
      <c r="AH344" s="6" t="s">
        <v>628</v>
      </c>
      <c r="AI344" s="6" t="s">
        <v>94</v>
      </c>
      <c r="AJ344" s="6">
        <v>4</v>
      </c>
      <c r="AK344" s="6" t="s">
        <v>80</v>
      </c>
      <c r="AU344" s="6" t="s">
        <v>105</v>
      </c>
      <c r="AV344" s="6" t="s">
        <v>106</v>
      </c>
      <c r="AW344" s="6" t="s">
        <v>628</v>
      </c>
      <c r="AX344" s="6" t="s">
        <v>99</v>
      </c>
      <c r="AY344" s="13">
        <f t="shared" si="230"/>
        <v>1</v>
      </c>
      <c r="AZ344" s="13">
        <f t="shared" si="231"/>
        <v>0</v>
      </c>
      <c r="BA344" s="13">
        <f t="shared" si="232"/>
        <v>0</v>
      </c>
      <c r="BB344" s="13">
        <f t="shared" si="233"/>
        <v>0</v>
      </c>
      <c r="BC344" s="13">
        <f t="shared" si="234"/>
        <v>1</v>
      </c>
      <c r="BD344" s="13">
        <f t="shared" si="235"/>
        <v>1</v>
      </c>
      <c r="BE344" s="13">
        <f>COUNTIF(T344:AW344,"Tocaciones")</f>
        <v>0</v>
      </c>
      <c r="BF344" s="13">
        <f t="shared" si="236"/>
        <v>0</v>
      </c>
      <c r="BG344" s="13">
        <f t="shared" si="237"/>
        <v>0</v>
      </c>
      <c r="BH344" s="13">
        <f t="shared" si="238"/>
        <v>0</v>
      </c>
      <c r="BI344" s="13">
        <f t="shared" si="239"/>
        <v>0</v>
      </c>
      <c r="BJ344" s="13">
        <f t="shared" si="240"/>
        <v>0</v>
      </c>
      <c r="BK344" s="13">
        <f t="shared" si="241"/>
        <v>0</v>
      </c>
      <c r="BL344" s="13">
        <f t="shared" si="242"/>
        <v>0</v>
      </c>
      <c r="BM344" s="13">
        <f t="shared" si="243"/>
        <v>0</v>
      </c>
      <c r="BN344" s="13">
        <f t="shared" si="244"/>
        <v>0</v>
      </c>
      <c r="BO344" s="13">
        <f t="shared" si="245"/>
        <v>0</v>
      </c>
      <c r="BP344" s="13">
        <f t="shared" si="246"/>
        <v>0</v>
      </c>
      <c r="BQ344" s="13">
        <f t="shared" si="247"/>
        <v>0</v>
      </c>
      <c r="BR344" s="13">
        <f t="shared" si="248"/>
        <v>0</v>
      </c>
      <c r="BS344" s="13">
        <f t="shared" si="249"/>
        <v>0</v>
      </c>
      <c r="BT344" s="13">
        <f t="shared" si="250"/>
        <v>0</v>
      </c>
      <c r="BU344" s="40">
        <f t="shared" si="274"/>
        <v>3</v>
      </c>
      <c r="BV344" s="13">
        <f t="shared" si="251"/>
        <v>0</v>
      </c>
      <c r="BW344" s="13">
        <f t="shared" si="252"/>
        <v>0</v>
      </c>
      <c r="BX344" s="13">
        <f t="shared" si="253"/>
        <v>0</v>
      </c>
      <c r="BY344" s="13">
        <f t="shared" si="254"/>
        <v>0</v>
      </c>
      <c r="BZ344" s="13">
        <f t="shared" si="255"/>
        <v>0</v>
      </c>
      <c r="CA344" s="13">
        <f t="shared" si="256"/>
        <v>0</v>
      </c>
      <c r="CB344" s="13">
        <f t="shared" si="257"/>
        <v>0</v>
      </c>
      <c r="CC344" s="13">
        <f t="shared" si="258"/>
        <v>1</v>
      </c>
      <c r="CD344" s="13">
        <f t="shared" si="259"/>
        <v>1</v>
      </c>
      <c r="CE344" s="13">
        <f t="shared" si="260"/>
        <v>0</v>
      </c>
      <c r="CF344" s="13">
        <f t="shared" si="261"/>
        <v>0</v>
      </c>
      <c r="CG344" s="13">
        <f t="shared" si="262"/>
        <v>0</v>
      </c>
      <c r="CH344" s="13">
        <f t="shared" si="263"/>
        <v>0</v>
      </c>
      <c r="CI344" s="13">
        <f t="shared" si="264"/>
        <v>0</v>
      </c>
      <c r="CJ344" s="13">
        <f t="shared" si="265"/>
        <v>0</v>
      </c>
      <c r="CK344" s="13">
        <f t="shared" si="266"/>
        <v>1</v>
      </c>
      <c r="CL344" s="13">
        <f t="shared" si="267"/>
        <v>0</v>
      </c>
      <c r="CM344" s="13">
        <f t="shared" si="268"/>
        <v>0</v>
      </c>
      <c r="CN344" s="13">
        <f t="shared" si="269"/>
        <v>0</v>
      </c>
      <c r="CO344" s="13">
        <f t="shared" si="270"/>
        <v>0</v>
      </c>
      <c r="CP344" s="13">
        <f t="shared" si="271"/>
        <v>0</v>
      </c>
      <c r="CQ344" s="13">
        <f t="shared" si="272"/>
        <v>0</v>
      </c>
      <c r="CR344" s="13">
        <f t="shared" si="273"/>
        <v>3</v>
      </c>
      <c r="CS344" s="13">
        <f t="shared" si="275"/>
        <v>1</v>
      </c>
      <c r="CT344" s="13" t="s">
        <v>125</v>
      </c>
    </row>
    <row r="345" spans="1:98" x14ac:dyDescent="0.35">
      <c r="A345" s="14">
        <v>234</v>
      </c>
      <c r="B345" s="6">
        <v>344</v>
      </c>
      <c r="C345" s="6">
        <v>999</v>
      </c>
      <c r="D345" s="6">
        <v>1</v>
      </c>
      <c r="G345" s="6">
        <v>1</v>
      </c>
      <c r="H345" s="6"/>
      <c r="I345" s="6"/>
      <c r="J345" s="6" t="s">
        <v>121</v>
      </c>
      <c r="K345" s="16">
        <v>43774</v>
      </c>
      <c r="L345" s="6" t="s">
        <v>86</v>
      </c>
      <c r="M345" s="6" t="s">
        <v>633</v>
      </c>
      <c r="N345" s="6"/>
      <c r="O345" s="6"/>
      <c r="P345" s="16">
        <v>43759</v>
      </c>
      <c r="Q345" s="17">
        <v>0.89583333333333337</v>
      </c>
      <c r="R345" s="6" t="s">
        <v>98</v>
      </c>
      <c r="S345" s="6" t="s">
        <v>98</v>
      </c>
      <c r="T345" s="6" t="s">
        <v>53</v>
      </c>
      <c r="U345" s="6" t="s">
        <v>634</v>
      </c>
      <c r="V345" s="6" t="s">
        <v>635</v>
      </c>
      <c r="W345" s="6" t="s">
        <v>94</v>
      </c>
      <c r="Y345" s="6" t="s">
        <v>79</v>
      </c>
      <c r="AA345" s="6" t="s">
        <v>49</v>
      </c>
      <c r="AB345" s="6" t="s">
        <v>634</v>
      </c>
      <c r="AC345" s="6" t="s">
        <v>94</v>
      </c>
      <c r="AE345" s="6" t="s">
        <v>87</v>
      </c>
      <c r="AG345" s="6" t="s">
        <v>50</v>
      </c>
      <c r="AH345" s="6" t="s">
        <v>636</v>
      </c>
      <c r="AI345" s="6" t="s">
        <v>94</v>
      </c>
      <c r="AK345" s="6" t="s">
        <v>80</v>
      </c>
      <c r="AU345" s="6" t="s">
        <v>105</v>
      </c>
      <c r="AV345" s="6" t="s">
        <v>106</v>
      </c>
      <c r="AW345" s="6" t="s">
        <v>636</v>
      </c>
      <c r="AX345" s="6" t="s">
        <v>99</v>
      </c>
      <c r="AY345" s="13">
        <f t="shared" si="230"/>
        <v>1</v>
      </c>
      <c r="AZ345" s="13">
        <f t="shared" si="231"/>
        <v>1</v>
      </c>
      <c r="BA345" s="13">
        <f t="shared" si="232"/>
        <v>0</v>
      </c>
      <c r="BB345" s="13">
        <f t="shared" si="233"/>
        <v>0</v>
      </c>
      <c r="BC345" s="13">
        <f t="shared" si="234"/>
        <v>1</v>
      </c>
      <c r="BD345" s="13">
        <f t="shared" si="235"/>
        <v>0</v>
      </c>
      <c r="BE345" s="13">
        <f>COUNTIF(T345:AT345,"Tocaciones")</f>
        <v>0</v>
      </c>
      <c r="BF345" s="13">
        <f t="shared" si="236"/>
        <v>0</v>
      </c>
      <c r="BG345" s="13">
        <f t="shared" si="237"/>
        <v>0</v>
      </c>
      <c r="BH345" s="13">
        <f t="shared" si="238"/>
        <v>0</v>
      </c>
      <c r="BI345" s="13">
        <f t="shared" si="239"/>
        <v>0</v>
      </c>
      <c r="BJ345" s="13">
        <f t="shared" si="240"/>
        <v>0</v>
      </c>
      <c r="BK345" s="13">
        <f t="shared" si="241"/>
        <v>0</v>
      </c>
      <c r="BL345" s="13">
        <f t="shared" si="242"/>
        <v>0</v>
      </c>
      <c r="BM345" s="13">
        <f t="shared" si="243"/>
        <v>0</v>
      </c>
      <c r="BN345" s="13">
        <f t="shared" si="244"/>
        <v>0</v>
      </c>
      <c r="BO345" s="13">
        <f t="shared" si="245"/>
        <v>0</v>
      </c>
      <c r="BP345" s="13">
        <f t="shared" si="246"/>
        <v>0</v>
      </c>
      <c r="BQ345" s="13">
        <f t="shared" si="247"/>
        <v>0</v>
      </c>
      <c r="BR345" s="13">
        <f t="shared" si="248"/>
        <v>0</v>
      </c>
      <c r="BS345" s="13">
        <f t="shared" si="249"/>
        <v>0</v>
      </c>
      <c r="BT345" s="13">
        <f t="shared" si="250"/>
        <v>0</v>
      </c>
      <c r="BU345" s="40">
        <f t="shared" si="274"/>
        <v>3</v>
      </c>
      <c r="BV345" s="13">
        <f t="shared" si="251"/>
        <v>0</v>
      </c>
      <c r="BW345" s="13">
        <f t="shared" si="252"/>
        <v>0</v>
      </c>
      <c r="BX345" s="13">
        <f t="shared" si="253"/>
        <v>0</v>
      </c>
      <c r="BY345" s="13">
        <f t="shared" si="254"/>
        <v>0</v>
      </c>
      <c r="BZ345" s="13">
        <f t="shared" si="255"/>
        <v>0</v>
      </c>
      <c r="CA345" s="13">
        <f t="shared" si="256"/>
        <v>0</v>
      </c>
      <c r="CB345" s="13">
        <f t="shared" si="257"/>
        <v>0</v>
      </c>
      <c r="CC345" s="13">
        <f t="shared" si="258"/>
        <v>1</v>
      </c>
      <c r="CD345" s="13">
        <f t="shared" si="259"/>
        <v>1</v>
      </c>
      <c r="CE345" s="13">
        <f t="shared" si="260"/>
        <v>0</v>
      </c>
      <c r="CF345" s="13">
        <f t="shared" si="261"/>
        <v>0</v>
      </c>
      <c r="CG345" s="13">
        <f t="shared" si="262"/>
        <v>0</v>
      </c>
      <c r="CH345" s="13">
        <f t="shared" si="263"/>
        <v>0</v>
      </c>
      <c r="CI345" s="13">
        <f t="shared" si="264"/>
        <v>0</v>
      </c>
      <c r="CJ345" s="13">
        <f t="shared" si="265"/>
        <v>0</v>
      </c>
      <c r="CK345" s="13">
        <f t="shared" si="266"/>
        <v>1</v>
      </c>
      <c r="CL345" s="13">
        <f t="shared" si="267"/>
        <v>0</v>
      </c>
      <c r="CM345" s="13">
        <f t="shared" si="268"/>
        <v>0</v>
      </c>
      <c r="CN345" s="13">
        <f t="shared" si="269"/>
        <v>0</v>
      </c>
      <c r="CO345" s="13">
        <f t="shared" si="270"/>
        <v>0</v>
      </c>
      <c r="CP345" s="13">
        <f t="shared" si="271"/>
        <v>0</v>
      </c>
      <c r="CQ345" s="13">
        <f t="shared" si="272"/>
        <v>0</v>
      </c>
      <c r="CR345" s="13">
        <f t="shared" si="273"/>
        <v>3</v>
      </c>
      <c r="CS345" s="13">
        <f t="shared" si="275"/>
        <v>1</v>
      </c>
      <c r="CT345" s="13" t="s">
        <v>125</v>
      </c>
    </row>
    <row r="346" spans="1:98" x14ac:dyDescent="0.35">
      <c r="A346" s="14">
        <v>235</v>
      </c>
      <c r="B346" s="6">
        <v>345</v>
      </c>
      <c r="C346" s="6">
        <v>999</v>
      </c>
      <c r="D346" s="6">
        <v>1</v>
      </c>
      <c r="G346" s="6">
        <v>1</v>
      </c>
      <c r="H346" s="6"/>
      <c r="I346" s="6"/>
      <c r="J346" s="6" t="s">
        <v>121</v>
      </c>
      <c r="K346" s="16">
        <v>43774</v>
      </c>
      <c r="L346" s="6" t="s">
        <v>172</v>
      </c>
      <c r="M346" s="6" t="s">
        <v>633</v>
      </c>
      <c r="N346" s="6"/>
      <c r="O346" s="6"/>
      <c r="P346" s="16">
        <v>43757</v>
      </c>
      <c r="Q346" s="17">
        <v>0.83333333333333337</v>
      </c>
      <c r="R346" s="6" t="s">
        <v>98</v>
      </c>
      <c r="S346" s="6" t="s">
        <v>98</v>
      </c>
      <c r="T346" s="6" t="s">
        <v>49</v>
      </c>
      <c r="U346" s="6" t="s">
        <v>637</v>
      </c>
      <c r="V346" s="6" t="s">
        <v>635</v>
      </c>
      <c r="W346" s="6" t="s">
        <v>94</v>
      </c>
      <c r="Y346" s="6" t="s">
        <v>87</v>
      </c>
      <c r="AA346" s="6" t="s">
        <v>53</v>
      </c>
      <c r="AB346" s="6" t="s">
        <v>637</v>
      </c>
      <c r="AC346" s="6" t="s">
        <v>94</v>
      </c>
      <c r="AE346" s="6" t="s">
        <v>79</v>
      </c>
      <c r="AG346" s="6" t="s">
        <v>52</v>
      </c>
      <c r="AH346" s="6" t="s">
        <v>636</v>
      </c>
      <c r="AI346" s="6" t="s">
        <v>94</v>
      </c>
      <c r="AK346" s="6" t="s">
        <v>72</v>
      </c>
      <c r="AL346" s="6" t="s">
        <v>77</v>
      </c>
      <c r="AM346" s="6" t="s">
        <v>50</v>
      </c>
      <c r="AN346" s="6" t="s">
        <v>636</v>
      </c>
      <c r="AO346" s="6" t="s">
        <v>94</v>
      </c>
      <c r="AQ346" s="6" t="s">
        <v>80</v>
      </c>
      <c r="AU346" s="6" t="s">
        <v>105</v>
      </c>
      <c r="AV346" s="6" t="s">
        <v>106</v>
      </c>
      <c r="AW346" s="6" t="s">
        <v>636</v>
      </c>
      <c r="AX346" s="6" t="s">
        <v>99</v>
      </c>
      <c r="AY346" s="13">
        <f t="shared" si="230"/>
        <v>1</v>
      </c>
      <c r="AZ346" s="13">
        <f t="shared" si="231"/>
        <v>1</v>
      </c>
      <c r="BA346" s="13">
        <f t="shared" si="232"/>
        <v>0</v>
      </c>
      <c r="BB346" s="13">
        <f t="shared" si="233"/>
        <v>1</v>
      </c>
      <c r="BC346" s="13">
        <f t="shared" si="234"/>
        <v>1</v>
      </c>
      <c r="BD346" s="13">
        <f t="shared" si="235"/>
        <v>0</v>
      </c>
      <c r="BE346" s="13">
        <f>COUNTIF(T346:AW346,"Tocaciones")</f>
        <v>0</v>
      </c>
      <c r="BF346" s="13">
        <f t="shared" si="236"/>
        <v>0</v>
      </c>
      <c r="BG346" s="13">
        <f t="shared" si="237"/>
        <v>0</v>
      </c>
      <c r="BH346" s="13">
        <f t="shared" si="238"/>
        <v>0</v>
      </c>
      <c r="BI346" s="13">
        <f t="shared" si="239"/>
        <v>0</v>
      </c>
      <c r="BJ346" s="13">
        <f t="shared" si="240"/>
        <v>0</v>
      </c>
      <c r="BK346" s="13">
        <f t="shared" si="241"/>
        <v>0</v>
      </c>
      <c r="BL346" s="13">
        <f t="shared" si="242"/>
        <v>0</v>
      </c>
      <c r="BM346" s="13">
        <f t="shared" si="243"/>
        <v>0</v>
      </c>
      <c r="BN346" s="13">
        <f t="shared" si="244"/>
        <v>0</v>
      </c>
      <c r="BO346" s="13">
        <f t="shared" si="245"/>
        <v>0</v>
      </c>
      <c r="BP346" s="13">
        <f t="shared" si="246"/>
        <v>0</v>
      </c>
      <c r="BQ346" s="13">
        <f t="shared" si="247"/>
        <v>0</v>
      </c>
      <c r="BR346" s="13">
        <f t="shared" si="248"/>
        <v>0</v>
      </c>
      <c r="BS346" s="13">
        <f t="shared" si="249"/>
        <v>0</v>
      </c>
      <c r="BT346" s="13">
        <f t="shared" si="250"/>
        <v>0</v>
      </c>
      <c r="BU346" s="40">
        <f t="shared" si="274"/>
        <v>4</v>
      </c>
      <c r="BV346" s="13">
        <f t="shared" si="251"/>
        <v>1</v>
      </c>
      <c r="BW346" s="13">
        <f t="shared" si="252"/>
        <v>0</v>
      </c>
      <c r="BX346" s="13">
        <f t="shared" si="253"/>
        <v>0</v>
      </c>
      <c r="BY346" s="13">
        <f t="shared" si="254"/>
        <v>0</v>
      </c>
      <c r="BZ346" s="13">
        <f t="shared" si="255"/>
        <v>0</v>
      </c>
      <c r="CA346" s="13">
        <f t="shared" si="256"/>
        <v>1</v>
      </c>
      <c r="CB346" s="13">
        <f t="shared" si="257"/>
        <v>0</v>
      </c>
      <c r="CC346" s="13">
        <f t="shared" si="258"/>
        <v>1</v>
      </c>
      <c r="CD346" s="13">
        <f t="shared" si="259"/>
        <v>1</v>
      </c>
      <c r="CE346" s="13">
        <f t="shared" si="260"/>
        <v>0</v>
      </c>
      <c r="CF346" s="13">
        <f t="shared" si="261"/>
        <v>0</v>
      </c>
      <c r="CG346" s="13">
        <f t="shared" si="262"/>
        <v>0</v>
      </c>
      <c r="CH346" s="13">
        <f t="shared" si="263"/>
        <v>0</v>
      </c>
      <c r="CI346" s="13">
        <f t="shared" si="264"/>
        <v>0</v>
      </c>
      <c r="CJ346" s="13">
        <f t="shared" si="265"/>
        <v>0</v>
      </c>
      <c r="CK346" s="13">
        <f t="shared" si="266"/>
        <v>1</v>
      </c>
      <c r="CL346" s="13">
        <f t="shared" si="267"/>
        <v>0</v>
      </c>
      <c r="CM346" s="13">
        <f t="shared" si="268"/>
        <v>0</v>
      </c>
      <c r="CN346" s="13">
        <f t="shared" si="269"/>
        <v>0</v>
      </c>
      <c r="CO346" s="13">
        <f t="shared" si="270"/>
        <v>0</v>
      </c>
      <c r="CP346" s="13">
        <f t="shared" si="271"/>
        <v>0</v>
      </c>
      <c r="CQ346" s="13">
        <f t="shared" si="272"/>
        <v>0</v>
      </c>
      <c r="CR346" s="13">
        <f t="shared" si="273"/>
        <v>4</v>
      </c>
      <c r="CS346" s="13">
        <f t="shared" si="275"/>
        <v>1</v>
      </c>
      <c r="CT346" s="13" t="s">
        <v>125</v>
      </c>
    </row>
    <row r="347" spans="1:98" x14ac:dyDescent="0.35">
      <c r="A347" s="14">
        <v>236</v>
      </c>
      <c r="B347" s="6">
        <v>346</v>
      </c>
      <c r="C347" s="6">
        <v>999</v>
      </c>
      <c r="D347" s="6">
        <v>1</v>
      </c>
      <c r="G347" s="6">
        <v>1</v>
      </c>
      <c r="H347" s="6"/>
      <c r="I347" s="6"/>
      <c r="J347" s="6" t="s">
        <v>552</v>
      </c>
      <c r="L347" s="6" t="s">
        <v>172</v>
      </c>
      <c r="M347" s="6" t="s">
        <v>453</v>
      </c>
      <c r="N347" s="6"/>
      <c r="O347" s="6"/>
      <c r="P347" s="16">
        <v>43760</v>
      </c>
      <c r="Q347" s="17">
        <v>0.83333333333333337</v>
      </c>
      <c r="R347" s="6" t="s">
        <v>98</v>
      </c>
      <c r="S347" s="6" t="s">
        <v>98</v>
      </c>
      <c r="T347" s="6" t="s">
        <v>53</v>
      </c>
      <c r="U347" s="6" t="s">
        <v>638</v>
      </c>
      <c r="V347" s="6" t="s">
        <v>554</v>
      </c>
      <c r="W347" s="6" t="s">
        <v>94</v>
      </c>
      <c r="Y347" s="6" t="s">
        <v>79</v>
      </c>
      <c r="AA347" s="6" t="s">
        <v>56</v>
      </c>
      <c r="AB347" s="6" t="s">
        <v>639</v>
      </c>
      <c r="AC347" s="6" t="s">
        <v>94</v>
      </c>
      <c r="AE347" s="6" t="s">
        <v>79</v>
      </c>
      <c r="AG347" s="6" t="s">
        <v>50</v>
      </c>
      <c r="AH347" s="6" t="s">
        <v>639</v>
      </c>
      <c r="AI347" s="6" t="s">
        <v>94</v>
      </c>
      <c r="AJ347" s="6">
        <v>5</v>
      </c>
      <c r="AK347" s="6" t="s">
        <v>80</v>
      </c>
      <c r="AU347" s="6" t="s">
        <v>143</v>
      </c>
      <c r="AV347" s="6" t="s">
        <v>106</v>
      </c>
      <c r="AW347" s="6" t="s">
        <v>639</v>
      </c>
      <c r="AX347" s="6" t="s">
        <v>99</v>
      </c>
      <c r="AY347" s="13">
        <f t="shared" si="230"/>
        <v>0</v>
      </c>
      <c r="AZ347" s="13">
        <f t="shared" si="231"/>
        <v>1</v>
      </c>
      <c r="BA347" s="13">
        <f t="shared" si="232"/>
        <v>0</v>
      </c>
      <c r="BB347" s="13">
        <f t="shared" si="233"/>
        <v>0</v>
      </c>
      <c r="BC347" s="13">
        <f t="shared" si="234"/>
        <v>1</v>
      </c>
      <c r="BD347" s="13">
        <f t="shared" si="235"/>
        <v>0</v>
      </c>
      <c r="BE347" s="13">
        <f>COUNTIF(T347:AT347,"Tocaciones")</f>
        <v>0</v>
      </c>
      <c r="BF347" s="13">
        <f t="shared" si="236"/>
        <v>1</v>
      </c>
      <c r="BG347" s="13">
        <f t="shared" si="237"/>
        <v>0</v>
      </c>
      <c r="BH347" s="13">
        <f t="shared" si="238"/>
        <v>0</v>
      </c>
      <c r="BI347" s="13">
        <f t="shared" si="239"/>
        <v>0</v>
      </c>
      <c r="BJ347" s="13">
        <f t="shared" si="240"/>
        <v>0</v>
      </c>
      <c r="BK347" s="13">
        <f t="shared" si="241"/>
        <v>0</v>
      </c>
      <c r="BL347" s="13">
        <f t="shared" si="242"/>
        <v>0</v>
      </c>
      <c r="BM347" s="13">
        <f t="shared" si="243"/>
        <v>0</v>
      </c>
      <c r="BN347" s="13">
        <f t="shared" si="244"/>
        <v>0</v>
      </c>
      <c r="BO347" s="13">
        <f t="shared" si="245"/>
        <v>0</v>
      </c>
      <c r="BP347" s="13">
        <f t="shared" si="246"/>
        <v>0</v>
      </c>
      <c r="BQ347" s="13">
        <f t="shared" si="247"/>
        <v>0</v>
      </c>
      <c r="BR347" s="13">
        <f t="shared" si="248"/>
        <v>0</v>
      </c>
      <c r="BS347" s="13">
        <f t="shared" si="249"/>
        <v>0</v>
      </c>
      <c r="BT347" s="13">
        <f t="shared" si="250"/>
        <v>0</v>
      </c>
      <c r="BU347" s="40">
        <f t="shared" si="274"/>
        <v>3</v>
      </c>
      <c r="BV347" s="13">
        <f t="shared" si="251"/>
        <v>0</v>
      </c>
      <c r="BW347" s="13">
        <f t="shared" si="252"/>
        <v>0</v>
      </c>
      <c r="BX347" s="13">
        <f t="shared" si="253"/>
        <v>0</v>
      </c>
      <c r="BY347" s="13">
        <f t="shared" si="254"/>
        <v>0</v>
      </c>
      <c r="BZ347" s="13">
        <f t="shared" si="255"/>
        <v>0</v>
      </c>
      <c r="CA347" s="13">
        <f t="shared" si="256"/>
        <v>0</v>
      </c>
      <c r="CB347" s="13">
        <f t="shared" si="257"/>
        <v>0</v>
      </c>
      <c r="CC347" s="13">
        <f t="shared" si="258"/>
        <v>2</v>
      </c>
      <c r="CD347" s="13">
        <f t="shared" si="259"/>
        <v>1</v>
      </c>
      <c r="CE347" s="13">
        <f t="shared" si="260"/>
        <v>0</v>
      </c>
      <c r="CF347" s="13">
        <f t="shared" si="261"/>
        <v>0</v>
      </c>
      <c r="CG347" s="13">
        <f t="shared" si="262"/>
        <v>0</v>
      </c>
      <c r="CH347" s="13">
        <f t="shared" si="263"/>
        <v>0</v>
      </c>
      <c r="CI347" s="13">
        <f t="shared" si="264"/>
        <v>0</v>
      </c>
      <c r="CJ347" s="13">
        <f t="shared" si="265"/>
        <v>0</v>
      </c>
      <c r="CK347" s="13">
        <f t="shared" si="266"/>
        <v>0</v>
      </c>
      <c r="CL347" s="13">
        <f t="shared" si="267"/>
        <v>0</v>
      </c>
      <c r="CM347" s="13">
        <f t="shared" si="268"/>
        <v>0</v>
      </c>
      <c r="CN347" s="13">
        <f t="shared" si="269"/>
        <v>0</v>
      </c>
      <c r="CO347" s="13">
        <f t="shared" si="270"/>
        <v>0</v>
      </c>
      <c r="CP347" s="13">
        <f t="shared" si="271"/>
        <v>0</v>
      </c>
      <c r="CQ347" s="13">
        <f t="shared" si="272"/>
        <v>0</v>
      </c>
      <c r="CR347" s="13">
        <f t="shared" si="273"/>
        <v>3</v>
      </c>
      <c r="CS347" s="13">
        <f t="shared" si="275"/>
        <v>1</v>
      </c>
      <c r="CT347" s="13" t="s">
        <v>125</v>
      </c>
    </row>
    <row r="348" spans="1:98" x14ac:dyDescent="0.35">
      <c r="A348" s="14">
        <v>236</v>
      </c>
      <c r="B348" s="6">
        <v>347</v>
      </c>
      <c r="C348" s="6">
        <v>999</v>
      </c>
      <c r="D348" s="6">
        <v>1</v>
      </c>
      <c r="G348" s="6">
        <v>1</v>
      </c>
      <c r="H348" s="6"/>
      <c r="I348" s="6"/>
      <c r="J348" s="6" t="s">
        <v>552</v>
      </c>
      <c r="L348" s="6" t="s">
        <v>172</v>
      </c>
      <c r="M348" s="6" t="s">
        <v>453</v>
      </c>
      <c r="N348" s="6"/>
      <c r="O348" s="6"/>
      <c r="P348" s="16">
        <v>43760</v>
      </c>
      <c r="Q348" s="17">
        <v>0.83333333333333337</v>
      </c>
      <c r="R348" s="6" t="s">
        <v>98</v>
      </c>
      <c r="S348" s="6" t="s">
        <v>98</v>
      </c>
      <c r="T348" s="6" t="s">
        <v>53</v>
      </c>
      <c r="U348" s="6" t="s">
        <v>638</v>
      </c>
      <c r="V348" s="6" t="s">
        <v>554</v>
      </c>
      <c r="W348" s="6" t="s">
        <v>94</v>
      </c>
      <c r="Y348" s="6" t="s">
        <v>79</v>
      </c>
      <c r="AA348" s="6" t="s">
        <v>56</v>
      </c>
      <c r="AB348" s="6" t="s">
        <v>639</v>
      </c>
      <c r="AC348" s="6" t="s">
        <v>94</v>
      </c>
      <c r="AE348" s="6" t="s">
        <v>79</v>
      </c>
      <c r="AG348" s="6" t="s">
        <v>50</v>
      </c>
      <c r="AH348" s="6" t="s">
        <v>639</v>
      </c>
      <c r="AI348" s="6" t="s">
        <v>94</v>
      </c>
      <c r="AJ348" s="6">
        <v>5</v>
      </c>
      <c r="AK348" s="6" t="s">
        <v>80</v>
      </c>
      <c r="AU348" s="6" t="s">
        <v>143</v>
      </c>
      <c r="AV348" s="6" t="s">
        <v>106</v>
      </c>
      <c r="AW348" s="6" t="s">
        <v>639</v>
      </c>
      <c r="AX348" s="6" t="s">
        <v>99</v>
      </c>
      <c r="AY348" s="13">
        <f t="shared" si="230"/>
        <v>0</v>
      </c>
      <c r="AZ348" s="13">
        <f t="shared" si="231"/>
        <v>1</v>
      </c>
      <c r="BA348" s="13">
        <f t="shared" si="232"/>
        <v>0</v>
      </c>
      <c r="BB348" s="13">
        <f t="shared" si="233"/>
        <v>0</v>
      </c>
      <c r="BC348" s="13">
        <f t="shared" si="234"/>
        <v>1</v>
      </c>
      <c r="BD348" s="13">
        <f t="shared" si="235"/>
        <v>0</v>
      </c>
      <c r="BE348" s="13">
        <f>COUNTIF(T348:AW348,"Tocaciones")</f>
        <v>0</v>
      </c>
      <c r="BF348" s="13">
        <f t="shared" si="236"/>
        <v>1</v>
      </c>
      <c r="BG348" s="13">
        <f t="shared" si="237"/>
        <v>0</v>
      </c>
      <c r="BH348" s="13">
        <f t="shared" si="238"/>
        <v>0</v>
      </c>
      <c r="BI348" s="13">
        <f t="shared" si="239"/>
        <v>0</v>
      </c>
      <c r="BJ348" s="13">
        <f t="shared" si="240"/>
        <v>0</v>
      </c>
      <c r="BK348" s="13">
        <f t="shared" si="241"/>
        <v>0</v>
      </c>
      <c r="BL348" s="13">
        <f t="shared" si="242"/>
        <v>0</v>
      </c>
      <c r="BM348" s="13">
        <f t="shared" si="243"/>
        <v>0</v>
      </c>
      <c r="BN348" s="13">
        <f t="shared" si="244"/>
        <v>0</v>
      </c>
      <c r="BO348" s="13">
        <f t="shared" si="245"/>
        <v>0</v>
      </c>
      <c r="BP348" s="13">
        <f t="shared" si="246"/>
        <v>0</v>
      </c>
      <c r="BQ348" s="13">
        <f t="shared" si="247"/>
        <v>0</v>
      </c>
      <c r="BR348" s="13">
        <f t="shared" si="248"/>
        <v>0</v>
      </c>
      <c r="BS348" s="13">
        <f t="shared" si="249"/>
        <v>0</v>
      </c>
      <c r="BT348" s="13">
        <f t="shared" si="250"/>
        <v>0</v>
      </c>
      <c r="BU348" s="40">
        <f t="shared" si="274"/>
        <v>3</v>
      </c>
      <c r="BV348" s="13">
        <f t="shared" si="251"/>
        <v>0</v>
      </c>
      <c r="BW348" s="13">
        <f t="shared" si="252"/>
        <v>0</v>
      </c>
      <c r="BX348" s="13">
        <f t="shared" si="253"/>
        <v>0</v>
      </c>
      <c r="BY348" s="13">
        <f t="shared" si="254"/>
        <v>0</v>
      </c>
      <c r="BZ348" s="13">
        <f t="shared" si="255"/>
        <v>0</v>
      </c>
      <c r="CA348" s="13">
        <f t="shared" si="256"/>
        <v>0</v>
      </c>
      <c r="CB348" s="13">
        <f t="shared" si="257"/>
        <v>0</v>
      </c>
      <c r="CC348" s="13">
        <f t="shared" si="258"/>
        <v>2</v>
      </c>
      <c r="CD348" s="13">
        <f t="shared" si="259"/>
        <v>1</v>
      </c>
      <c r="CE348" s="13">
        <f t="shared" si="260"/>
        <v>0</v>
      </c>
      <c r="CF348" s="13">
        <f t="shared" si="261"/>
        <v>0</v>
      </c>
      <c r="CG348" s="13">
        <f t="shared" si="262"/>
        <v>0</v>
      </c>
      <c r="CH348" s="13">
        <f t="shared" si="263"/>
        <v>0</v>
      </c>
      <c r="CI348" s="13">
        <f t="shared" si="264"/>
        <v>0</v>
      </c>
      <c r="CJ348" s="13">
        <f t="shared" si="265"/>
        <v>0</v>
      </c>
      <c r="CK348" s="13">
        <f t="shared" si="266"/>
        <v>0</v>
      </c>
      <c r="CL348" s="13">
        <f t="shared" si="267"/>
        <v>0</v>
      </c>
      <c r="CM348" s="13">
        <f t="shared" si="268"/>
        <v>0</v>
      </c>
      <c r="CN348" s="13">
        <f t="shared" si="269"/>
        <v>0</v>
      </c>
      <c r="CO348" s="13">
        <f t="shared" si="270"/>
        <v>0</v>
      </c>
      <c r="CP348" s="13">
        <f t="shared" si="271"/>
        <v>0</v>
      </c>
      <c r="CQ348" s="13">
        <f t="shared" si="272"/>
        <v>0</v>
      </c>
      <c r="CR348" s="13">
        <f t="shared" si="273"/>
        <v>3</v>
      </c>
      <c r="CS348" s="13">
        <f t="shared" si="275"/>
        <v>1</v>
      </c>
      <c r="CT348" s="13" t="s">
        <v>125</v>
      </c>
    </row>
    <row r="349" spans="1:98" x14ac:dyDescent="0.35">
      <c r="A349" s="14">
        <v>237</v>
      </c>
      <c r="B349" s="6">
        <v>348</v>
      </c>
      <c r="C349" s="6">
        <v>16</v>
      </c>
      <c r="D349" s="6">
        <v>2</v>
      </c>
      <c r="G349" s="6">
        <v>1</v>
      </c>
      <c r="H349" s="6"/>
      <c r="I349" s="6"/>
      <c r="J349" s="6" t="s">
        <v>96</v>
      </c>
      <c r="L349" s="6" t="s">
        <v>86</v>
      </c>
      <c r="M349" s="6" t="s">
        <v>185</v>
      </c>
      <c r="N349" s="6"/>
      <c r="O349" s="6"/>
      <c r="P349" s="16">
        <v>43760</v>
      </c>
      <c r="Q349" s="17">
        <v>0.58333333333333337</v>
      </c>
      <c r="R349" s="6" t="s">
        <v>98</v>
      </c>
      <c r="S349" s="6">
        <v>999</v>
      </c>
      <c r="T349" s="6" t="s">
        <v>53</v>
      </c>
      <c r="U349" s="6">
        <v>999</v>
      </c>
      <c r="V349" s="6" t="s">
        <v>187</v>
      </c>
      <c r="W349" s="6" t="s">
        <v>94</v>
      </c>
      <c r="Y349" s="6" t="s">
        <v>79</v>
      </c>
      <c r="AA349" s="6" t="s">
        <v>50</v>
      </c>
      <c r="AB349" s="6" t="s">
        <v>186</v>
      </c>
      <c r="AC349" s="6" t="s">
        <v>94</v>
      </c>
      <c r="AE349" s="6" t="s">
        <v>80</v>
      </c>
      <c r="AG349" s="6" t="s">
        <v>55</v>
      </c>
      <c r="AH349" s="6" t="s">
        <v>186</v>
      </c>
      <c r="AI349" s="6" t="s">
        <v>94</v>
      </c>
      <c r="AK349" s="6" t="s">
        <v>80</v>
      </c>
      <c r="AU349" s="6" t="s">
        <v>143</v>
      </c>
      <c r="AV349" s="6" t="s">
        <v>291</v>
      </c>
      <c r="AW349" s="6" t="s">
        <v>186</v>
      </c>
      <c r="AX349" s="6" t="s">
        <v>99</v>
      </c>
      <c r="AY349" s="13">
        <f t="shared" si="230"/>
        <v>0</v>
      </c>
      <c r="AZ349" s="13">
        <f t="shared" si="231"/>
        <v>1</v>
      </c>
      <c r="BA349" s="13">
        <f t="shared" si="232"/>
        <v>0</v>
      </c>
      <c r="BB349" s="13">
        <f t="shared" si="233"/>
        <v>0</v>
      </c>
      <c r="BC349" s="13">
        <f t="shared" si="234"/>
        <v>1</v>
      </c>
      <c r="BD349" s="13">
        <f t="shared" si="235"/>
        <v>0</v>
      </c>
      <c r="BE349" s="13">
        <f>COUNTIF(T349:AT349,"Tocaciones")</f>
        <v>1</v>
      </c>
      <c r="BF349" s="13">
        <f t="shared" si="236"/>
        <v>0</v>
      </c>
      <c r="BG349" s="13">
        <f t="shared" si="237"/>
        <v>0</v>
      </c>
      <c r="BH349" s="13">
        <f t="shared" si="238"/>
        <v>0</v>
      </c>
      <c r="BI349" s="13">
        <f t="shared" si="239"/>
        <v>0</v>
      </c>
      <c r="BJ349" s="13">
        <f t="shared" si="240"/>
        <v>0</v>
      </c>
      <c r="BK349" s="13">
        <f t="shared" si="241"/>
        <v>0</v>
      </c>
      <c r="BL349" s="13">
        <f t="shared" si="242"/>
        <v>0</v>
      </c>
      <c r="BM349" s="13">
        <f t="shared" si="243"/>
        <v>0</v>
      </c>
      <c r="BN349" s="13">
        <f t="shared" si="244"/>
        <v>0</v>
      </c>
      <c r="BO349" s="13">
        <f t="shared" si="245"/>
        <v>0</v>
      </c>
      <c r="BP349" s="13">
        <f t="shared" si="246"/>
        <v>0</v>
      </c>
      <c r="BQ349" s="13">
        <f t="shared" si="247"/>
        <v>0</v>
      </c>
      <c r="BR349" s="13">
        <f t="shared" si="248"/>
        <v>0</v>
      </c>
      <c r="BS349" s="13">
        <f t="shared" si="249"/>
        <v>0</v>
      </c>
      <c r="BT349" s="13">
        <f t="shared" si="250"/>
        <v>0</v>
      </c>
      <c r="BU349" s="40">
        <f t="shared" si="274"/>
        <v>3</v>
      </c>
      <c r="BV349" s="13">
        <f t="shared" si="251"/>
        <v>0</v>
      </c>
      <c r="BW349" s="13">
        <f t="shared" si="252"/>
        <v>0</v>
      </c>
      <c r="BX349" s="13">
        <f t="shared" si="253"/>
        <v>0</v>
      </c>
      <c r="BY349" s="13">
        <f t="shared" si="254"/>
        <v>0</v>
      </c>
      <c r="BZ349" s="13">
        <f t="shared" si="255"/>
        <v>0</v>
      </c>
      <c r="CA349" s="13">
        <f t="shared" si="256"/>
        <v>0</v>
      </c>
      <c r="CB349" s="13">
        <f t="shared" si="257"/>
        <v>0</v>
      </c>
      <c r="CC349" s="13">
        <f t="shared" si="258"/>
        <v>1</v>
      </c>
      <c r="CD349" s="13">
        <f t="shared" si="259"/>
        <v>2</v>
      </c>
      <c r="CE349" s="13">
        <f t="shared" si="260"/>
        <v>0</v>
      </c>
      <c r="CF349" s="13">
        <f t="shared" si="261"/>
        <v>0</v>
      </c>
      <c r="CG349" s="13">
        <f t="shared" si="262"/>
        <v>0</v>
      </c>
      <c r="CH349" s="13">
        <f t="shared" si="263"/>
        <v>0</v>
      </c>
      <c r="CI349" s="13">
        <f t="shared" si="264"/>
        <v>0</v>
      </c>
      <c r="CJ349" s="13">
        <f t="shared" si="265"/>
        <v>0</v>
      </c>
      <c r="CK349" s="13">
        <f t="shared" si="266"/>
        <v>0</v>
      </c>
      <c r="CL349" s="13">
        <f t="shared" si="267"/>
        <v>0</v>
      </c>
      <c r="CM349" s="13">
        <f t="shared" si="268"/>
        <v>0</v>
      </c>
      <c r="CN349" s="13">
        <f t="shared" si="269"/>
        <v>0</v>
      </c>
      <c r="CO349" s="13">
        <f t="shared" si="270"/>
        <v>0</v>
      </c>
      <c r="CP349" s="13">
        <f t="shared" si="271"/>
        <v>0</v>
      </c>
      <c r="CQ349" s="13">
        <f t="shared" si="272"/>
        <v>0</v>
      </c>
      <c r="CR349" s="13">
        <f t="shared" si="273"/>
        <v>3</v>
      </c>
      <c r="CS349" s="13">
        <f t="shared" si="275"/>
        <v>2</v>
      </c>
      <c r="CT349" s="13" t="s">
        <v>125</v>
      </c>
    </row>
    <row r="350" spans="1:98" x14ac:dyDescent="0.35">
      <c r="A350" s="14">
        <v>237</v>
      </c>
      <c r="B350" s="6">
        <v>349</v>
      </c>
      <c r="C350" s="6">
        <v>16</v>
      </c>
      <c r="D350" s="6">
        <v>2</v>
      </c>
      <c r="G350" s="6">
        <v>1</v>
      </c>
      <c r="H350" s="6"/>
      <c r="I350" s="6"/>
      <c r="J350" s="6" t="s">
        <v>96</v>
      </c>
      <c r="L350" s="6" t="s">
        <v>86</v>
      </c>
      <c r="M350" s="6" t="s">
        <v>185</v>
      </c>
      <c r="N350" s="6"/>
      <c r="O350" s="6"/>
      <c r="P350" s="16">
        <v>43760</v>
      </c>
      <c r="Q350" s="17">
        <v>0.58333333333333337</v>
      </c>
      <c r="R350" s="6" t="s">
        <v>98</v>
      </c>
      <c r="S350" s="6">
        <v>999</v>
      </c>
      <c r="T350" s="6" t="s">
        <v>53</v>
      </c>
      <c r="U350" s="6">
        <v>999</v>
      </c>
      <c r="V350" s="6" t="s">
        <v>187</v>
      </c>
      <c r="W350" s="6" t="s">
        <v>94</v>
      </c>
      <c r="Y350" s="6" t="s">
        <v>79</v>
      </c>
      <c r="AA350" s="6" t="s">
        <v>50</v>
      </c>
      <c r="AB350" s="6" t="s">
        <v>186</v>
      </c>
      <c r="AC350" s="6" t="s">
        <v>94</v>
      </c>
      <c r="AE350" s="6" t="s">
        <v>80</v>
      </c>
      <c r="AG350" s="6" t="s">
        <v>55</v>
      </c>
      <c r="AH350" s="6" t="s">
        <v>186</v>
      </c>
      <c r="AI350" s="6" t="s">
        <v>94</v>
      </c>
      <c r="AK350" s="6" t="s">
        <v>80</v>
      </c>
      <c r="AU350" s="6" t="s">
        <v>143</v>
      </c>
      <c r="AV350" s="6" t="s">
        <v>291</v>
      </c>
      <c r="AW350" s="6" t="s">
        <v>186</v>
      </c>
      <c r="AX350" s="6" t="s">
        <v>99</v>
      </c>
      <c r="AY350" s="13">
        <f t="shared" si="230"/>
        <v>0</v>
      </c>
      <c r="AZ350" s="13">
        <f t="shared" si="231"/>
        <v>1</v>
      </c>
      <c r="BA350" s="13">
        <f t="shared" si="232"/>
        <v>0</v>
      </c>
      <c r="BB350" s="13">
        <f t="shared" si="233"/>
        <v>0</v>
      </c>
      <c r="BC350" s="13">
        <f t="shared" si="234"/>
        <v>1</v>
      </c>
      <c r="BD350" s="13">
        <f t="shared" si="235"/>
        <v>0</v>
      </c>
      <c r="BE350" s="13">
        <f>COUNTIF(T350:AW350,"Tocaciones")</f>
        <v>1</v>
      </c>
      <c r="BF350" s="13">
        <f t="shared" si="236"/>
        <v>0</v>
      </c>
      <c r="BG350" s="13">
        <f t="shared" si="237"/>
        <v>0</v>
      </c>
      <c r="BH350" s="13">
        <f t="shared" si="238"/>
        <v>0</v>
      </c>
      <c r="BI350" s="13">
        <f t="shared" si="239"/>
        <v>0</v>
      </c>
      <c r="BJ350" s="13">
        <f t="shared" si="240"/>
        <v>0</v>
      </c>
      <c r="BK350" s="13">
        <f t="shared" si="241"/>
        <v>0</v>
      </c>
      <c r="BL350" s="13">
        <f t="shared" si="242"/>
        <v>0</v>
      </c>
      <c r="BM350" s="13">
        <f t="shared" si="243"/>
        <v>0</v>
      </c>
      <c r="BN350" s="13">
        <f t="shared" si="244"/>
        <v>0</v>
      </c>
      <c r="BO350" s="13">
        <f t="shared" si="245"/>
        <v>0</v>
      </c>
      <c r="BP350" s="13">
        <f t="shared" si="246"/>
        <v>0</v>
      </c>
      <c r="BQ350" s="13">
        <f t="shared" si="247"/>
        <v>0</v>
      </c>
      <c r="BR350" s="13">
        <f t="shared" si="248"/>
        <v>0</v>
      </c>
      <c r="BS350" s="13">
        <f t="shared" si="249"/>
        <v>0</v>
      </c>
      <c r="BT350" s="13">
        <f t="shared" si="250"/>
        <v>0</v>
      </c>
      <c r="BU350" s="40">
        <f t="shared" si="274"/>
        <v>3</v>
      </c>
      <c r="BV350" s="13">
        <f t="shared" si="251"/>
        <v>0</v>
      </c>
      <c r="BW350" s="13">
        <f t="shared" si="252"/>
        <v>0</v>
      </c>
      <c r="BX350" s="13">
        <f t="shared" si="253"/>
        <v>0</v>
      </c>
      <c r="BY350" s="13">
        <f t="shared" si="254"/>
        <v>0</v>
      </c>
      <c r="BZ350" s="13">
        <f t="shared" si="255"/>
        <v>0</v>
      </c>
      <c r="CA350" s="13">
        <f t="shared" si="256"/>
        <v>0</v>
      </c>
      <c r="CB350" s="13">
        <f t="shared" si="257"/>
        <v>0</v>
      </c>
      <c r="CC350" s="13">
        <f t="shared" si="258"/>
        <v>1</v>
      </c>
      <c r="CD350" s="13">
        <f t="shared" si="259"/>
        <v>2</v>
      </c>
      <c r="CE350" s="13">
        <f t="shared" si="260"/>
        <v>0</v>
      </c>
      <c r="CF350" s="13">
        <f t="shared" si="261"/>
        <v>0</v>
      </c>
      <c r="CG350" s="13">
        <f t="shared" si="262"/>
        <v>0</v>
      </c>
      <c r="CH350" s="13">
        <f t="shared" si="263"/>
        <v>0</v>
      </c>
      <c r="CI350" s="13">
        <f t="shared" si="264"/>
        <v>0</v>
      </c>
      <c r="CJ350" s="13">
        <f t="shared" si="265"/>
        <v>0</v>
      </c>
      <c r="CK350" s="13">
        <f t="shared" si="266"/>
        <v>0</v>
      </c>
      <c r="CL350" s="13">
        <f t="shared" si="267"/>
        <v>0</v>
      </c>
      <c r="CM350" s="13">
        <f t="shared" si="268"/>
        <v>0</v>
      </c>
      <c r="CN350" s="13">
        <f t="shared" si="269"/>
        <v>0</v>
      </c>
      <c r="CO350" s="13">
        <f t="shared" si="270"/>
        <v>0</v>
      </c>
      <c r="CP350" s="13">
        <f t="shared" si="271"/>
        <v>0</v>
      </c>
      <c r="CQ350" s="13">
        <f t="shared" si="272"/>
        <v>0</v>
      </c>
      <c r="CR350" s="13">
        <f t="shared" si="273"/>
        <v>3</v>
      </c>
      <c r="CS350" s="13">
        <f t="shared" si="275"/>
        <v>2</v>
      </c>
      <c r="CT350" s="13" t="s">
        <v>125</v>
      </c>
    </row>
    <row r="351" spans="1:98" x14ac:dyDescent="0.35">
      <c r="A351" s="14">
        <v>237</v>
      </c>
      <c r="B351" s="6">
        <v>350</v>
      </c>
      <c r="C351" s="6">
        <v>17</v>
      </c>
      <c r="D351" s="6">
        <v>2</v>
      </c>
      <c r="G351" s="6">
        <v>1</v>
      </c>
      <c r="H351" s="6"/>
      <c r="I351" s="6"/>
      <c r="J351" s="6" t="s">
        <v>96</v>
      </c>
      <c r="L351" s="6" t="s">
        <v>86</v>
      </c>
      <c r="M351" s="6" t="s">
        <v>185</v>
      </c>
      <c r="N351" s="6"/>
      <c r="O351" s="6"/>
      <c r="P351" s="16">
        <v>43760</v>
      </c>
      <c r="Q351" s="17">
        <v>0.58333333333333337</v>
      </c>
      <c r="R351" s="6" t="s">
        <v>98</v>
      </c>
      <c r="S351" s="6">
        <v>999</v>
      </c>
      <c r="T351" s="6" t="s">
        <v>53</v>
      </c>
      <c r="U351" s="6">
        <v>999</v>
      </c>
      <c r="V351" s="6" t="s">
        <v>187</v>
      </c>
      <c r="W351" s="6" t="s">
        <v>94</v>
      </c>
      <c r="Y351" s="6" t="s">
        <v>79</v>
      </c>
      <c r="AA351" s="6" t="s">
        <v>50</v>
      </c>
      <c r="AB351" s="6" t="s">
        <v>186</v>
      </c>
      <c r="AC351" s="6" t="s">
        <v>94</v>
      </c>
      <c r="AE351" s="6" t="s">
        <v>80</v>
      </c>
      <c r="AG351" s="6" t="s">
        <v>55</v>
      </c>
      <c r="AH351" s="6" t="s">
        <v>186</v>
      </c>
      <c r="AI351" s="6" t="s">
        <v>94</v>
      </c>
      <c r="AK351" s="6" t="s">
        <v>80</v>
      </c>
      <c r="AU351" s="6" t="s">
        <v>143</v>
      </c>
      <c r="AV351" s="6" t="s">
        <v>291</v>
      </c>
      <c r="AW351" s="6" t="s">
        <v>186</v>
      </c>
      <c r="AX351" s="6" t="s">
        <v>99</v>
      </c>
      <c r="AY351" s="13">
        <f t="shared" si="230"/>
        <v>0</v>
      </c>
      <c r="AZ351" s="13">
        <f t="shared" si="231"/>
        <v>1</v>
      </c>
      <c r="BA351" s="13">
        <f t="shared" si="232"/>
        <v>0</v>
      </c>
      <c r="BB351" s="13">
        <f t="shared" si="233"/>
        <v>0</v>
      </c>
      <c r="BC351" s="13">
        <f t="shared" si="234"/>
        <v>1</v>
      </c>
      <c r="BD351" s="13">
        <f t="shared" si="235"/>
        <v>0</v>
      </c>
      <c r="BE351" s="13">
        <f>COUNTIF(T351:AT351,"Tocaciones")</f>
        <v>1</v>
      </c>
      <c r="BF351" s="13">
        <f t="shared" si="236"/>
        <v>0</v>
      </c>
      <c r="BG351" s="13">
        <f t="shared" si="237"/>
        <v>0</v>
      </c>
      <c r="BH351" s="13">
        <f t="shared" si="238"/>
        <v>0</v>
      </c>
      <c r="BI351" s="13">
        <f t="shared" si="239"/>
        <v>0</v>
      </c>
      <c r="BJ351" s="13">
        <f t="shared" si="240"/>
        <v>0</v>
      </c>
      <c r="BK351" s="13">
        <f t="shared" si="241"/>
        <v>0</v>
      </c>
      <c r="BL351" s="13">
        <f t="shared" si="242"/>
        <v>0</v>
      </c>
      <c r="BM351" s="13">
        <f t="shared" si="243"/>
        <v>0</v>
      </c>
      <c r="BN351" s="13">
        <f t="shared" si="244"/>
        <v>0</v>
      </c>
      <c r="BO351" s="13">
        <f t="shared" si="245"/>
        <v>0</v>
      </c>
      <c r="BP351" s="13">
        <f t="shared" si="246"/>
        <v>0</v>
      </c>
      <c r="BQ351" s="13">
        <f t="shared" si="247"/>
        <v>0</v>
      </c>
      <c r="BR351" s="13">
        <f t="shared" si="248"/>
        <v>0</v>
      </c>
      <c r="BS351" s="13">
        <f t="shared" si="249"/>
        <v>0</v>
      </c>
      <c r="BT351" s="13">
        <f t="shared" si="250"/>
        <v>0</v>
      </c>
      <c r="BU351" s="40">
        <f t="shared" si="274"/>
        <v>3</v>
      </c>
      <c r="BV351" s="13">
        <f t="shared" si="251"/>
        <v>0</v>
      </c>
      <c r="BW351" s="13">
        <f t="shared" si="252"/>
        <v>0</v>
      </c>
      <c r="BX351" s="13">
        <f t="shared" si="253"/>
        <v>0</v>
      </c>
      <c r="BY351" s="13">
        <f t="shared" si="254"/>
        <v>0</v>
      </c>
      <c r="BZ351" s="13">
        <f t="shared" si="255"/>
        <v>0</v>
      </c>
      <c r="CA351" s="13">
        <f t="shared" si="256"/>
        <v>0</v>
      </c>
      <c r="CB351" s="13">
        <f t="shared" si="257"/>
        <v>0</v>
      </c>
      <c r="CC351" s="13">
        <f t="shared" si="258"/>
        <v>1</v>
      </c>
      <c r="CD351" s="13">
        <f t="shared" si="259"/>
        <v>2</v>
      </c>
      <c r="CE351" s="13">
        <f t="shared" si="260"/>
        <v>0</v>
      </c>
      <c r="CF351" s="13">
        <f t="shared" si="261"/>
        <v>0</v>
      </c>
      <c r="CG351" s="13">
        <f t="shared" si="262"/>
        <v>0</v>
      </c>
      <c r="CH351" s="13">
        <f t="shared" si="263"/>
        <v>0</v>
      </c>
      <c r="CI351" s="13">
        <f t="shared" si="264"/>
        <v>0</v>
      </c>
      <c r="CJ351" s="13">
        <f t="shared" si="265"/>
        <v>0</v>
      </c>
      <c r="CK351" s="13">
        <f t="shared" si="266"/>
        <v>0</v>
      </c>
      <c r="CL351" s="13">
        <f t="shared" si="267"/>
        <v>0</v>
      </c>
      <c r="CM351" s="13">
        <f t="shared" si="268"/>
        <v>0</v>
      </c>
      <c r="CN351" s="13">
        <f t="shared" si="269"/>
        <v>0</v>
      </c>
      <c r="CO351" s="13">
        <f t="shared" si="270"/>
        <v>0</v>
      </c>
      <c r="CP351" s="13">
        <f t="shared" si="271"/>
        <v>0</v>
      </c>
      <c r="CQ351" s="13">
        <f t="shared" si="272"/>
        <v>0</v>
      </c>
      <c r="CR351" s="13">
        <f t="shared" si="273"/>
        <v>3</v>
      </c>
      <c r="CS351" s="13">
        <f t="shared" si="275"/>
        <v>2</v>
      </c>
      <c r="CT351" s="13" t="s">
        <v>125</v>
      </c>
    </row>
    <row r="352" spans="1:98" x14ac:dyDescent="0.35">
      <c r="A352" s="14">
        <v>238</v>
      </c>
      <c r="B352" s="6">
        <v>351</v>
      </c>
      <c r="C352" s="6">
        <v>17</v>
      </c>
      <c r="D352" s="6">
        <v>1</v>
      </c>
      <c r="G352" s="6">
        <v>1</v>
      </c>
      <c r="H352" s="6"/>
      <c r="I352" s="6"/>
      <c r="J352" s="6" t="s">
        <v>96</v>
      </c>
      <c r="L352" s="6" t="s">
        <v>86</v>
      </c>
      <c r="M352" s="6" t="s">
        <v>185</v>
      </c>
      <c r="N352" s="6"/>
      <c r="O352" s="6"/>
      <c r="P352" s="16">
        <v>43775</v>
      </c>
      <c r="Q352" s="17">
        <v>0.47916666666666669</v>
      </c>
      <c r="R352" s="6" t="s">
        <v>99</v>
      </c>
      <c r="S352" s="6" t="s">
        <v>98</v>
      </c>
      <c r="T352" s="6" t="s">
        <v>53</v>
      </c>
      <c r="U352" s="6" t="s">
        <v>640</v>
      </c>
      <c r="V352" s="6" t="s">
        <v>187</v>
      </c>
      <c r="W352" s="6" t="s">
        <v>94</v>
      </c>
      <c r="Y352" s="6" t="s">
        <v>79</v>
      </c>
      <c r="AA352" s="6" t="s">
        <v>49</v>
      </c>
      <c r="AB352" s="6" t="s">
        <v>628</v>
      </c>
      <c r="AC352" s="6" t="s">
        <v>94</v>
      </c>
      <c r="AE352" s="6" t="s">
        <v>86</v>
      </c>
      <c r="AG352" s="6" t="s">
        <v>50</v>
      </c>
      <c r="AH352" s="6" t="s">
        <v>186</v>
      </c>
      <c r="AI352" s="6" t="s">
        <v>94</v>
      </c>
      <c r="AJ352" s="6">
        <v>2</v>
      </c>
      <c r="AK352" s="6" t="s">
        <v>80</v>
      </c>
      <c r="AU352" s="6" t="s">
        <v>105</v>
      </c>
      <c r="AV352" s="6" t="s">
        <v>106</v>
      </c>
      <c r="AW352" s="6" t="s">
        <v>186</v>
      </c>
      <c r="AX352" s="6" t="s">
        <v>99</v>
      </c>
      <c r="AY352" s="13">
        <f t="shared" si="230"/>
        <v>1</v>
      </c>
      <c r="AZ352" s="13">
        <f t="shared" si="231"/>
        <v>1</v>
      </c>
      <c r="BA352" s="13">
        <f t="shared" si="232"/>
        <v>0</v>
      </c>
      <c r="BB352" s="13">
        <f t="shared" si="233"/>
        <v>0</v>
      </c>
      <c r="BC352" s="13">
        <f t="shared" si="234"/>
        <v>1</v>
      </c>
      <c r="BD352" s="13">
        <f t="shared" si="235"/>
        <v>0</v>
      </c>
      <c r="BE352" s="13">
        <f>COUNTIF(T352:AW352,"Tocaciones")</f>
        <v>0</v>
      </c>
      <c r="BF352" s="13">
        <f t="shared" si="236"/>
        <v>0</v>
      </c>
      <c r="BG352" s="13">
        <f t="shared" si="237"/>
        <v>0</v>
      </c>
      <c r="BH352" s="13">
        <f t="shared" si="238"/>
        <v>0</v>
      </c>
      <c r="BI352" s="13">
        <f t="shared" si="239"/>
        <v>0</v>
      </c>
      <c r="BJ352" s="13">
        <f t="shared" si="240"/>
        <v>0</v>
      </c>
      <c r="BK352" s="13">
        <f t="shared" si="241"/>
        <v>0</v>
      </c>
      <c r="BL352" s="13">
        <f t="shared" si="242"/>
        <v>0</v>
      </c>
      <c r="BM352" s="13">
        <f t="shared" si="243"/>
        <v>0</v>
      </c>
      <c r="BN352" s="13">
        <f t="shared" si="244"/>
        <v>0</v>
      </c>
      <c r="BO352" s="13">
        <f t="shared" si="245"/>
        <v>0</v>
      </c>
      <c r="BP352" s="13">
        <f t="shared" si="246"/>
        <v>0</v>
      </c>
      <c r="BQ352" s="13">
        <f t="shared" si="247"/>
        <v>0</v>
      </c>
      <c r="BR352" s="13">
        <f t="shared" si="248"/>
        <v>0</v>
      </c>
      <c r="BS352" s="13">
        <f t="shared" si="249"/>
        <v>0</v>
      </c>
      <c r="BT352" s="13">
        <f t="shared" si="250"/>
        <v>0</v>
      </c>
      <c r="BU352" s="40">
        <f t="shared" si="274"/>
        <v>3</v>
      </c>
      <c r="BV352" s="13">
        <f t="shared" si="251"/>
        <v>0</v>
      </c>
      <c r="BW352" s="13">
        <f t="shared" si="252"/>
        <v>0</v>
      </c>
      <c r="BX352" s="13">
        <f t="shared" si="253"/>
        <v>0</v>
      </c>
      <c r="BY352" s="13">
        <f t="shared" si="254"/>
        <v>0</v>
      </c>
      <c r="BZ352" s="13">
        <f t="shared" si="255"/>
        <v>0</v>
      </c>
      <c r="CA352" s="13">
        <f t="shared" si="256"/>
        <v>0</v>
      </c>
      <c r="CB352" s="13">
        <f t="shared" si="257"/>
        <v>0</v>
      </c>
      <c r="CC352" s="13">
        <f t="shared" si="258"/>
        <v>1</v>
      </c>
      <c r="CD352" s="13">
        <f t="shared" si="259"/>
        <v>1</v>
      </c>
      <c r="CE352" s="13">
        <f t="shared" si="260"/>
        <v>0</v>
      </c>
      <c r="CF352" s="13">
        <f t="shared" si="261"/>
        <v>0</v>
      </c>
      <c r="CG352" s="13">
        <f t="shared" si="262"/>
        <v>0</v>
      </c>
      <c r="CH352" s="13">
        <f t="shared" si="263"/>
        <v>0</v>
      </c>
      <c r="CI352" s="13">
        <f t="shared" si="264"/>
        <v>0</v>
      </c>
      <c r="CJ352" s="13">
        <f t="shared" si="265"/>
        <v>1</v>
      </c>
      <c r="CK352" s="13">
        <f t="shared" si="266"/>
        <v>0</v>
      </c>
      <c r="CL352" s="13">
        <f t="shared" si="267"/>
        <v>0</v>
      </c>
      <c r="CM352" s="13">
        <f t="shared" si="268"/>
        <v>0</v>
      </c>
      <c r="CN352" s="13">
        <f t="shared" si="269"/>
        <v>0</v>
      </c>
      <c r="CO352" s="13">
        <f t="shared" si="270"/>
        <v>0</v>
      </c>
      <c r="CP352" s="13">
        <f t="shared" si="271"/>
        <v>0</v>
      </c>
      <c r="CQ352" s="13">
        <f t="shared" si="272"/>
        <v>0</v>
      </c>
      <c r="CR352" s="13">
        <f t="shared" si="273"/>
        <v>3</v>
      </c>
      <c r="CS352" s="13">
        <f t="shared" si="275"/>
        <v>1</v>
      </c>
      <c r="CT352" s="13" t="s">
        <v>125</v>
      </c>
    </row>
    <row r="353" spans="1:98" x14ac:dyDescent="0.35">
      <c r="A353" s="14">
        <v>239</v>
      </c>
      <c r="B353" s="6">
        <v>352</v>
      </c>
      <c r="C353" s="6">
        <v>17</v>
      </c>
      <c r="D353" s="6">
        <v>1</v>
      </c>
      <c r="G353" s="6">
        <v>1</v>
      </c>
      <c r="H353" s="6"/>
      <c r="I353" s="6"/>
      <c r="J353" s="6" t="s">
        <v>96</v>
      </c>
      <c r="L353" s="6" t="s">
        <v>86</v>
      </c>
      <c r="M353" s="6" t="s">
        <v>185</v>
      </c>
      <c r="N353" s="6"/>
      <c r="O353" s="6"/>
      <c r="P353" s="16">
        <v>43775</v>
      </c>
      <c r="Q353" s="17">
        <v>0.76041666666666663</v>
      </c>
      <c r="R353" s="6" t="s">
        <v>99</v>
      </c>
      <c r="S353" s="6" t="s">
        <v>99</v>
      </c>
      <c r="T353" s="6" t="s">
        <v>53</v>
      </c>
      <c r="U353" s="6" t="s">
        <v>641</v>
      </c>
      <c r="V353" s="6" t="s">
        <v>187</v>
      </c>
      <c r="W353" s="6" t="s">
        <v>94</v>
      </c>
      <c r="Y353" s="6" t="s">
        <v>79</v>
      </c>
      <c r="AA353" s="6" t="s">
        <v>49</v>
      </c>
      <c r="AB353" s="6" t="s">
        <v>628</v>
      </c>
      <c r="AC353" s="6" t="s">
        <v>94</v>
      </c>
      <c r="AE353" s="6" t="s">
        <v>86</v>
      </c>
      <c r="AG353" s="6" t="s">
        <v>63</v>
      </c>
      <c r="AH353" s="6" t="s">
        <v>628</v>
      </c>
      <c r="AI353" s="6" t="s">
        <v>94</v>
      </c>
      <c r="AK353" s="6" t="s">
        <v>86</v>
      </c>
      <c r="AM353" s="6" t="s">
        <v>56</v>
      </c>
      <c r="AN353" s="6" t="s">
        <v>598</v>
      </c>
      <c r="AO353" s="6" t="s">
        <v>94</v>
      </c>
      <c r="AQ353" s="6" t="s">
        <v>79</v>
      </c>
      <c r="AU353" s="6" t="s">
        <v>105</v>
      </c>
      <c r="AV353" s="6" t="s">
        <v>106</v>
      </c>
      <c r="AW353" s="6" t="s">
        <v>598</v>
      </c>
      <c r="AX353" s="6" t="s">
        <v>99</v>
      </c>
      <c r="AY353" s="13">
        <f t="shared" si="230"/>
        <v>1</v>
      </c>
      <c r="AZ353" s="13">
        <f t="shared" si="231"/>
        <v>0</v>
      </c>
      <c r="BA353" s="13">
        <f t="shared" si="232"/>
        <v>0</v>
      </c>
      <c r="BB353" s="13">
        <f t="shared" si="233"/>
        <v>0</v>
      </c>
      <c r="BC353" s="13">
        <f t="shared" si="234"/>
        <v>1</v>
      </c>
      <c r="BD353" s="13">
        <f t="shared" si="235"/>
        <v>0</v>
      </c>
      <c r="BE353" s="13">
        <f>COUNTIF(T353:AT353,"Tocaciones")</f>
        <v>0</v>
      </c>
      <c r="BF353" s="13">
        <f t="shared" si="236"/>
        <v>1</v>
      </c>
      <c r="BG353" s="13">
        <f t="shared" si="237"/>
        <v>0</v>
      </c>
      <c r="BH353" s="13">
        <f t="shared" si="238"/>
        <v>0</v>
      </c>
      <c r="BI353" s="13">
        <f t="shared" si="239"/>
        <v>0</v>
      </c>
      <c r="BJ353" s="13">
        <f t="shared" si="240"/>
        <v>0</v>
      </c>
      <c r="BK353" s="13">
        <f t="shared" si="241"/>
        <v>0</v>
      </c>
      <c r="BL353" s="13">
        <f t="shared" si="242"/>
        <v>0</v>
      </c>
      <c r="BM353" s="13">
        <f t="shared" si="243"/>
        <v>1</v>
      </c>
      <c r="BN353" s="13">
        <f t="shared" si="244"/>
        <v>0</v>
      </c>
      <c r="BO353" s="13">
        <f t="shared" si="245"/>
        <v>0</v>
      </c>
      <c r="BP353" s="13">
        <f t="shared" si="246"/>
        <v>0</v>
      </c>
      <c r="BQ353" s="13">
        <f t="shared" si="247"/>
        <v>0</v>
      </c>
      <c r="BR353" s="13">
        <f t="shared" si="248"/>
        <v>0</v>
      </c>
      <c r="BS353" s="13">
        <f t="shared" si="249"/>
        <v>0</v>
      </c>
      <c r="BT353" s="13">
        <f t="shared" si="250"/>
        <v>0</v>
      </c>
      <c r="BU353" s="40">
        <f t="shared" si="274"/>
        <v>4</v>
      </c>
      <c r="BV353" s="13">
        <f t="shared" si="251"/>
        <v>0</v>
      </c>
      <c r="BW353" s="13">
        <f t="shared" si="252"/>
        <v>0</v>
      </c>
      <c r="BX353" s="13">
        <f t="shared" si="253"/>
        <v>0</v>
      </c>
      <c r="BY353" s="13">
        <f t="shared" si="254"/>
        <v>0</v>
      </c>
      <c r="BZ353" s="13">
        <f t="shared" si="255"/>
        <v>0</v>
      </c>
      <c r="CA353" s="13">
        <f t="shared" si="256"/>
        <v>0</v>
      </c>
      <c r="CB353" s="13">
        <f t="shared" si="257"/>
        <v>0</v>
      </c>
      <c r="CC353" s="13">
        <f t="shared" si="258"/>
        <v>2</v>
      </c>
      <c r="CD353" s="13">
        <f t="shared" si="259"/>
        <v>0</v>
      </c>
      <c r="CE353" s="13">
        <f t="shared" si="260"/>
        <v>0</v>
      </c>
      <c r="CF353" s="13">
        <f t="shared" si="261"/>
        <v>0</v>
      </c>
      <c r="CG353" s="13">
        <f t="shared" si="262"/>
        <v>0</v>
      </c>
      <c r="CH353" s="13">
        <f t="shared" si="263"/>
        <v>0</v>
      </c>
      <c r="CI353" s="13">
        <f t="shared" si="264"/>
        <v>0</v>
      </c>
      <c r="CJ353" s="13">
        <f t="shared" si="265"/>
        <v>2</v>
      </c>
      <c r="CK353" s="13">
        <f t="shared" si="266"/>
        <v>0</v>
      </c>
      <c r="CL353" s="13">
        <f t="shared" si="267"/>
        <v>0</v>
      </c>
      <c r="CM353" s="13">
        <f t="shared" si="268"/>
        <v>0</v>
      </c>
      <c r="CN353" s="13">
        <f t="shared" si="269"/>
        <v>0</v>
      </c>
      <c r="CO353" s="13">
        <f t="shared" si="270"/>
        <v>0</v>
      </c>
      <c r="CP353" s="13">
        <f t="shared" si="271"/>
        <v>0</v>
      </c>
      <c r="CQ353" s="13">
        <f t="shared" si="272"/>
        <v>0</v>
      </c>
      <c r="CR353" s="13">
        <f t="shared" si="273"/>
        <v>4</v>
      </c>
      <c r="CS353" s="13">
        <f t="shared" si="275"/>
        <v>0</v>
      </c>
      <c r="CT353" s="13" t="s">
        <v>107</v>
      </c>
    </row>
    <row r="354" spans="1:98" x14ac:dyDescent="0.35">
      <c r="A354" s="14">
        <v>240</v>
      </c>
      <c r="B354" s="6">
        <v>353</v>
      </c>
      <c r="C354" s="6">
        <v>17</v>
      </c>
      <c r="D354" s="6">
        <v>1</v>
      </c>
      <c r="G354" s="6">
        <v>1</v>
      </c>
      <c r="H354" s="6"/>
      <c r="I354" s="6"/>
      <c r="J354" s="6" t="s">
        <v>121</v>
      </c>
      <c r="L354" s="6" t="s">
        <v>86</v>
      </c>
      <c r="M354" s="6" t="s">
        <v>633</v>
      </c>
      <c r="N354" s="6"/>
      <c r="O354" s="6"/>
      <c r="P354" s="16">
        <v>43774</v>
      </c>
      <c r="Q354" s="17">
        <v>0.89583333333333337</v>
      </c>
      <c r="R354" s="6" t="s">
        <v>99</v>
      </c>
      <c r="S354" s="6" t="s">
        <v>98</v>
      </c>
      <c r="T354" s="6" t="s">
        <v>49</v>
      </c>
      <c r="U354" s="6" t="s">
        <v>642</v>
      </c>
      <c r="V354" s="6" t="s">
        <v>635</v>
      </c>
      <c r="W354" s="6" t="s">
        <v>94</v>
      </c>
      <c r="X354" s="6">
        <v>4</v>
      </c>
      <c r="Y354" s="6" t="s">
        <v>87</v>
      </c>
      <c r="AA354" s="6" t="s">
        <v>53</v>
      </c>
      <c r="AB354" s="6" t="s">
        <v>642</v>
      </c>
      <c r="AC354" s="6" t="s">
        <v>94</v>
      </c>
      <c r="AE354" s="6" t="s">
        <v>79</v>
      </c>
      <c r="AU354" s="6" t="s">
        <v>105</v>
      </c>
      <c r="AV354" s="6" t="s">
        <v>106</v>
      </c>
      <c r="AW354" s="6" t="s">
        <v>636</v>
      </c>
      <c r="AX354" s="6" t="s">
        <v>99</v>
      </c>
      <c r="AY354" s="13">
        <f t="shared" si="230"/>
        <v>1</v>
      </c>
      <c r="AZ354" s="13">
        <f t="shared" si="231"/>
        <v>0</v>
      </c>
      <c r="BA354" s="13">
        <f t="shared" si="232"/>
        <v>0</v>
      </c>
      <c r="BB354" s="13">
        <f t="shared" si="233"/>
        <v>0</v>
      </c>
      <c r="BC354" s="13">
        <f t="shared" si="234"/>
        <v>1</v>
      </c>
      <c r="BD354" s="13">
        <f t="shared" si="235"/>
        <v>0</v>
      </c>
      <c r="BE354" s="13">
        <f>COUNTIF(T354:AW354,"Tocaciones")</f>
        <v>0</v>
      </c>
      <c r="BF354" s="13">
        <f t="shared" si="236"/>
        <v>0</v>
      </c>
      <c r="BG354" s="13">
        <f t="shared" si="237"/>
        <v>0</v>
      </c>
      <c r="BH354" s="13">
        <f t="shared" si="238"/>
        <v>0</v>
      </c>
      <c r="BI354" s="13">
        <f t="shared" si="239"/>
        <v>0</v>
      </c>
      <c r="BJ354" s="13">
        <f t="shared" si="240"/>
        <v>0</v>
      </c>
      <c r="BK354" s="13">
        <f t="shared" si="241"/>
        <v>0</v>
      </c>
      <c r="BL354" s="13">
        <f t="shared" si="242"/>
        <v>0</v>
      </c>
      <c r="BM354" s="13">
        <f t="shared" si="243"/>
        <v>0</v>
      </c>
      <c r="BN354" s="13">
        <f t="shared" si="244"/>
        <v>0</v>
      </c>
      <c r="BO354" s="13">
        <f t="shared" si="245"/>
        <v>0</v>
      </c>
      <c r="BP354" s="13">
        <f t="shared" si="246"/>
        <v>0</v>
      </c>
      <c r="BQ354" s="13">
        <f t="shared" si="247"/>
        <v>0</v>
      </c>
      <c r="BR354" s="13">
        <f t="shared" si="248"/>
        <v>0</v>
      </c>
      <c r="BS354" s="13">
        <f t="shared" si="249"/>
        <v>0</v>
      </c>
      <c r="BT354" s="13">
        <f t="shared" si="250"/>
        <v>0</v>
      </c>
      <c r="BU354" s="40">
        <f t="shared" si="274"/>
        <v>2</v>
      </c>
      <c r="BV354" s="13">
        <f t="shared" si="251"/>
        <v>0</v>
      </c>
      <c r="BW354" s="13">
        <f t="shared" si="252"/>
        <v>0</v>
      </c>
      <c r="BX354" s="13">
        <f t="shared" si="253"/>
        <v>0</v>
      </c>
      <c r="BY354" s="13">
        <f t="shared" si="254"/>
        <v>0</v>
      </c>
      <c r="BZ354" s="13">
        <f t="shared" si="255"/>
        <v>0</v>
      </c>
      <c r="CA354" s="13">
        <f t="shared" si="256"/>
        <v>0</v>
      </c>
      <c r="CB354" s="13">
        <f t="shared" si="257"/>
        <v>0</v>
      </c>
      <c r="CC354" s="13">
        <f t="shared" si="258"/>
        <v>1</v>
      </c>
      <c r="CD354" s="13">
        <f t="shared" si="259"/>
        <v>0</v>
      </c>
      <c r="CE354" s="13">
        <f t="shared" si="260"/>
        <v>0</v>
      </c>
      <c r="CF354" s="13">
        <f t="shared" si="261"/>
        <v>0</v>
      </c>
      <c r="CG354" s="13">
        <f t="shared" si="262"/>
        <v>0</v>
      </c>
      <c r="CH354" s="13">
        <f t="shared" si="263"/>
        <v>0</v>
      </c>
      <c r="CI354" s="13">
        <f t="shared" si="264"/>
        <v>0</v>
      </c>
      <c r="CJ354" s="13">
        <f t="shared" si="265"/>
        <v>0</v>
      </c>
      <c r="CK354" s="13">
        <f t="shared" si="266"/>
        <v>1</v>
      </c>
      <c r="CL354" s="13">
        <f t="shared" si="267"/>
        <v>0</v>
      </c>
      <c r="CM354" s="13">
        <f t="shared" si="268"/>
        <v>0</v>
      </c>
      <c r="CN354" s="13">
        <f t="shared" si="269"/>
        <v>0</v>
      </c>
      <c r="CO354" s="13">
        <f t="shared" si="270"/>
        <v>0</v>
      </c>
      <c r="CP354" s="13">
        <f t="shared" si="271"/>
        <v>0</v>
      </c>
      <c r="CQ354" s="13">
        <f t="shared" si="272"/>
        <v>0</v>
      </c>
      <c r="CR354" s="13">
        <f t="shared" si="273"/>
        <v>2</v>
      </c>
      <c r="CS354" s="13">
        <f t="shared" si="275"/>
        <v>0</v>
      </c>
      <c r="CT354" s="13" t="s">
        <v>107</v>
      </c>
    </row>
    <row r="355" spans="1:98" x14ac:dyDescent="0.35">
      <c r="A355" s="14">
        <v>241</v>
      </c>
      <c r="B355" s="6">
        <v>354</v>
      </c>
      <c r="D355" s="6">
        <v>2</v>
      </c>
      <c r="G355" s="6">
        <v>1</v>
      </c>
      <c r="H355" s="6"/>
      <c r="I355" s="6"/>
      <c r="J355" s="6" t="s">
        <v>96</v>
      </c>
      <c r="L355" s="6" t="s">
        <v>86</v>
      </c>
      <c r="M355" s="6" t="s">
        <v>185</v>
      </c>
      <c r="N355" s="6"/>
      <c r="O355" s="6"/>
      <c r="P355" s="16">
        <v>43761</v>
      </c>
      <c r="Q355" s="17">
        <v>0.36458333333333331</v>
      </c>
      <c r="R355" s="6" t="s">
        <v>98</v>
      </c>
      <c r="S355" s="6">
        <v>999</v>
      </c>
      <c r="T355" s="6" t="s">
        <v>49</v>
      </c>
      <c r="U355" s="6" t="s">
        <v>643</v>
      </c>
      <c r="V355" s="6" t="s">
        <v>187</v>
      </c>
      <c r="W355" s="6" t="s">
        <v>94</v>
      </c>
      <c r="Y355" s="6" t="s">
        <v>87</v>
      </c>
      <c r="AA355" s="6" t="s">
        <v>53</v>
      </c>
      <c r="AB355" s="6" t="s">
        <v>643</v>
      </c>
      <c r="AC355" s="6" t="s">
        <v>94</v>
      </c>
      <c r="AE355" s="6" t="s">
        <v>79</v>
      </c>
      <c r="AG355" s="6" t="s">
        <v>50</v>
      </c>
      <c r="AH355" s="6" t="s">
        <v>186</v>
      </c>
      <c r="AI355" s="6" t="s">
        <v>94</v>
      </c>
      <c r="AK355" s="6" t="s">
        <v>80</v>
      </c>
      <c r="AU355" s="6" t="s">
        <v>105</v>
      </c>
      <c r="AV355" s="6" t="s">
        <v>106</v>
      </c>
      <c r="AW355" s="6" t="s">
        <v>186</v>
      </c>
      <c r="AX355" s="6" t="s">
        <v>99</v>
      </c>
      <c r="AY355" s="13">
        <f t="shared" si="230"/>
        <v>1</v>
      </c>
      <c r="AZ355" s="13">
        <f t="shared" si="231"/>
        <v>1</v>
      </c>
      <c r="BA355" s="13">
        <f t="shared" si="232"/>
        <v>0</v>
      </c>
      <c r="BB355" s="13">
        <f t="shared" si="233"/>
        <v>0</v>
      </c>
      <c r="BC355" s="13">
        <f t="shared" si="234"/>
        <v>1</v>
      </c>
      <c r="BD355" s="13">
        <f t="shared" si="235"/>
        <v>0</v>
      </c>
      <c r="BE355" s="13">
        <f>COUNTIF(T355:AT355,"Tocaciones")</f>
        <v>0</v>
      </c>
      <c r="BF355" s="13">
        <f t="shared" si="236"/>
        <v>0</v>
      </c>
      <c r="BG355" s="13">
        <f t="shared" si="237"/>
        <v>0</v>
      </c>
      <c r="BH355" s="13">
        <f t="shared" si="238"/>
        <v>0</v>
      </c>
      <c r="BI355" s="13">
        <f t="shared" si="239"/>
        <v>0</v>
      </c>
      <c r="BJ355" s="13">
        <f t="shared" si="240"/>
        <v>0</v>
      </c>
      <c r="BK355" s="13">
        <f t="shared" si="241"/>
        <v>0</v>
      </c>
      <c r="BL355" s="13">
        <f t="shared" si="242"/>
        <v>0</v>
      </c>
      <c r="BM355" s="13">
        <f t="shared" si="243"/>
        <v>0</v>
      </c>
      <c r="BN355" s="13">
        <f t="shared" si="244"/>
        <v>0</v>
      </c>
      <c r="BO355" s="13">
        <f t="shared" si="245"/>
        <v>0</v>
      </c>
      <c r="BP355" s="13">
        <f t="shared" si="246"/>
        <v>0</v>
      </c>
      <c r="BQ355" s="13">
        <f t="shared" si="247"/>
        <v>0</v>
      </c>
      <c r="BR355" s="13">
        <f t="shared" si="248"/>
        <v>0</v>
      </c>
      <c r="BS355" s="13">
        <f t="shared" si="249"/>
        <v>0</v>
      </c>
      <c r="BT355" s="13">
        <f t="shared" si="250"/>
        <v>0</v>
      </c>
      <c r="BU355" s="40">
        <f t="shared" si="274"/>
        <v>3</v>
      </c>
      <c r="BV355" s="13">
        <f t="shared" si="251"/>
        <v>0</v>
      </c>
      <c r="BW355" s="13">
        <f t="shared" si="252"/>
        <v>0</v>
      </c>
      <c r="BX355" s="13">
        <f t="shared" si="253"/>
        <v>0</v>
      </c>
      <c r="BY355" s="13">
        <f t="shared" si="254"/>
        <v>0</v>
      </c>
      <c r="BZ355" s="13">
        <f t="shared" si="255"/>
        <v>0</v>
      </c>
      <c r="CA355" s="13">
        <f t="shared" si="256"/>
        <v>0</v>
      </c>
      <c r="CB355" s="13">
        <f t="shared" si="257"/>
        <v>0</v>
      </c>
      <c r="CC355" s="13">
        <f t="shared" si="258"/>
        <v>1</v>
      </c>
      <c r="CD355" s="13">
        <f t="shared" si="259"/>
        <v>1</v>
      </c>
      <c r="CE355" s="13">
        <f t="shared" si="260"/>
        <v>0</v>
      </c>
      <c r="CF355" s="13">
        <f t="shared" si="261"/>
        <v>0</v>
      </c>
      <c r="CG355" s="13">
        <f t="shared" si="262"/>
        <v>0</v>
      </c>
      <c r="CH355" s="13">
        <f t="shared" si="263"/>
        <v>0</v>
      </c>
      <c r="CI355" s="13">
        <f t="shared" si="264"/>
        <v>0</v>
      </c>
      <c r="CJ355" s="13">
        <f t="shared" si="265"/>
        <v>0</v>
      </c>
      <c r="CK355" s="13">
        <f t="shared" si="266"/>
        <v>1</v>
      </c>
      <c r="CL355" s="13">
        <f t="shared" si="267"/>
        <v>0</v>
      </c>
      <c r="CM355" s="13">
        <f t="shared" si="268"/>
        <v>0</v>
      </c>
      <c r="CN355" s="13">
        <f t="shared" si="269"/>
        <v>0</v>
      </c>
      <c r="CO355" s="13">
        <f t="shared" si="270"/>
        <v>0</v>
      </c>
      <c r="CP355" s="13">
        <f t="shared" si="271"/>
        <v>0</v>
      </c>
      <c r="CQ355" s="13">
        <f t="shared" si="272"/>
        <v>0</v>
      </c>
      <c r="CR355" s="13">
        <f t="shared" si="273"/>
        <v>3</v>
      </c>
      <c r="CS355" s="13">
        <f t="shared" si="275"/>
        <v>1</v>
      </c>
      <c r="CT355" s="13" t="s">
        <v>125</v>
      </c>
    </row>
    <row r="356" spans="1:98" x14ac:dyDescent="0.35">
      <c r="A356" s="14">
        <v>241</v>
      </c>
      <c r="B356" s="6">
        <v>355</v>
      </c>
      <c r="D356" s="6">
        <v>2</v>
      </c>
      <c r="G356" s="6">
        <v>1</v>
      </c>
      <c r="H356" s="6"/>
      <c r="I356" s="6"/>
      <c r="J356" s="6" t="s">
        <v>96</v>
      </c>
      <c r="L356" s="6" t="s">
        <v>86</v>
      </c>
      <c r="M356" s="6" t="s">
        <v>185</v>
      </c>
      <c r="N356" s="6"/>
      <c r="O356" s="6"/>
      <c r="P356" s="16">
        <v>43761</v>
      </c>
      <c r="Q356" s="17">
        <v>0.36458333333333331</v>
      </c>
      <c r="R356" s="6" t="s">
        <v>98</v>
      </c>
      <c r="S356" s="6">
        <v>999</v>
      </c>
      <c r="T356" s="6" t="s">
        <v>49</v>
      </c>
      <c r="U356" s="6" t="s">
        <v>643</v>
      </c>
      <c r="V356" s="6" t="s">
        <v>187</v>
      </c>
      <c r="W356" s="6" t="s">
        <v>94</v>
      </c>
      <c r="Y356" s="6" t="s">
        <v>87</v>
      </c>
      <c r="AA356" s="6" t="s">
        <v>53</v>
      </c>
      <c r="AB356" s="6" t="s">
        <v>643</v>
      </c>
      <c r="AC356" s="6" t="s">
        <v>94</v>
      </c>
      <c r="AE356" s="6" t="s">
        <v>79</v>
      </c>
      <c r="AG356" s="6" t="s">
        <v>50</v>
      </c>
      <c r="AH356" s="6" t="s">
        <v>186</v>
      </c>
      <c r="AI356" s="6" t="s">
        <v>94</v>
      </c>
      <c r="AK356" s="6" t="s">
        <v>80</v>
      </c>
      <c r="AU356" s="6" t="s">
        <v>105</v>
      </c>
      <c r="AV356" s="6" t="s">
        <v>106</v>
      </c>
      <c r="AW356" s="6" t="s">
        <v>186</v>
      </c>
      <c r="AX356" s="6" t="s">
        <v>99</v>
      </c>
      <c r="AY356" s="13">
        <f t="shared" si="230"/>
        <v>1</v>
      </c>
      <c r="AZ356" s="13">
        <f t="shared" si="231"/>
        <v>1</v>
      </c>
      <c r="BA356" s="13">
        <f t="shared" si="232"/>
        <v>0</v>
      </c>
      <c r="BB356" s="13">
        <f t="shared" si="233"/>
        <v>0</v>
      </c>
      <c r="BC356" s="13">
        <f t="shared" si="234"/>
        <v>1</v>
      </c>
      <c r="BD356" s="13">
        <f t="shared" si="235"/>
        <v>0</v>
      </c>
      <c r="BE356" s="13">
        <f>COUNTIF(T356:AW356,"Tocaciones")</f>
        <v>0</v>
      </c>
      <c r="BF356" s="13">
        <f t="shared" si="236"/>
        <v>0</v>
      </c>
      <c r="BG356" s="13">
        <f t="shared" si="237"/>
        <v>0</v>
      </c>
      <c r="BH356" s="13">
        <f t="shared" si="238"/>
        <v>0</v>
      </c>
      <c r="BI356" s="13">
        <f t="shared" si="239"/>
        <v>0</v>
      </c>
      <c r="BJ356" s="13">
        <f t="shared" si="240"/>
        <v>0</v>
      </c>
      <c r="BK356" s="13">
        <f t="shared" si="241"/>
        <v>0</v>
      </c>
      <c r="BL356" s="13">
        <f t="shared" si="242"/>
        <v>0</v>
      </c>
      <c r="BM356" s="13">
        <f t="shared" si="243"/>
        <v>0</v>
      </c>
      <c r="BN356" s="13">
        <f t="shared" si="244"/>
        <v>0</v>
      </c>
      <c r="BO356" s="13">
        <f t="shared" si="245"/>
        <v>0</v>
      </c>
      <c r="BP356" s="13">
        <f t="shared" si="246"/>
        <v>0</v>
      </c>
      <c r="BQ356" s="13">
        <f t="shared" si="247"/>
        <v>0</v>
      </c>
      <c r="BR356" s="13">
        <f t="shared" si="248"/>
        <v>0</v>
      </c>
      <c r="BS356" s="13">
        <f t="shared" si="249"/>
        <v>0</v>
      </c>
      <c r="BT356" s="13">
        <f t="shared" si="250"/>
        <v>0</v>
      </c>
      <c r="BU356" s="40">
        <f t="shared" si="274"/>
        <v>3</v>
      </c>
      <c r="BV356" s="13">
        <f t="shared" si="251"/>
        <v>0</v>
      </c>
      <c r="BW356" s="13">
        <f t="shared" si="252"/>
        <v>0</v>
      </c>
      <c r="BX356" s="13">
        <f t="shared" si="253"/>
        <v>0</v>
      </c>
      <c r="BY356" s="13">
        <f t="shared" si="254"/>
        <v>0</v>
      </c>
      <c r="BZ356" s="13">
        <f t="shared" si="255"/>
        <v>0</v>
      </c>
      <c r="CA356" s="13">
        <f t="shared" si="256"/>
        <v>0</v>
      </c>
      <c r="CB356" s="13">
        <f t="shared" si="257"/>
        <v>0</v>
      </c>
      <c r="CC356" s="13">
        <f t="shared" si="258"/>
        <v>1</v>
      </c>
      <c r="CD356" s="13">
        <f t="shared" si="259"/>
        <v>1</v>
      </c>
      <c r="CE356" s="13">
        <f t="shared" si="260"/>
        <v>0</v>
      </c>
      <c r="CF356" s="13">
        <f t="shared" si="261"/>
        <v>0</v>
      </c>
      <c r="CG356" s="13">
        <f t="shared" si="262"/>
        <v>0</v>
      </c>
      <c r="CH356" s="13">
        <f t="shared" si="263"/>
        <v>0</v>
      </c>
      <c r="CI356" s="13">
        <f t="shared" si="264"/>
        <v>0</v>
      </c>
      <c r="CJ356" s="13">
        <f t="shared" si="265"/>
        <v>0</v>
      </c>
      <c r="CK356" s="13">
        <f t="shared" si="266"/>
        <v>1</v>
      </c>
      <c r="CL356" s="13">
        <f t="shared" si="267"/>
        <v>0</v>
      </c>
      <c r="CM356" s="13">
        <f t="shared" si="268"/>
        <v>0</v>
      </c>
      <c r="CN356" s="13">
        <f t="shared" si="269"/>
        <v>0</v>
      </c>
      <c r="CO356" s="13">
        <f t="shared" si="270"/>
        <v>0</v>
      </c>
      <c r="CP356" s="13">
        <f t="shared" si="271"/>
        <v>0</v>
      </c>
      <c r="CQ356" s="13">
        <f t="shared" si="272"/>
        <v>0</v>
      </c>
      <c r="CR356" s="13">
        <f t="shared" si="273"/>
        <v>3</v>
      </c>
      <c r="CS356" s="13">
        <f t="shared" si="275"/>
        <v>1</v>
      </c>
      <c r="CT356" s="13" t="s">
        <v>125</v>
      </c>
    </row>
    <row r="357" spans="1:98" x14ac:dyDescent="0.35">
      <c r="A357" s="14">
        <v>241</v>
      </c>
      <c r="B357" s="6">
        <v>356</v>
      </c>
      <c r="D357" s="6">
        <v>2</v>
      </c>
      <c r="G357" s="6">
        <v>1</v>
      </c>
      <c r="H357" s="6"/>
      <c r="I357" s="6"/>
      <c r="J357" s="6" t="s">
        <v>96</v>
      </c>
      <c r="L357" s="6" t="s">
        <v>86</v>
      </c>
      <c r="M357" s="6" t="s">
        <v>185</v>
      </c>
      <c r="N357" s="6"/>
      <c r="O357" s="6"/>
      <c r="P357" s="16">
        <v>43761</v>
      </c>
      <c r="Q357" s="17">
        <v>0.58333333333333337</v>
      </c>
      <c r="R357" s="6" t="s">
        <v>98</v>
      </c>
      <c r="S357" s="6">
        <v>999</v>
      </c>
      <c r="T357" s="6" t="s">
        <v>53</v>
      </c>
      <c r="U357" s="6" t="s">
        <v>644</v>
      </c>
      <c r="V357" s="6" t="s">
        <v>187</v>
      </c>
      <c r="W357" s="6" t="s">
        <v>94</v>
      </c>
      <c r="Y357" s="6" t="s">
        <v>79</v>
      </c>
      <c r="AA357" s="6" t="s">
        <v>50</v>
      </c>
      <c r="AB357" s="6" t="s">
        <v>186</v>
      </c>
      <c r="AC357" s="6" t="s">
        <v>94</v>
      </c>
      <c r="AE357" s="6" t="s">
        <v>80</v>
      </c>
      <c r="AU357" s="6" t="s">
        <v>143</v>
      </c>
      <c r="AV357" s="6" t="s">
        <v>106</v>
      </c>
      <c r="AW357" s="6" t="s">
        <v>186</v>
      </c>
      <c r="AX357" s="6" t="s">
        <v>99</v>
      </c>
      <c r="AY357" s="13">
        <f t="shared" si="230"/>
        <v>0</v>
      </c>
      <c r="AZ357" s="13">
        <f t="shared" si="231"/>
        <v>1</v>
      </c>
      <c r="BA357" s="13">
        <f t="shared" si="232"/>
        <v>0</v>
      </c>
      <c r="BB357" s="13">
        <f t="shared" si="233"/>
        <v>0</v>
      </c>
      <c r="BC357" s="13">
        <f t="shared" si="234"/>
        <v>1</v>
      </c>
      <c r="BD357" s="13">
        <f t="shared" si="235"/>
        <v>0</v>
      </c>
      <c r="BE357" s="13">
        <f>COUNTIF(T357:AT357,"Tocaciones")</f>
        <v>0</v>
      </c>
      <c r="BF357" s="13">
        <f t="shared" si="236"/>
        <v>0</v>
      </c>
      <c r="BG357" s="13">
        <f t="shared" si="237"/>
        <v>0</v>
      </c>
      <c r="BH357" s="13">
        <f t="shared" si="238"/>
        <v>0</v>
      </c>
      <c r="BI357" s="13">
        <f t="shared" si="239"/>
        <v>0</v>
      </c>
      <c r="BJ357" s="13">
        <f t="shared" si="240"/>
        <v>0</v>
      </c>
      <c r="BK357" s="13">
        <f t="shared" si="241"/>
        <v>0</v>
      </c>
      <c r="BL357" s="13">
        <f t="shared" si="242"/>
        <v>0</v>
      </c>
      <c r="BM357" s="13">
        <f t="shared" si="243"/>
        <v>0</v>
      </c>
      <c r="BN357" s="13">
        <f t="shared" si="244"/>
        <v>0</v>
      </c>
      <c r="BO357" s="13">
        <f t="shared" si="245"/>
        <v>0</v>
      </c>
      <c r="BP357" s="13">
        <f t="shared" si="246"/>
        <v>0</v>
      </c>
      <c r="BQ357" s="13">
        <f t="shared" si="247"/>
        <v>0</v>
      </c>
      <c r="BR357" s="13">
        <f t="shared" si="248"/>
        <v>0</v>
      </c>
      <c r="BS357" s="13">
        <f t="shared" si="249"/>
        <v>0</v>
      </c>
      <c r="BT357" s="13">
        <f t="shared" si="250"/>
        <v>0</v>
      </c>
      <c r="BU357" s="40">
        <f t="shared" si="274"/>
        <v>2</v>
      </c>
      <c r="BV357" s="13">
        <f t="shared" si="251"/>
        <v>0</v>
      </c>
      <c r="BW357" s="13">
        <f t="shared" si="252"/>
        <v>0</v>
      </c>
      <c r="BX357" s="13">
        <f t="shared" si="253"/>
        <v>0</v>
      </c>
      <c r="BY357" s="13">
        <f t="shared" si="254"/>
        <v>0</v>
      </c>
      <c r="BZ357" s="13">
        <f t="shared" si="255"/>
        <v>0</v>
      </c>
      <c r="CA357" s="13">
        <f t="shared" si="256"/>
        <v>0</v>
      </c>
      <c r="CB357" s="13">
        <f t="shared" si="257"/>
        <v>0</v>
      </c>
      <c r="CC357" s="13">
        <f t="shared" si="258"/>
        <v>1</v>
      </c>
      <c r="CD357" s="13">
        <f t="shared" si="259"/>
        <v>1</v>
      </c>
      <c r="CE357" s="13">
        <f t="shared" si="260"/>
        <v>0</v>
      </c>
      <c r="CF357" s="13">
        <f t="shared" si="261"/>
        <v>0</v>
      </c>
      <c r="CG357" s="13">
        <f t="shared" si="262"/>
        <v>0</v>
      </c>
      <c r="CH357" s="13">
        <f t="shared" si="263"/>
        <v>0</v>
      </c>
      <c r="CI357" s="13">
        <f t="shared" si="264"/>
        <v>0</v>
      </c>
      <c r="CJ357" s="13">
        <f t="shared" si="265"/>
        <v>0</v>
      </c>
      <c r="CK357" s="13">
        <f t="shared" si="266"/>
        <v>0</v>
      </c>
      <c r="CL357" s="13">
        <f t="shared" si="267"/>
        <v>0</v>
      </c>
      <c r="CM357" s="13">
        <f t="shared" si="268"/>
        <v>0</v>
      </c>
      <c r="CN357" s="13">
        <f t="shared" si="269"/>
        <v>0</v>
      </c>
      <c r="CO357" s="13">
        <f t="shared" si="270"/>
        <v>0</v>
      </c>
      <c r="CP357" s="13">
        <f t="shared" si="271"/>
        <v>0</v>
      </c>
      <c r="CQ357" s="13">
        <f t="shared" si="272"/>
        <v>0</v>
      </c>
      <c r="CR357" s="13">
        <f t="shared" si="273"/>
        <v>2</v>
      </c>
      <c r="CS357" s="13">
        <f t="shared" si="275"/>
        <v>1</v>
      </c>
      <c r="CT357" s="13" t="s">
        <v>125</v>
      </c>
    </row>
    <row r="358" spans="1:98" x14ac:dyDescent="0.35">
      <c r="A358" s="14">
        <v>241</v>
      </c>
      <c r="B358" s="6">
        <v>357</v>
      </c>
      <c r="D358" s="6">
        <v>2</v>
      </c>
      <c r="G358" s="6">
        <v>1</v>
      </c>
      <c r="H358" s="6"/>
      <c r="I358" s="6"/>
      <c r="J358" s="6" t="s">
        <v>96</v>
      </c>
      <c r="L358" s="6" t="s">
        <v>86</v>
      </c>
      <c r="M358" s="6" t="s">
        <v>185</v>
      </c>
      <c r="N358" s="6"/>
      <c r="O358" s="6"/>
      <c r="P358" s="16">
        <v>43761</v>
      </c>
      <c r="Q358" s="17">
        <v>0.58333333333333337</v>
      </c>
      <c r="R358" s="6" t="s">
        <v>98</v>
      </c>
      <c r="S358" s="6">
        <v>999</v>
      </c>
      <c r="T358" s="6" t="s">
        <v>53</v>
      </c>
      <c r="U358" s="6" t="s">
        <v>644</v>
      </c>
      <c r="V358" s="6" t="s">
        <v>187</v>
      </c>
      <c r="W358" s="6" t="s">
        <v>94</v>
      </c>
      <c r="Y358" s="6" t="s">
        <v>79</v>
      </c>
      <c r="AA358" s="6" t="s">
        <v>50</v>
      </c>
      <c r="AB358" s="6" t="s">
        <v>186</v>
      </c>
      <c r="AC358" s="6" t="s">
        <v>94</v>
      </c>
      <c r="AE358" s="6" t="s">
        <v>80</v>
      </c>
      <c r="AU358" s="6" t="s">
        <v>143</v>
      </c>
      <c r="AV358" s="6" t="s">
        <v>106</v>
      </c>
      <c r="AW358" s="6" t="s">
        <v>186</v>
      </c>
      <c r="AX358" s="6" t="s">
        <v>99</v>
      </c>
      <c r="AY358" s="13">
        <f t="shared" si="230"/>
        <v>0</v>
      </c>
      <c r="AZ358" s="13">
        <f t="shared" si="231"/>
        <v>1</v>
      </c>
      <c r="BA358" s="13">
        <f t="shared" si="232"/>
        <v>0</v>
      </c>
      <c r="BB358" s="13">
        <f t="shared" si="233"/>
        <v>0</v>
      </c>
      <c r="BC358" s="13">
        <f t="shared" si="234"/>
        <v>1</v>
      </c>
      <c r="BD358" s="13">
        <f t="shared" si="235"/>
        <v>0</v>
      </c>
      <c r="BE358" s="13">
        <f>COUNTIF(T358:AW358,"Tocaciones")</f>
        <v>0</v>
      </c>
      <c r="BF358" s="13">
        <f t="shared" si="236"/>
        <v>0</v>
      </c>
      <c r="BG358" s="13">
        <f t="shared" si="237"/>
        <v>0</v>
      </c>
      <c r="BH358" s="13">
        <f t="shared" si="238"/>
        <v>0</v>
      </c>
      <c r="BI358" s="13">
        <f t="shared" si="239"/>
        <v>0</v>
      </c>
      <c r="BJ358" s="13">
        <f t="shared" si="240"/>
        <v>0</v>
      </c>
      <c r="BK358" s="13">
        <f t="shared" si="241"/>
        <v>0</v>
      </c>
      <c r="BL358" s="13">
        <f t="shared" si="242"/>
        <v>0</v>
      </c>
      <c r="BM358" s="13">
        <f t="shared" si="243"/>
        <v>0</v>
      </c>
      <c r="BN358" s="13">
        <f t="shared" si="244"/>
        <v>0</v>
      </c>
      <c r="BO358" s="13">
        <f t="shared" si="245"/>
        <v>0</v>
      </c>
      <c r="BP358" s="13">
        <f t="shared" si="246"/>
        <v>0</v>
      </c>
      <c r="BQ358" s="13">
        <f t="shared" si="247"/>
        <v>0</v>
      </c>
      <c r="BR358" s="13">
        <f t="shared" si="248"/>
        <v>0</v>
      </c>
      <c r="BS358" s="13">
        <f t="shared" si="249"/>
        <v>0</v>
      </c>
      <c r="BT358" s="13">
        <f t="shared" si="250"/>
        <v>0</v>
      </c>
      <c r="BU358" s="40">
        <f t="shared" si="274"/>
        <v>2</v>
      </c>
      <c r="BV358" s="13">
        <f t="shared" si="251"/>
        <v>0</v>
      </c>
      <c r="BW358" s="13">
        <f t="shared" si="252"/>
        <v>0</v>
      </c>
      <c r="BX358" s="13">
        <f t="shared" si="253"/>
        <v>0</v>
      </c>
      <c r="BY358" s="13">
        <f t="shared" si="254"/>
        <v>0</v>
      </c>
      <c r="BZ358" s="13">
        <f t="shared" si="255"/>
        <v>0</v>
      </c>
      <c r="CA358" s="13">
        <f t="shared" si="256"/>
        <v>0</v>
      </c>
      <c r="CB358" s="13">
        <f t="shared" si="257"/>
        <v>0</v>
      </c>
      <c r="CC358" s="13">
        <f t="shared" si="258"/>
        <v>1</v>
      </c>
      <c r="CD358" s="13">
        <f t="shared" si="259"/>
        <v>1</v>
      </c>
      <c r="CE358" s="13">
        <f t="shared" si="260"/>
        <v>0</v>
      </c>
      <c r="CF358" s="13">
        <f t="shared" si="261"/>
        <v>0</v>
      </c>
      <c r="CG358" s="13">
        <f t="shared" si="262"/>
        <v>0</v>
      </c>
      <c r="CH358" s="13">
        <f t="shared" si="263"/>
        <v>0</v>
      </c>
      <c r="CI358" s="13">
        <f t="shared" si="264"/>
        <v>0</v>
      </c>
      <c r="CJ358" s="13">
        <f t="shared" si="265"/>
        <v>0</v>
      </c>
      <c r="CK358" s="13">
        <f t="shared" si="266"/>
        <v>0</v>
      </c>
      <c r="CL358" s="13">
        <f t="shared" si="267"/>
        <v>0</v>
      </c>
      <c r="CM358" s="13">
        <f t="shared" si="268"/>
        <v>0</v>
      </c>
      <c r="CN358" s="13">
        <f t="shared" si="269"/>
        <v>0</v>
      </c>
      <c r="CO358" s="13">
        <f t="shared" si="270"/>
        <v>0</v>
      </c>
      <c r="CP358" s="13">
        <f t="shared" si="271"/>
        <v>0</v>
      </c>
      <c r="CQ358" s="13">
        <f t="shared" si="272"/>
        <v>0</v>
      </c>
      <c r="CR358" s="13">
        <f t="shared" si="273"/>
        <v>2</v>
      </c>
      <c r="CS358" s="13">
        <f t="shared" si="275"/>
        <v>1</v>
      </c>
      <c r="CT358" s="13" t="s">
        <v>125</v>
      </c>
    </row>
    <row r="359" spans="1:98" x14ac:dyDescent="0.35">
      <c r="A359" s="14">
        <v>241</v>
      </c>
      <c r="B359" s="6">
        <v>358</v>
      </c>
      <c r="D359" s="6">
        <v>2</v>
      </c>
      <c r="G359" s="6">
        <v>1</v>
      </c>
      <c r="H359" s="6"/>
      <c r="I359" s="6"/>
      <c r="J359" s="6" t="s">
        <v>96</v>
      </c>
      <c r="L359" s="6" t="s">
        <v>86</v>
      </c>
      <c r="M359" s="6" t="s">
        <v>185</v>
      </c>
      <c r="N359" s="6"/>
      <c r="O359" s="6"/>
      <c r="P359" s="16">
        <v>43761</v>
      </c>
      <c r="Q359" s="17">
        <v>0.58333333333333337</v>
      </c>
      <c r="R359" s="6" t="s">
        <v>98</v>
      </c>
      <c r="S359" s="6">
        <v>999</v>
      </c>
      <c r="T359" s="6" t="s">
        <v>53</v>
      </c>
      <c r="U359" s="6" t="s">
        <v>644</v>
      </c>
      <c r="V359" s="6" t="s">
        <v>187</v>
      </c>
      <c r="W359" s="6" t="s">
        <v>94</v>
      </c>
      <c r="Y359" s="6" t="s">
        <v>79</v>
      </c>
      <c r="AA359" s="6" t="s">
        <v>50</v>
      </c>
      <c r="AB359" s="6" t="s">
        <v>186</v>
      </c>
      <c r="AC359" s="6" t="s">
        <v>94</v>
      </c>
      <c r="AE359" s="6" t="s">
        <v>80</v>
      </c>
      <c r="AU359" s="6" t="s">
        <v>143</v>
      </c>
      <c r="AV359" s="6" t="s">
        <v>106</v>
      </c>
      <c r="AW359" s="6" t="s">
        <v>186</v>
      </c>
      <c r="AX359" s="6" t="s">
        <v>99</v>
      </c>
      <c r="AY359" s="13">
        <f t="shared" si="230"/>
        <v>0</v>
      </c>
      <c r="AZ359" s="13">
        <f t="shared" si="231"/>
        <v>1</v>
      </c>
      <c r="BA359" s="13">
        <f t="shared" si="232"/>
        <v>0</v>
      </c>
      <c r="BB359" s="13">
        <f t="shared" si="233"/>
        <v>0</v>
      </c>
      <c r="BC359" s="13">
        <f t="shared" si="234"/>
        <v>1</v>
      </c>
      <c r="BD359" s="13">
        <f t="shared" si="235"/>
        <v>0</v>
      </c>
      <c r="BE359" s="13">
        <f>COUNTIF(T359:AT359,"Tocaciones")</f>
        <v>0</v>
      </c>
      <c r="BF359" s="13">
        <f t="shared" si="236"/>
        <v>0</v>
      </c>
      <c r="BG359" s="13">
        <f t="shared" si="237"/>
        <v>0</v>
      </c>
      <c r="BH359" s="13">
        <f t="shared" si="238"/>
        <v>0</v>
      </c>
      <c r="BI359" s="13">
        <f t="shared" si="239"/>
        <v>0</v>
      </c>
      <c r="BJ359" s="13">
        <f t="shared" si="240"/>
        <v>0</v>
      </c>
      <c r="BK359" s="13">
        <f t="shared" si="241"/>
        <v>0</v>
      </c>
      <c r="BL359" s="13">
        <f t="shared" si="242"/>
        <v>0</v>
      </c>
      <c r="BM359" s="13">
        <f t="shared" si="243"/>
        <v>0</v>
      </c>
      <c r="BN359" s="13">
        <f t="shared" si="244"/>
        <v>0</v>
      </c>
      <c r="BO359" s="13">
        <f t="shared" si="245"/>
        <v>0</v>
      </c>
      <c r="BP359" s="13">
        <f t="shared" si="246"/>
        <v>0</v>
      </c>
      <c r="BQ359" s="13">
        <f t="shared" si="247"/>
        <v>0</v>
      </c>
      <c r="BR359" s="13">
        <f t="shared" si="248"/>
        <v>0</v>
      </c>
      <c r="BS359" s="13">
        <f t="shared" si="249"/>
        <v>0</v>
      </c>
      <c r="BT359" s="13">
        <f t="shared" si="250"/>
        <v>0</v>
      </c>
      <c r="BU359" s="40">
        <f t="shared" si="274"/>
        <v>2</v>
      </c>
      <c r="BV359" s="13">
        <f t="shared" si="251"/>
        <v>0</v>
      </c>
      <c r="BW359" s="13">
        <f t="shared" si="252"/>
        <v>0</v>
      </c>
      <c r="BX359" s="13">
        <f t="shared" si="253"/>
        <v>0</v>
      </c>
      <c r="BY359" s="13">
        <f t="shared" si="254"/>
        <v>0</v>
      </c>
      <c r="BZ359" s="13">
        <f t="shared" si="255"/>
        <v>0</v>
      </c>
      <c r="CA359" s="13">
        <f t="shared" si="256"/>
        <v>0</v>
      </c>
      <c r="CB359" s="13">
        <f t="shared" si="257"/>
        <v>0</v>
      </c>
      <c r="CC359" s="13">
        <f t="shared" si="258"/>
        <v>1</v>
      </c>
      <c r="CD359" s="13">
        <f t="shared" si="259"/>
        <v>1</v>
      </c>
      <c r="CE359" s="13">
        <f t="shared" si="260"/>
        <v>0</v>
      </c>
      <c r="CF359" s="13">
        <f t="shared" si="261"/>
        <v>0</v>
      </c>
      <c r="CG359" s="13">
        <f t="shared" si="262"/>
        <v>0</v>
      </c>
      <c r="CH359" s="13">
        <f t="shared" si="263"/>
        <v>0</v>
      </c>
      <c r="CI359" s="13">
        <f t="shared" si="264"/>
        <v>0</v>
      </c>
      <c r="CJ359" s="13">
        <f t="shared" si="265"/>
        <v>0</v>
      </c>
      <c r="CK359" s="13">
        <f t="shared" si="266"/>
        <v>0</v>
      </c>
      <c r="CL359" s="13">
        <f t="shared" si="267"/>
        <v>0</v>
      </c>
      <c r="CM359" s="13">
        <f t="shared" si="268"/>
        <v>0</v>
      </c>
      <c r="CN359" s="13">
        <f t="shared" si="269"/>
        <v>0</v>
      </c>
      <c r="CO359" s="13">
        <f t="shared" si="270"/>
        <v>0</v>
      </c>
      <c r="CP359" s="13">
        <f t="shared" si="271"/>
        <v>0</v>
      </c>
      <c r="CQ359" s="13">
        <f t="shared" si="272"/>
        <v>0</v>
      </c>
      <c r="CR359" s="13">
        <f t="shared" si="273"/>
        <v>2</v>
      </c>
      <c r="CS359" s="13">
        <f t="shared" si="275"/>
        <v>1</v>
      </c>
      <c r="CT359" s="13" t="s">
        <v>125</v>
      </c>
    </row>
    <row r="360" spans="1:98" x14ac:dyDescent="0.35">
      <c r="A360" s="14">
        <v>241</v>
      </c>
      <c r="B360" s="6">
        <v>359</v>
      </c>
      <c r="D360" s="6">
        <v>2</v>
      </c>
      <c r="G360" s="6">
        <v>1</v>
      </c>
      <c r="H360" s="6"/>
      <c r="I360" s="6"/>
      <c r="J360" s="6" t="s">
        <v>96</v>
      </c>
      <c r="L360" s="6" t="s">
        <v>86</v>
      </c>
      <c r="M360" s="6" t="s">
        <v>185</v>
      </c>
      <c r="N360" s="6"/>
      <c r="O360" s="6"/>
      <c r="P360" s="16">
        <v>43761</v>
      </c>
      <c r="Q360" s="17">
        <v>0.58333333333333337</v>
      </c>
      <c r="R360" s="6" t="s">
        <v>98</v>
      </c>
      <c r="S360" s="6">
        <v>999</v>
      </c>
      <c r="T360" s="6" t="s">
        <v>53</v>
      </c>
      <c r="U360" s="6" t="s">
        <v>644</v>
      </c>
      <c r="V360" s="6" t="s">
        <v>187</v>
      </c>
      <c r="W360" s="6" t="s">
        <v>94</v>
      </c>
      <c r="Y360" s="6" t="s">
        <v>79</v>
      </c>
      <c r="AA360" s="6" t="s">
        <v>50</v>
      </c>
      <c r="AB360" s="6" t="s">
        <v>186</v>
      </c>
      <c r="AC360" s="6" t="s">
        <v>94</v>
      </c>
      <c r="AE360" s="6" t="s">
        <v>80</v>
      </c>
      <c r="AU360" s="6" t="s">
        <v>143</v>
      </c>
      <c r="AV360" s="6" t="s">
        <v>106</v>
      </c>
      <c r="AW360" s="6" t="s">
        <v>186</v>
      </c>
      <c r="AX360" s="6" t="s">
        <v>99</v>
      </c>
      <c r="AY360" s="13">
        <f t="shared" si="230"/>
        <v>0</v>
      </c>
      <c r="AZ360" s="13">
        <f t="shared" si="231"/>
        <v>1</v>
      </c>
      <c r="BA360" s="13">
        <f t="shared" si="232"/>
        <v>0</v>
      </c>
      <c r="BB360" s="13">
        <f t="shared" si="233"/>
        <v>0</v>
      </c>
      <c r="BC360" s="13">
        <f t="shared" si="234"/>
        <v>1</v>
      </c>
      <c r="BD360" s="13">
        <f t="shared" si="235"/>
        <v>0</v>
      </c>
      <c r="BE360" s="13">
        <f>COUNTIF(T360:AW360,"Tocaciones")</f>
        <v>0</v>
      </c>
      <c r="BF360" s="13">
        <f t="shared" si="236"/>
        <v>0</v>
      </c>
      <c r="BG360" s="13">
        <f t="shared" si="237"/>
        <v>0</v>
      </c>
      <c r="BH360" s="13">
        <f t="shared" si="238"/>
        <v>0</v>
      </c>
      <c r="BI360" s="13">
        <f t="shared" si="239"/>
        <v>0</v>
      </c>
      <c r="BJ360" s="13">
        <f t="shared" si="240"/>
        <v>0</v>
      </c>
      <c r="BK360" s="13">
        <f t="shared" si="241"/>
        <v>0</v>
      </c>
      <c r="BL360" s="13">
        <f t="shared" si="242"/>
        <v>0</v>
      </c>
      <c r="BM360" s="13">
        <f t="shared" si="243"/>
        <v>0</v>
      </c>
      <c r="BN360" s="13">
        <f t="shared" si="244"/>
        <v>0</v>
      </c>
      <c r="BO360" s="13">
        <f t="shared" si="245"/>
        <v>0</v>
      </c>
      <c r="BP360" s="13">
        <f t="shared" si="246"/>
        <v>0</v>
      </c>
      <c r="BQ360" s="13">
        <f t="shared" si="247"/>
        <v>0</v>
      </c>
      <c r="BR360" s="13">
        <f t="shared" si="248"/>
        <v>0</v>
      </c>
      <c r="BS360" s="13">
        <f t="shared" si="249"/>
        <v>0</v>
      </c>
      <c r="BT360" s="13">
        <f t="shared" si="250"/>
        <v>0</v>
      </c>
      <c r="BU360" s="40">
        <f t="shared" si="274"/>
        <v>2</v>
      </c>
      <c r="BV360" s="13">
        <f t="shared" si="251"/>
        <v>0</v>
      </c>
      <c r="BW360" s="13">
        <f t="shared" si="252"/>
        <v>0</v>
      </c>
      <c r="BX360" s="13">
        <f t="shared" si="253"/>
        <v>0</v>
      </c>
      <c r="BY360" s="13">
        <f t="shared" si="254"/>
        <v>0</v>
      </c>
      <c r="BZ360" s="13">
        <f t="shared" si="255"/>
        <v>0</v>
      </c>
      <c r="CA360" s="13">
        <f t="shared" si="256"/>
        <v>0</v>
      </c>
      <c r="CB360" s="13">
        <f t="shared" si="257"/>
        <v>0</v>
      </c>
      <c r="CC360" s="13">
        <f t="shared" si="258"/>
        <v>1</v>
      </c>
      <c r="CD360" s="13">
        <f t="shared" si="259"/>
        <v>1</v>
      </c>
      <c r="CE360" s="13">
        <f t="shared" si="260"/>
        <v>0</v>
      </c>
      <c r="CF360" s="13">
        <f t="shared" si="261"/>
        <v>0</v>
      </c>
      <c r="CG360" s="13">
        <f t="shared" si="262"/>
        <v>0</v>
      </c>
      <c r="CH360" s="13">
        <f t="shared" si="263"/>
        <v>0</v>
      </c>
      <c r="CI360" s="13">
        <f t="shared" si="264"/>
        <v>0</v>
      </c>
      <c r="CJ360" s="13">
        <f t="shared" si="265"/>
        <v>0</v>
      </c>
      <c r="CK360" s="13">
        <f t="shared" si="266"/>
        <v>0</v>
      </c>
      <c r="CL360" s="13">
        <f t="shared" si="267"/>
        <v>0</v>
      </c>
      <c r="CM360" s="13">
        <f t="shared" si="268"/>
        <v>0</v>
      </c>
      <c r="CN360" s="13">
        <f t="shared" si="269"/>
        <v>0</v>
      </c>
      <c r="CO360" s="13">
        <f t="shared" si="270"/>
        <v>0</v>
      </c>
      <c r="CP360" s="13">
        <f t="shared" si="271"/>
        <v>0</v>
      </c>
      <c r="CQ360" s="13">
        <f t="shared" si="272"/>
        <v>0</v>
      </c>
      <c r="CR360" s="13">
        <f t="shared" si="273"/>
        <v>2</v>
      </c>
      <c r="CS360" s="13">
        <f t="shared" si="275"/>
        <v>1</v>
      </c>
      <c r="CT360" s="13" t="s">
        <v>125</v>
      </c>
    </row>
    <row r="361" spans="1:98" x14ac:dyDescent="0.35">
      <c r="A361" s="14">
        <v>242</v>
      </c>
      <c r="B361" s="6">
        <v>360</v>
      </c>
      <c r="C361" s="6">
        <v>21</v>
      </c>
      <c r="D361" s="6">
        <v>1</v>
      </c>
      <c r="G361" s="6">
        <v>1</v>
      </c>
      <c r="H361" s="6"/>
      <c r="I361" s="6"/>
      <c r="J361" s="6" t="s">
        <v>158</v>
      </c>
      <c r="L361" s="6" t="s">
        <v>86</v>
      </c>
      <c r="M361" s="6" t="s">
        <v>409</v>
      </c>
      <c r="N361" s="6"/>
      <c r="O361" s="6"/>
      <c r="P361" s="16">
        <v>43774</v>
      </c>
      <c r="Q361" s="17">
        <v>0.85416666666666663</v>
      </c>
      <c r="R361" s="6" t="s">
        <v>99</v>
      </c>
      <c r="S361" s="6" t="s">
        <v>98</v>
      </c>
      <c r="T361" s="6" t="s">
        <v>53</v>
      </c>
      <c r="U361" s="6" t="s">
        <v>645</v>
      </c>
      <c r="V361" s="6" t="s">
        <v>400</v>
      </c>
      <c r="W361" s="6" t="s">
        <v>94</v>
      </c>
      <c r="Y361" s="6" t="s">
        <v>79</v>
      </c>
      <c r="AA361" s="6" t="s">
        <v>50</v>
      </c>
      <c r="AB361" s="6" t="s">
        <v>428</v>
      </c>
      <c r="AC361" s="6" t="s">
        <v>94</v>
      </c>
      <c r="AE361" s="6" t="s">
        <v>80</v>
      </c>
      <c r="AU361" s="6" t="s">
        <v>143</v>
      </c>
      <c r="AV361" s="6" t="s">
        <v>106</v>
      </c>
      <c r="AW361" s="6" t="s">
        <v>425</v>
      </c>
      <c r="AX361" s="6" t="s">
        <v>99</v>
      </c>
      <c r="AY361" s="13">
        <f t="shared" si="230"/>
        <v>0</v>
      </c>
      <c r="AZ361" s="13">
        <f t="shared" si="231"/>
        <v>1</v>
      </c>
      <c r="BA361" s="13">
        <f t="shared" si="232"/>
        <v>0</v>
      </c>
      <c r="BB361" s="13">
        <f t="shared" si="233"/>
        <v>0</v>
      </c>
      <c r="BC361" s="13">
        <f t="shared" si="234"/>
        <v>1</v>
      </c>
      <c r="BD361" s="13">
        <f t="shared" si="235"/>
        <v>0</v>
      </c>
      <c r="BE361" s="13">
        <f>COUNTIF(T361:AT361,"Tocaciones")</f>
        <v>0</v>
      </c>
      <c r="BF361" s="13">
        <f t="shared" si="236"/>
        <v>0</v>
      </c>
      <c r="BG361" s="13">
        <f t="shared" si="237"/>
        <v>0</v>
      </c>
      <c r="BH361" s="13">
        <f t="shared" si="238"/>
        <v>0</v>
      </c>
      <c r="BI361" s="13">
        <f t="shared" si="239"/>
        <v>0</v>
      </c>
      <c r="BJ361" s="13">
        <f t="shared" si="240"/>
        <v>0</v>
      </c>
      <c r="BK361" s="13">
        <f t="shared" si="241"/>
        <v>0</v>
      </c>
      <c r="BL361" s="13">
        <f t="shared" si="242"/>
        <v>0</v>
      </c>
      <c r="BM361" s="13">
        <f t="shared" si="243"/>
        <v>0</v>
      </c>
      <c r="BN361" s="13">
        <f t="shared" si="244"/>
        <v>0</v>
      </c>
      <c r="BO361" s="13">
        <f t="shared" si="245"/>
        <v>0</v>
      </c>
      <c r="BP361" s="13">
        <f t="shared" si="246"/>
        <v>0</v>
      </c>
      <c r="BQ361" s="13">
        <f t="shared" si="247"/>
        <v>0</v>
      </c>
      <c r="BR361" s="13">
        <f t="shared" si="248"/>
        <v>0</v>
      </c>
      <c r="BS361" s="13">
        <f t="shared" si="249"/>
        <v>0</v>
      </c>
      <c r="BT361" s="13">
        <f t="shared" si="250"/>
        <v>0</v>
      </c>
      <c r="BU361" s="40">
        <f t="shared" si="274"/>
        <v>2</v>
      </c>
      <c r="BV361" s="13">
        <f t="shared" si="251"/>
        <v>0</v>
      </c>
      <c r="BW361" s="13">
        <f t="shared" si="252"/>
        <v>0</v>
      </c>
      <c r="BX361" s="13">
        <f t="shared" si="253"/>
        <v>0</v>
      </c>
      <c r="BY361" s="13">
        <f t="shared" si="254"/>
        <v>0</v>
      </c>
      <c r="BZ361" s="13">
        <f t="shared" si="255"/>
        <v>0</v>
      </c>
      <c r="CA361" s="13">
        <f t="shared" si="256"/>
        <v>0</v>
      </c>
      <c r="CB361" s="13">
        <f t="shared" si="257"/>
        <v>0</v>
      </c>
      <c r="CC361" s="13">
        <f t="shared" si="258"/>
        <v>1</v>
      </c>
      <c r="CD361" s="13">
        <f t="shared" si="259"/>
        <v>1</v>
      </c>
      <c r="CE361" s="13">
        <f t="shared" si="260"/>
        <v>0</v>
      </c>
      <c r="CF361" s="13">
        <f t="shared" si="261"/>
        <v>0</v>
      </c>
      <c r="CG361" s="13">
        <f t="shared" si="262"/>
        <v>0</v>
      </c>
      <c r="CH361" s="13">
        <f t="shared" si="263"/>
        <v>0</v>
      </c>
      <c r="CI361" s="13">
        <f t="shared" si="264"/>
        <v>0</v>
      </c>
      <c r="CJ361" s="13">
        <f t="shared" si="265"/>
        <v>0</v>
      </c>
      <c r="CK361" s="13">
        <f t="shared" si="266"/>
        <v>0</v>
      </c>
      <c r="CL361" s="13">
        <f t="shared" si="267"/>
        <v>0</v>
      </c>
      <c r="CM361" s="13">
        <f t="shared" si="268"/>
        <v>0</v>
      </c>
      <c r="CN361" s="13">
        <f t="shared" si="269"/>
        <v>0</v>
      </c>
      <c r="CO361" s="13">
        <f t="shared" si="270"/>
        <v>0</v>
      </c>
      <c r="CP361" s="13">
        <f t="shared" si="271"/>
        <v>0</v>
      </c>
      <c r="CQ361" s="13">
        <f t="shared" si="272"/>
        <v>0</v>
      </c>
      <c r="CR361" s="13">
        <f t="shared" si="273"/>
        <v>2</v>
      </c>
      <c r="CS361" s="13">
        <f t="shared" si="275"/>
        <v>1</v>
      </c>
      <c r="CT361" s="13" t="s">
        <v>125</v>
      </c>
    </row>
    <row r="362" spans="1:98" x14ac:dyDescent="0.35">
      <c r="A362" s="14">
        <v>243</v>
      </c>
      <c r="B362" s="6">
        <v>361</v>
      </c>
      <c r="D362" s="6">
        <v>2</v>
      </c>
      <c r="G362" s="6">
        <v>1</v>
      </c>
      <c r="H362" s="6"/>
      <c r="I362" s="6"/>
      <c r="J362" s="6" t="s">
        <v>96</v>
      </c>
      <c r="L362" s="6" t="s">
        <v>86</v>
      </c>
      <c r="M362" s="6" t="s">
        <v>185</v>
      </c>
      <c r="N362" s="6"/>
      <c r="O362" s="6"/>
      <c r="P362" s="16">
        <v>43760</v>
      </c>
      <c r="Q362" s="17">
        <v>0.75</v>
      </c>
      <c r="R362" s="6" t="s">
        <v>98</v>
      </c>
      <c r="S362" s="6">
        <v>999</v>
      </c>
      <c r="T362" s="6" t="s">
        <v>53</v>
      </c>
      <c r="U362" s="6" t="s">
        <v>646</v>
      </c>
      <c r="V362" s="6" t="s">
        <v>647</v>
      </c>
      <c r="W362" s="6" t="s">
        <v>94</v>
      </c>
      <c r="Y362" s="6" t="s">
        <v>79</v>
      </c>
      <c r="AA362" s="6" t="s">
        <v>55</v>
      </c>
      <c r="AB362" s="6" t="s">
        <v>646</v>
      </c>
      <c r="AC362" s="6" t="s">
        <v>94</v>
      </c>
      <c r="AE362" s="6" t="s">
        <v>80</v>
      </c>
      <c r="AG362" s="6" t="s">
        <v>49</v>
      </c>
      <c r="AH362" s="6" t="s">
        <v>646</v>
      </c>
      <c r="AI362" s="6" t="s">
        <v>94</v>
      </c>
      <c r="AK362" s="6" t="s">
        <v>87</v>
      </c>
      <c r="AM362" s="6" t="s">
        <v>56</v>
      </c>
      <c r="AN362" s="6" t="s">
        <v>646</v>
      </c>
      <c r="AO362" s="6" t="s">
        <v>94</v>
      </c>
      <c r="AQ362" s="6" t="s">
        <v>89</v>
      </c>
      <c r="AU362" s="6" t="s">
        <v>105</v>
      </c>
      <c r="AV362" s="6" t="s">
        <v>106</v>
      </c>
      <c r="AW362" s="6" t="s">
        <v>648</v>
      </c>
      <c r="AX362" s="6" t="s">
        <v>99</v>
      </c>
      <c r="AY362" s="13">
        <f t="shared" si="230"/>
        <v>1</v>
      </c>
      <c r="AZ362" s="13">
        <f t="shared" si="231"/>
        <v>0</v>
      </c>
      <c r="BA362" s="13">
        <f t="shared" si="232"/>
        <v>0</v>
      </c>
      <c r="BB362" s="13">
        <f t="shared" si="233"/>
        <v>0</v>
      </c>
      <c r="BC362" s="13">
        <f t="shared" si="234"/>
        <v>1</v>
      </c>
      <c r="BD362" s="13">
        <f t="shared" si="235"/>
        <v>0</v>
      </c>
      <c r="BE362" s="13">
        <f>COUNTIF(T362:AW362,"Tocaciones")</f>
        <v>1</v>
      </c>
      <c r="BF362" s="13">
        <f t="shared" si="236"/>
        <v>1</v>
      </c>
      <c r="BG362" s="13">
        <f t="shared" si="237"/>
        <v>0</v>
      </c>
      <c r="BH362" s="13">
        <f t="shared" si="238"/>
        <v>0</v>
      </c>
      <c r="BI362" s="13">
        <f t="shared" si="239"/>
        <v>0</v>
      </c>
      <c r="BJ362" s="13">
        <f t="shared" si="240"/>
        <v>0</v>
      </c>
      <c r="BK362" s="13">
        <f t="shared" si="241"/>
        <v>0</v>
      </c>
      <c r="BL362" s="13">
        <f t="shared" si="242"/>
        <v>0</v>
      </c>
      <c r="BM362" s="13">
        <f t="shared" si="243"/>
        <v>0</v>
      </c>
      <c r="BN362" s="13">
        <f t="shared" si="244"/>
        <v>0</v>
      </c>
      <c r="BO362" s="13">
        <f t="shared" si="245"/>
        <v>0</v>
      </c>
      <c r="BP362" s="13">
        <f t="shared" si="246"/>
        <v>0</v>
      </c>
      <c r="BQ362" s="13">
        <f t="shared" si="247"/>
        <v>0</v>
      </c>
      <c r="BR362" s="13">
        <f t="shared" si="248"/>
        <v>0</v>
      </c>
      <c r="BS362" s="13">
        <f t="shared" si="249"/>
        <v>0</v>
      </c>
      <c r="BT362" s="13">
        <f t="shared" si="250"/>
        <v>0</v>
      </c>
      <c r="BU362" s="40">
        <f t="shared" si="274"/>
        <v>4</v>
      </c>
      <c r="BV362" s="13">
        <f t="shared" si="251"/>
        <v>0</v>
      </c>
      <c r="BW362" s="13">
        <f t="shared" si="252"/>
        <v>0</v>
      </c>
      <c r="BX362" s="13">
        <f t="shared" si="253"/>
        <v>0</v>
      </c>
      <c r="BY362" s="13">
        <f t="shared" si="254"/>
        <v>0</v>
      </c>
      <c r="BZ362" s="13">
        <f t="shared" si="255"/>
        <v>0</v>
      </c>
      <c r="CA362" s="13">
        <f t="shared" si="256"/>
        <v>0</v>
      </c>
      <c r="CB362" s="13">
        <f t="shared" si="257"/>
        <v>0</v>
      </c>
      <c r="CC362" s="13">
        <f t="shared" si="258"/>
        <v>1</v>
      </c>
      <c r="CD362" s="13">
        <f t="shared" si="259"/>
        <v>1</v>
      </c>
      <c r="CE362" s="13">
        <f t="shared" si="260"/>
        <v>0</v>
      </c>
      <c r="CF362" s="13">
        <f t="shared" si="261"/>
        <v>0</v>
      </c>
      <c r="CG362" s="13">
        <f t="shared" si="262"/>
        <v>0</v>
      </c>
      <c r="CH362" s="13">
        <f t="shared" si="263"/>
        <v>0</v>
      </c>
      <c r="CI362" s="13">
        <f t="shared" si="264"/>
        <v>0</v>
      </c>
      <c r="CJ362" s="13">
        <f t="shared" si="265"/>
        <v>0</v>
      </c>
      <c r="CK362" s="13">
        <f t="shared" si="266"/>
        <v>1</v>
      </c>
      <c r="CL362" s="13">
        <f t="shared" si="267"/>
        <v>0</v>
      </c>
      <c r="CM362" s="13">
        <f t="shared" si="268"/>
        <v>1</v>
      </c>
      <c r="CN362" s="13">
        <f t="shared" si="269"/>
        <v>0</v>
      </c>
      <c r="CO362" s="13">
        <f t="shared" si="270"/>
        <v>0</v>
      </c>
      <c r="CP362" s="13">
        <f t="shared" si="271"/>
        <v>0</v>
      </c>
      <c r="CQ362" s="13">
        <f t="shared" si="272"/>
        <v>0</v>
      </c>
      <c r="CR362" s="13">
        <f t="shared" si="273"/>
        <v>4</v>
      </c>
      <c r="CS362" s="13">
        <f t="shared" si="275"/>
        <v>1</v>
      </c>
      <c r="CT362" s="13" t="s">
        <v>125</v>
      </c>
    </row>
    <row r="363" spans="1:98" x14ac:dyDescent="0.35">
      <c r="A363" s="14">
        <v>243</v>
      </c>
      <c r="B363" s="6">
        <v>362</v>
      </c>
      <c r="D363" s="6">
        <v>2</v>
      </c>
      <c r="G363" s="6">
        <v>1</v>
      </c>
      <c r="H363" s="6"/>
      <c r="I363" s="6"/>
      <c r="J363" s="6" t="s">
        <v>96</v>
      </c>
      <c r="L363" s="6" t="s">
        <v>86</v>
      </c>
      <c r="M363" s="6" t="s">
        <v>185</v>
      </c>
      <c r="N363" s="6"/>
      <c r="O363" s="6"/>
      <c r="P363" s="16">
        <v>43760</v>
      </c>
      <c r="Q363" s="17">
        <v>0.75</v>
      </c>
      <c r="R363" s="6" t="s">
        <v>98</v>
      </c>
      <c r="S363" s="6">
        <v>999</v>
      </c>
      <c r="T363" s="6" t="s">
        <v>53</v>
      </c>
      <c r="U363" s="6" t="s">
        <v>646</v>
      </c>
      <c r="V363" s="6" t="s">
        <v>647</v>
      </c>
      <c r="W363" s="6" t="s">
        <v>94</v>
      </c>
      <c r="Y363" s="6" t="s">
        <v>79</v>
      </c>
      <c r="AA363" s="6" t="s">
        <v>55</v>
      </c>
      <c r="AB363" s="6" t="s">
        <v>646</v>
      </c>
      <c r="AC363" s="6" t="s">
        <v>94</v>
      </c>
      <c r="AE363" s="6" t="s">
        <v>80</v>
      </c>
      <c r="AG363" s="6" t="s">
        <v>49</v>
      </c>
      <c r="AH363" s="6" t="s">
        <v>646</v>
      </c>
      <c r="AI363" s="6" t="s">
        <v>94</v>
      </c>
      <c r="AK363" s="6" t="s">
        <v>87</v>
      </c>
      <c r="AU363" s="6" t="s">
        <v>105</v>
      </c>
      <c r="AV363" s="6" t="s">
        <v>106</v>
      </c>
      <c r="AW363" s="6" t="s">
        <v>648</v>
      </c>
      <c r="AX363" s="6" t="s">
        <v>99</v>
      </c>
      <c r="AY363" s="13">
        <f t="shared" si="230"/>
        <v>1</v>
      </c>
      <c r="AZ363" s="13">
        <f t="shared" si="231"/>
        <v>0</v>
      </c>
      <c r="BA363" s="13">
        <f t="shared" si="232"/>
        <v>0</v>
      </c>
      <c r="BB363" s="13">
        <f t="shared" si="233"/>
        <v>0</v>
      </c>
      <c r="BC363" s="13">
        <f t="shared" si="234"/>
        <v>1</v>
      </c>
      <c r="BD363" s="13">
        <f t="shared" si="235"/>
        <v>0</v>
      </c>
      <c r="BE363" s="13">
        <f>COUNTIF(T363:AT363,"Tocaciones")</f>
        <v>1</v>
      </c>
      <c r="BF363" s="13">
        <f t="shared" si="236"/>
        <v>0</v>
      </c>
      <c r="BG363" s="13">
        <f t="shared" si="237"/>
        <v>0</v>
      </c>
      <c r="BH363" s="13">
        <f t="shared" si="238"/>
        <v>0</v>
      </c>
      <c r="BI363" s="13">
        <f t="shared" si="239"/>
        <v>0</v>
      </c>
      <c r="BJ363" s="13">
        <f t="shared" si="240"/>
        <v>0</v>
      </c>
      <c r="BK363" s="13">
        <f t="shared" si="241"/>
        <v>0</v>
      </c>
      <c r="BL363" s="13">
        <f t="shared" si="242"/>
        <v>0</v>
      </c>
      <c r="BM363" s="13">
        <f t="shared" si="243"/>
        <v>0</v>
      </c>
      <c r="BN363" s="13">
        <f t="shared" si="244"/>
        <v>0</v>
      </c>
      <c r="BO363" s="13">
        <f t="shared" si="245"/>
        <v>0</v>
      </c>
      <c r="BP363" s="13">
        <f t="shared" si="246"/>
        <v>0</v>
      </c>
      <c r="BQ363" s="13">
        <f t="shared" si="247"/>
        <v>0</v>
      </c>
      <c r="BR363" s="13">
        <f t="shared" si="248"/>
        <v>0</v>
      </c>
      <c r="BS363" s="13">
        <f t="shared" si="249"/>
        <v>0</v>
      </c>
      <c r="BT363" s="13">
        <f t="shared" si="250"/>
        <v>0</v>
      </c>
      <c r="BU363" s="40">
        <f t="shared" si="274"/>
        <v>3</v>
      </c>
      <c r="BV363" s="13">
        <f t="shared" si="251"/>
        <v>0</v>
      </c>
      <c r="BW363" s="13">
        <f t="shared" si="252"/>
        <v>0</v>
      </c>
      <c r="BX363" s="13">
        <f t="shared" si="253"/>
        <v>0</v>
      </c>
      <c r="BY363" s="13">
        <f t="shared" si="254"/>
        <v>0</v>
      </c>
      <c r="BZ363" s="13">
        <f t="shared" si="255"/>
        <v>0</v>
      </c>
      <c r="CA363" s="13">
        <f t="shared" si="256"/>
        <v>0</v>
      </c>
      <c r="CB363" s="13">
        <f t="shared" si="257"/>
        <v>0</v>
      </c>
      <c r="CC363" s="13">
        <f t="shared" si="258"/>
        <v>1</v>
      </c>
      <c r="CD363" s="13">
        <f t="shared" si="259"/>
        <v>1</v>
      </c>
      <c r="CE363" s="13">
        <f t="shared" si="260"/>
        <v>0</v>
      </c>
      <c r="CF363" s="13">
        <f t="shared" si="261"/>
        <v>0</v>
      </c>
      <c r="CG363" s="13">
        <f t="shared" si="262"/>
        <v>0</v>
      </c>
      <c r="CH363" s="13">
        <f t="shared" si="263"/>
        <v>0</v>
      </c>
      <c r="CI363" s="13">
        <f t="shared" si="264"/>
        <v>0</v>
      </c>
      <c r="CJ363" s="13">
        <f t="shared" si="265"/>
        <v>0</v>
      </c>
      <c r="CK363" s="13">
        <f t="shared" si="266"/>
        <v>1</v>
      </c>
      <c r="CL363" s="13">
        <f t="shared" si="267"/>
        <v>0</v>
      </c>
      <c r="CM363" s="13">
        <f t="shared" si="268"/>
        <v>0</v>
      </c>
      <c r="CN363" s="13">
        <f t="shared" si="269"/>
        <v>0</v>
      </c>
      <c r="CO363" s="13">
        <f t="shared" si="270"/>
        <v>0</v>
      </c>
      <c r="CP363" s="13">
        <f t="shared" si="271"/>
        <v>0</v>
      </c>
      <c r="CQ363" s="13">
        <f t="shared" si="272"/>
        <v>0</v>
      </c>
      <c r="CR363" s="13">
        <f t="shared" si="273"/>
        <v>3</v>
      </c>
      <c r="CS363" s="13">
        <f t="shared" si="275"/>
        <v>1</v>
      </c>
      <c r="CT363" s="13" t="s">
        <v>125</v>
      </c>
    </row>
    <row r="364" spans="1:98" x14ac:dyDescent="0.35">
      <c r="A364" s="14">
        <v>243</v>
      </c>
      <c r="B364" s="6">
        <v>363</v>
      </c>
      <c r="D364" s="6">
        <v>2</v>
      </c>
      <c r="G364" s="6">
        <v>1</v>
      </c>
      <c r="H364" s="6"/>
      <c r="I364" s="6"/>
      <c r="J364" s="6" t="s">
        <v>96</v>
      </c>
      <c r="L364" s="6" t="s">
        <v>86</v>
      </c>
      <c r="M364" s="6" t="s">
        <v>185</v>
      </c>
      <c r="N364" s="6"/>
      <c r="O364" s="6"/>
      <c r="P364" s="16">
        <v>43760</v>
      </c>
      <c r="Q364" s="17">
        <v>0.75</v>
      </c>
      <c r="R364" s="6" t="s">
        <v>98</v>
      </c>
      <c r="S364" s="6">
        <v>999</v>
      </c>
      <c r="T364" s="6" t="s">
        <v>53</v>
      </c>
      <c r="U364" s="6" t="s">
        <v>646</v>
      </c>
      <c r="V364" s="6" t="s">
        <v>647</v>
      </c>
      <c r="W364" s="6" t="s">
        <v>94</v>
      </c>
      <c r="Y364" s="6" t="s">
        <v>79</v>
      </c>
      <c r="AA364" s="6" t="s">
        <v>55</v>
      </c>
      <c r="AB364" s="6" t="s">
        <v>646</v>
      </c>
      <c r="AC364" s="6" t="s">
        <v>94</v>
      </c>
      <c r="AE364" s="6" t="s">
        <v>80</v>
      </c>
      <c r="AG364" s="6" t="s">
        <v>49</v>
      </c>
      <c r="AH364" s="6" t="s">
        <v>646</v>
      </c>
      <c r="AI364" s="6" t="s">
        <v>94</v>
      </c>
      <c r="AK364" s="6" t="s">
        <v>87</v>
      </c>
      <c r="AU364" s="6" t="s">
        <v>105</v>
      </c>
      <c r="AV364" s="6" t="s">
        <v>106</v>
      </c>
      <c r="AW364" s="6" t="s">
        <v>648</v>
      </c>
      <c r="AX364" s="6" t="s">
        <v>99</v>
      </c>
      <c r="AY364" s="13">
        <f t="shared" si="230"/>
        <v>1</v>
      </c>
      <c r="AZ364" s="13">
        <f t="shared" si="231"/>
        <v>0</v>
      </c>
      <c r="BA364" s="13">
        <f t="shared" si="232"/>
        <v>0</v>
      </c>
      <c r="BB364" s="13">
        <f t="shared" si="233"/>
        <v>0</v>
      </c>
      <c r="BC364" s="13">
        <f t="shared" si="234"/>
        <v>1</v>
      </c>
      <c r="BD364" s="13">
        <f t="shared" si="235"/>
        <v>0</v>
      </c>
      <c r="BE364" s="13">
        <f>COUNTIF(T364:AW364,"Tocaciones")</f>
        <v>1</v>
      </c>
      <c r="BF364" s="13">
        <f t="shared" si="236"/>
        <v>0</v>
      </c>
      <c r="BG364" s="13">
        <f t="shared" si="237"/>
        <v>0</v>
      </c>
      <c r="BH364" s="13">
        <f t="shared" si="238"/>
        <v>0</v>
      </c>
      <c r="BI364" s="13">
        <f t="shared" si="239"/>
        <v>0</v>
      </c>
      <c r="BJ364" s="13">
        <f t="shared" si="240"/>
        <v>0</v>
      </c>
      <c r="BK364" s="13">
        <f t="shared" si="241"/>
        <v>0</v>
      </c>
      <c r="BL364" s="13">
        <f t="shared" si="242"/>
        <v>0</v>
      </c>
      <c r="BM364" s="13">
        <f t="shared" si="243"/>
        <v>0</v>
      </c>
      <c r="BN364" s="13">
        <f t="shared" si="244"/>
        <v>0</v>
      </c>
      <c r="BO364" s="13">
        <f t="shared" si="245"/>
        <v>0</v>
      </c>
      <c r="BP364" s="13">
        <f t="shared" si="246"/>
        <v>0</v>
      </c>
      <c r="BQ364" s="13">
        <f t="shared" si="247"/>
        <v>0</v>
      </c>
      <c r="BR364" s="13">
        <f t="shared" si="248"/>
        <v>0</v>
      </c>
      <c r="BS364" s="13">
        <f t="shared" si="249"/>
        <v>0</v>
      </c>
      <c r="BT364" s="13">
        <f t="shared" si="250"/>
        <v>0</v>
      </c>
      <c r="BU364" s="40">
        <f t="shared" si="274"/>
        <v>3</v>
      </c>
      <c r="BV364" s="13">
        <f t="shared" si="251"/>
        <v>0</v>
      </c>
      <c r="BW364" s="13">
        <f t="shared" si="252"/>
        <v>0</v>
      </c>
      <c r="BX364" s="13">
        <f t="shared" si="253"/>
        <v>0</v>
      </c>
      <c r="BY364" s="13">
        <f t="shared" si="254"/>
        <v>0</v>
      </c>
      <c r="BZ364" s="13">
        <f t="shared" si="255"/>
        <v>0</v>
      </c>
      <c r="CA364" s="13">
        <f t="shared" si="256"/>
        <v>0</v>
      </c>
      <c r="CB364" s="13">
        <f t="shared" si="257"/>
        <v>0</v>
      </c>
      <c r="CC364" s="13">
        <f t="shared" si="258"/>
        <v>1</v>
      </c>
      <c r="CD364" s="13">
        <f t="shared" si="259"/>
        <v>1</v>
      </c>
      <c r="CE364" s="13">
        <f t="shared" si="260"/>
        <v>0</v>
      </c>
      <c r="CF364" s="13">
        <f t="shared" si="261"/>
        <v>0</v>
      </c>
      <c r="CG364" s="13">
        <f t="shared" si="262"/>
        <v>0</v>
      </c>
      <c r="CH364" s="13">
        <f t="shared" si="263"/>
        <v>0</v>
      </c>
      <c r="CI364" s="13">
        <f t="shared" si="264"/>
        <v>0</v>
      </c>
      <c r="CJ364" s="13">
        <f t="shared" si="265"/>
        <v>0</v>
      </c>
      <c r="CK364" s="13">
        <f t="shared" si="266"/>
        <v>1</v>
      </c>
      <c r="CL364" s="13">
        <f t="shared" si="267"/>
        <v>0</v>
      </c>
      <c r="CM364" s="13">
        <f t="shared" si="268"/>
        <v>0</v>
      </c>
      <c r="CN364" s="13">
        <f t="shared" si="269"/>
        <v>0</v>
      </c>
      <c r="CO364" s="13">
        <f t="shared" si="270"/>
        <v>0</v>
      </c>
      <c r="CP364" s="13">
        <f t="shared" si="271"/>
        <v>0</v>
      </c>
      <c r="CQ364" s="13">
        <f t="shared" si="272"/>
        <v>0</v>
      </c>
      <c r="CR364" s="13">
        <f t="shared" si="273"/>
        <v>3</v>
      </c>
      <c r="CS364" s="13">
        <f t="shared" si="275"/>
        <v>1</v>
      </c>
      <c r="CT364" s="13" t="s">
        <v>125</v>
      </c>
    </row>
    <row r="365" spans="1:98" x14ac:dyDescent="0.35">
      <c r="A365" s="14">
        <v>244</v>
      </c>
      <c r="B365" s="6">
        <v>364</v>
      </c>
      <c r="D365" s="6">
        <v>1</v>
      </c>
      <c r="G365" s="6">
        <v>1</v>
      </c>
      <c r="H365" s="6"/>
      <c r="I365" s="6"/>
      <c r="J365" s="6" t="s">
        <v>96</v>
      </c>
      <c r="L365" s="6" t="s">
        <v>172</v>
      </c>
      <c r="M365" s="6" t="s">
        <v>198</v>
      </c>
      <c r="N365" s="6"/>
      <c r="O365" s="6"/>
      <c r="P365" s="16">
        <v>43765</v>
      </c>
      <c r="Q365" s="17">
        <v>0.375</v>
      </c>
      <c r="R365" s="6" t="s">
        <v>98</v>
      </c>
      <c r="S365" s="6" t="s">
        <v>99</v>
      </c>
      <c r="T365" s="6" t="s">
        <v>53</v>
      </c>
      <c r="U365" s="6" t="s">
        <v>649</v>
      </c>
      <c r="V365" s="6" t="s">
        <v>203</v>
      </c>
      <c r="W365" s="6" t="s">
        <v>94</v>
      </c>
      <c r="Y365" s="6" t="s">
        <v>79</v>
      </c>
      <c r="AA365" s="6" t="s">
        <v>49</v>
      </c>
      <c r="AB365" s="6" t="s">
        <v>203</v>
      </c>
      <c r="AC365" s="6" t="s">
        <v>94</v>
      </c>
      <c r="AE365" s="6" t="s">
        <v>87</v>
      </c>
      <c r="AG365" s="6" t="s">
        <v>58</v>
      </c>
      <c r="AH365" s="6" t="s">
        <v>650</v>
      </c>
      <c r="AI365" s="6" t="s">
        <v>94</v>
      </c>
      <c r="AK365" s="6" t="s">
        <v>79</v>
      </c>
      <c r="AU365" s="6" t="s">
        <v>105</v>
      </c>
      <c r="AV365" s="6" t="s">
        <v>106</v>
      </c>
      <c r="AW365" s="6" t="s">
        <v>650</v>
      </c>
      <c r="AX365" s="6" t="s">
        <v>99</v>
      </c>
      <c r="AY365" s="13">
        <f t="shared" si="230"/>
        <v>1</v>
      </c>
      <c r="AZ365" s="13">
        <f t="shared" si="231"/>
        <v>0</v>
      </c>
      <c r="BA365" s="13">
        <f t="shared" si="232"/>
        <v>0</v>
      </c>
      <c r="BB365" s="13">
        <f t="shared" si="233"/>
        <v>0</v>
      </c>
      <c r="BC365" s="13">
        <f t="shared" si="234"/>
        <v>1</v>
      </c>
      <c r="BD365" s="13">
        <f t="shared" si="235"/>
        <v>0</v>
      </c>
      <c r="BE365" s="13">
        <f>COUNTIF(T365:AT365,"Tocaciones")</f>
        <v>0</v>
      </c>
      <c r="BF365" s="13">
        <f t="shared" si="236"/>
        <v>0</v>
      </c>
      <c r="BG365" s="13">
        <f t="shared" si="237"/>
        <v>0</v>
      </c>
      <c r="BH365" s="13">
        <f t="shared" si="238"/>
        <v>1</v>
      </c>
      <c r="BI365" s="13">
        <f t="shared" si="239"/>
        <v>0</v>
      </c>
      <c r="BJ365" s="13">
        <f t="shared" si="240"/>
        <v>0</v>
      </c>
      <c r="BK365" s="13">
        <f t="shared" si="241"/>
        <v>0</v>
      </c>
      <c r="BL365" s="13">
        <f t="shared" si="242"/>
        <v>0</v>
      </c>
      <c r="BM365" s="13">
        <f t="shared" si="243"/>
        <v>0</v>
      </c>
      <c r="BN365" s="13">
        <f t="shared" si="244"/>
        <v>0</v>
      </c>
      <c r="BO365" s="13">
        <f t="shared" si="245"/>
        <v>0</v>
      </c>
      <c r="BP365" s="13">
        <f t="shared" si="246"/>
        <v>0</v>
      </c>
      <c r="BQ365" s="13">
        <f t="shared" si="247"/>
        <v>0</v>
      </c>
      <c r="BR365" s="13">
        <f t="shared" si="248"/>
        <v>0</v>
      </c>
      <c r="BS365" s="13">
        <f t="shared" si="249"/>
        <v>0</v>
      </c>
      <c r="BT365" s="13">
        <f t="shared" si="250"/>
        <v>0</v>
      </c>
      <c r="BU365" s="40">
        <f t="shared" si="274"/>
        <v>3</v>
      </c>
      <c r="BV365" s="13">
        <f t="shared" si="251"/>
        <v>0</v>
      </c>
      <c r="BW365" s="13">
        <f t="shared" si="252"/>
        <v>0</v>
      </c>
      <c r="BX365" s="13">
        <f t="shared" si="253"/>
        <v>0</v>
      </c>
      <c r="BY365" s="13">
        <f t="shared" si="254"/>
        <v>0</v>
      </c>
      <c r="BZ365" s="13">
        <f t="shared" si="255"/>
        <v>0</v>
      </c>
      <c r="CA365" s="13">
        <f t="shared" si="256"/>
        <v>0</v>
      </c>
      <c r="CB365" s="13">
        <f t="shared" si="257"/>
        <v>0</v>
      </c>
      <c r="CC365" s="13">
        <f t="shared" si="258"/>
        <v>2</v>
      </c>
      <c r="CD365" s="13">
        <f t="shared" si="259"/>
        <v>0</v>
      </c>
      <c r="CE365" s="13">
        <f t="shared" si="260"/>
        <v>0</v>
      </c>
      <c r="CF365" s="13">
        <f t="shared" si="261"/>
        <v>0</v>
      </c>
      <c r="CG365" s="13">
        <f t="shared" si="262"/>
        <v>0</v>
      </c>
      <c r="CH365" s="13">
        <f t="shared" si="263"/>
        <v>0</v>
      </c>
      <c r="CI365" s="13">
        <f t="shared" si="264"/>
        <v>0</v>
      </c>
      <c r="CJ365" s="13">
        <f t="shared" si="265"/>
        <v>0</v>
      </c>
      <c r="CK365" s="13">
        <f t="shared" si="266"/>
        <v>1</v>
      </c>
      <c r="CL365" s="13">
        <f t="shared" si="267"/>
        <v>0</v>
      </c>
      <c r="CM365" s="13">
        <f t="shared" si="268"/>
        <v>0</v>
      </c>
      <c r="CN365" s="13">
        <f t="shared" si="269"/>
        <v>0</v>
      </c>
      <c r="CO365" s="13">
        <f t="shared" si="270"/>
        <v>0</v>
      </c>
      <c r="CP365" s="13">
        <f t="shared" si="271"/>
        <v>0</v>
      </c>
      <c r="CQ365" s="13">
        <f t="shared" si="272"/>
        <v>0</v>
      </c>
      <c r="CR365" s="13">
        <f t="shared" si="273"/>
        <v>3</v>
      </c>
      <c r="CS365" s="13">
        <f t="shared" si="275"/>
        <v>0</v>
      </c>
      <c r="CT365" s="13" t="s">
        <v>107</v>
      </c>
    </row>
    <row r="366" spans="1:98" x14ac:dyDescent="0.35">
      <c r="A366" s="14">
        <v>245</v>
      </c>
      <c r="B366" s="6">
        <v>365</v>
      </c>
      <c r="D366" s="6">
        <v>1</v>
      </c>
      <c r="G366" s="6">
        <v>1</v>
      </c>
      <c r="H366" s="6"/>
      <c r="I366" s="6"/>
      <c r="J366" s="6" t="s">
        <v>96</v>
      </c>
      <c r="K366" s="21">
        <v>43773</v>
      </c>
      <c r="L366" s="6" t="s">
        <v>86</v>
      </c>
      <c r="M366" s="6" t="s">
        <v>205</v>
      </c>
      <c r="N366" s="6"/>
      <c r="O366" s="6"/>
      <c r="P366" s="16">
        <v>43759</v>
      </c>
      <c r="Q366" s="17">
        <v>0.76041666666666663</v>
      </c>
      <c r="R366" s="6" t="s">
        <v>98</v>
      </c>
      <c r="S366" s="6" t="s">
        <v>98</v>
      </c>
      <c r="T366" s="6" t="s">
        <v>52</v>
      </c>
      <c r="U366" s="6" t="s">
        <v>651</v>
      </c>
      <c r="V366" s="6" t="s">
        <v>652</v>
      </c>
      <c r="W366" s="6" t="s">
        <v>94</v>
      </c>
      <c r="X366" s="6">
        <v>1</v>
      </c>
      <c r="Y366" s="6" t="s">
        <v>73</v>
      </c>
      <c r="Z366" s="6" t="s">
        <v>74</v>
      </c>
      <c r="AU366" s="6" t="s">
        <v>576</v>
      </c>
      <c r="AV366" s="6" t="s">
        <v>106</v>
      </c>
      <c r="AX366" s="6" t="s">
        <v>99</v>
      </c>
      <c r="AY366" s="13">
        <f t="shared" si="230"/>
        <v>0</v>
      </c>
      <c r="AZ366" s="13">
        <f t="shared" si="231"/>
        <v>0</v>
      </c>
      <c r="BA366" s="13">
        <f t="shared" si="232"/>
        <v>0</v>
      </c>
      <c r="BB366" s="13">
        <f t="shared" si="233"/>
        <v>1</v>
      </c>
      <c r="BC366" s="13">
        <f t="shared" si="234"/>
        <v>0</v>
      </c>
      <c r="BD366" s="13">
        <f t="shared" si="235"/>
        <v>0</v>
      </c>
      <c r="BE366" s="13">
        <f>COUNTIF(T366:AW366,"Tocaciones")</f>
        <v>0</v>
      </c>
      <c r="BF366" s="13">
        <f t="shared" si="236"/>
        <v>0</v>
      </c>
      <c r="BG366" s="13">
        <f t="shared" si="237"/>
        <v>0</v>
      </c>
      <c r="BH366" s="13">
        <f t="shared" si="238"/>
        <v>0</v>
      </c>
      <c r="BI366" s="13">
        <f t="shared" si="239"/>
        <v>0</v>
      </c>
      <c r="BJ366" s="13">
        <f t="shared" si="240"/>
        <v>0</v>
      </c>
      <c r="BK366" s="13">
        <f t="shared" si="241"/>
        <v>0</v>
      </c>
      <c r="BL366" s="13">
        <f t="shared" si="242"/>
        <v>0</v>
      </c>
      <c r="BM366" s="13">
        <f t="shared" si="243"/>
        <v>0</v>
      </c>
      <c r="BN366" s="13">
        <f t="shared" si="244"/>
        <v>0</v>
      </c>
      <c r="BO366" s="13">
        <f t="shared" si="245"/>
        <v>0</v>
      </c>
      <c r="BP366" s="13">
        <f t="shared" si="246"/>
        <v>0</v>
      </c>
      <c r="BQ366" s="13">
        <f t="shared" si="247"/>
        <v>0</v>
      </c>
      <c r="BR366" s="13">
        <f t="shared" si="248"/>
        <v>0</v>
      </c>
      <c r="BS366" s="13">
        <f t="shared" si="249"/>
        <v>0</v>
      </c>
      <c r="BT366" s="13">
        <f t="shared" si="250"/>
        <v>0</v>
      </c>
      <c r="BU366" s="40">
        <f t="shared" si="274"/>
        <v>1</v>
      </c>
      <c r="BV366" s="13">
        <f t="shared" si="251"/>
        <v>0</v>
      </c>
      <c r="BW366" s="13">
        <f t="shared" si="252"/>
        <v>1</v>
      </c>
      <c r="BX366" s="13">
        <f t="shared" si="253"/>
        <v>1</v>
      </c>
      <c r="BY366" s="13">
        <f t="shared" si="254"/>
        <v>0</v>
      </c>
      <c r="BZ366" s="13">
        <f t="shared" si="255"/>
        <v>0</v>
      </c>
      <c r="CA366" s="13">
        <f t="shared" si="256"/>
        <v>0</v>
      </c>
      <c r="CB366" s="13">
        <f t="shared" si="257"/>
        <v>0</v>
      </c>
      <c r="CC366" s="13">
        <f t="shared" si="258"/>
        <v>0</v>
      </c>
      <c r="CD366" s="13">
        <f t="shared" si="259"/>
        <v>0</v>
      </c>
      <c r="CE366" s="13">
        <f t="shared" si="260"/>
        <v>0</v>
      </c>
      <c r="CF366" s="13">
        <f t="shared" si="261"/>
        <v>0</v>
      </c>
      <c r="CG366" s="13">
        <f t="shared" si="262"/>
        <v>0</v>
      </c>
      <c r="CH366" s="13">
        <f t="shared" si="263"/>
        <v>0</v>
      </c>
      <c r="CI366" s="13">
        <f t="shared" si="264"/>
        <v>0</v>
      </c>
      <c r="CJ366" s="13">
        <f t="shared" si="265"/>
        <v>0</v>
      </c>
      <c r="CK366" s="13">
        <f t="shared" si="266"/>
        <v>0</v>
      </c>
      <c r="CL366" s="13">
        <f t="shared" si="267"/>
        <v>0</v>
      </c>
      <c r="CM366" s="13">
        <f t="shared" si="268"/>
        <v>0</v>
      </c>
      <c r="CN366" s="13">
        <f t="shared" si="269"/>
        <v>0</v>
      </c>
      <c r="CO366" s="13">
        <f t="shared" si="270"/>
        <v>0</v>
      </c>
      <c r="CP366" s="13">
        <f t="shared" si="271"/>
        <v>0</v>
      </c>
      <c r="CQ366" s="13">
        <f t="shared" si="272"/>
        <v>0</v>
      </c>
      <c r="CR366" s="13">
        <f t="shared" si="273"/>
        <v>1</v>
      </c>
      <c r="CS366" s="13">
        <f t="shared" si="275"/>
        <v>0</v>
      </c>
      <c r="CT366" s="13" t="s">
        <v>107</v>
      </c>
    </row>
    <row r="367" spans="1:98" x14ac:dyDescent="0.35">
      <c r="A367" s="14">
        <v>246</v>
      </c>
      <c r="B367" s="6">
        <v>366</v>
      </c>
      <c r="D367" s="6">
        <v>1</v>
      </c>
      <c r="G367" s="6">
        <v>1</v>
      </c>
      <c r="H367" s="6"/>
      <c r="I367" s="6"/>
      <c r="J367" s="6" t="s">
        <v>96</v>
      </c>
      <c r="L367" s="6" t="s">
        <v>86</v>
      </c>
      <c r="M367" s="6" t="s">
        <v>205</v>
      </c>
      <c r="N367" s="6"/>
      <c r="O367" s="6"/>
      <c r="P367" s="21">
        <v>43759</v>
      </c>
      <c r="Q367" s="17">
        <v>0.83333333333333337</v>
      </c>
      <c r="R367" s="6" t="s">
        <v>99</v>
      </c>
      <c r="S367" s="6" t="s">
        <v>98</v>
      </c>
      <c r="T367" s="6" t="s">
        <v>53</v>
      </c>
      <c r="U367" s="6" t="s">
        <v>653</v>
      </c>
      <c r="V367" s="6" t="s">
        <v>207</v>
      </c>
      <c r="W367" s="6" t="s">
        <v>91</v>
      </c>
      <c r="X367" s="6">
        <v>2</v>
      </c>
      <c r="Y367" s="6" t="s">
        <v>79</v>
      </c>
      <c r="AA367" s="6" t="s">
        <v>49</v>
      </c>
      <c r="AB367" s="6" t="s">
        <v>654</v>
      </c>
      <c r="AC367" s="6" t="s">
        <v>94</v>
      </c>
      <c r="AD367" s="6">
        <v>3</v>
      </c>
      <c r="AE367" s="6" t="s">
        <v>86</v>
      </c>
      <c r="AG367" s="6" t="s">
        <v>50</v>
      </c>
      <c r="AH367" s="6" t="s">
        <v>654</v>
      </c>
      <c r="AI367" s="6" t="s">
        <v>94</v>
      </c>
      <c r="AK367" s="6" t="s">
        <v>80</v>
      </c>
      <c r="AU367" s="6" t="s">
        <v>655</v>
      </c>
      <c r="AV367" s="6" t="s">
        <v>106</v>
      </c>
      <c r="AW367" s="6" t="s">
        <v>208</v>
      </c>
      <c r="AX367" s="6" t="s">
        <v>99</v>
      </c>
      <c r="AY367" s="13">
        <f t="shared" si="230"/>
        <v>1</v>
      </c>
      <c r="AZ367" s="13">
        <f t="shared" si="231"/>
        <v>1</v>
      </c>
      <c r="BA367" s="13">
        <f t="shared" si="232"/>
        <v>0</v>
      </c>
      <c r="BB367" s="13">
        <f t="shared" si="233"/>
        <v>0</v>
      </c>
      <c r="BC367" s="13">
        <f t="shared" si="234"/>
        <v>1</v>
      </c>
      <c r="BD367" s="13">
        <f t="shared" si="235"/>
        <v>0</v>
      </c>
      <c r="BE367" s="13">
        <f>COUNTIF(T367:AT367,"Tocaciones")</f>
        <v>0</v>
      </c>
      <c r="BF367" s="13">
        <f t="shared" si="236"/>
        <v>0</v>
      </c>
      <c r="BG367" s="13">
        <f t="shared" si="237"/>
        <v>0</v>
      </c>
      <c r="BH367" s="13">
        <f t="shared" si="238"/>
        <v>0</v>
      </c>
      <c r="BI367" s="13">
        <f t="shared" si="239"/>
        <v>0</v>
      </c>
      <c r="BJ367" s="13">
        <f t="shared" si="240"/>
        <v>0</v>
      </c>
      <c r="BK367" s="13">
        <f t="shared" si="241"/>
        <v>0</v>
      </c>
      <c r="BL367" s="13">
        <f t="shared" si="242"/>
        <v>0</v>
      </c>
      <c r="BM367" s="13">
        <f t="shared" si="243"/>
        <v>0</v>
      </c>
      <c r="BN367" s="13">
        <f t="shared" si="244"/>
        <v>0</v>
      </c>
      <c r="BO367" s="13">
        <f t="shared" si="245"/>
        <v>0</v>
      </c>
      <c r="BP367" s="13">
        <f t="shared" si="246"/>
        <v>0</v>
      </c>
      <c r="BQ367" s="13">
        <f t="shared" si="247"/>
        <v>0</v>
      </c>
      <c r="BR367" s="13">
        <f t="shared" si="248"/>
        <v>0</v>
      </c>
      <c r="BS367" s="13">
        <f t="shared" si="249"/>
        <v>0</v>
      </c>
      <c r="BT367" s="13">
        <f t="shared" si="250"/>
        <v>0</v>
      </c>
      <c r="BU367" s="40">
        <f t="shared" si="274"/>
        <v>3</v>
      </c>
      <c r="BV367" s="13">
        <f t="shared" si="251"/>
        <v>0</v>
      </c>
      <c r="BW367" s="13">
        <f t="shared" si="252"/>
        <v>0</v>
      </c>
      <c r="BX367" s="13">
        <f t="shared" si="253"/>
        <v>0</v>
      </c>
      <c r="BY367" s="13">
        <f t="shared" si="254"/>
        <v>0</v>
      </c>
      <c r="BZ367" s="13">
        <f t="shared" si="255"/>
        <v>0</v>
      </c>
      <c r="CA367" s="13">
        <f t="shared" si="256"/>
        <v>0</v>
      </c>
      <c r="CB367" s="13">
        <f t="shared" si="257"/>
        <v>0</v>
      </c>
      <c r="CC367" s="13">
        <f t="shared" si="258"/>
        <v>1</v>
      </c>
      <c r="CD367" s="13">
        <f t="shared" si="259"/>
        <v>1</v>
      </c>
      <c r="CE367" s="13">
        <f t="shared" si="260"/>
        <v>0</v>
      </c>
      <c r="CF367" s="13">
        <f t="shared" si="261"/>
        <v>0</v>
      </c>
      <c r="CG367" s="13">
        <f t="shared" si="262"/>
        <v>0</v>
      </c>
      <c r="CH367" s="13">
        <f t="shared" si="263"/>
        <v>0</v>
      </c>
      <c r="CI367" s="13">
        <f t="shared" si="264"/>
        <v>0</v>
      </c>
      <c r="CJ367" s="13">
        <f t="shared" si="265"/>
        <v>1</v>
      </c>
      <c r="CK367" s="13">
        <f t="shared" si="266"/>
        <v>0</v>
      </c>
      <c r="CL367" s="13">
        <f t="shared" si="267"/>
        <v>0</v>
      </c>
      <c r="CM367" s="13">
        <f t="shared" si="268"/>
        <v>0</v>
      </c>
      <c r="CN367" s="13">
        <f t="shared" si="269"/>
        <v>0</v>
      </c>
      <c r="CO367" s="13">
        <f t="shared" si="270"/>
        <v>1</v>
      </c>
      <c r="CP367" s="13">
        <f t="shared" si="271"/>
        <v>0</v>
      </c>
      <c r="CQ367" s="13">
        <f t="shared" si="272"/>
        <v>0</v>
      </c>
      <c r="CR367" s="13">
        <f t="shared" si="273"/>
        <v>2</v>
      </c>
      <c r="CS367" s="13">
        <f t="shared" si="275"/>
        <v>1</v>
      </c>
      <c r="CT367" s="13" t="s">
        <v>125</v>
      </c>
    </row>
    <row r="368" spans="1:98" x14ac:dyDescent="0.35">
      <c r="A368" s="14">
        <v>247</v>
      </c>
      <c r="B368" s="6">
        <v>367</v>
      </c>
      <c r="D368" s="6">
        <v>2</v>
      </c>
      <c r="G368" s="6">
        <v>1</v>
      </c>
      <c r="H368" s="6"/>
      <c r="I368" s="6"/>
      <c r="J368" s="6" t="s">
        <v>147</v>
      </c>
      <c r="K368" s="16">
        <v>43788</v>
      </c>
      <c r="L368" s="6" t="s">
        <v>86</v>
      </c>
      <c r="M368" s="6" t="s">
        <v>325</v>
      </c>
      <c r="N368" s="6"/>
      <c r="O368" s="6"/>
      <c r="P368" s="16">
        <v>43783</v>
      </c>
      <c r="Q368" s="17">
        <v>0.79166666666666663</v>
      </c>
      <c r="R368" s="6" t="s">
        <v>99</v>
      </c>
      <c r="S368" s="6" t="s">
        <v>98</v>
      </c>
      <c r="T368" s="6" t="s">
        <v>49</v>
      </c>
      <c r="U368" s="6" t="s">
        <v>656</v>
      </c>
      <c r="V368" s="6" t="s">
        <v>327</v>
      </c>
      <c r="W368" s="6" t="s">
        <v>94</v>
      </c>
      <c r="X368" s="6">
        <v>1</v>
      </c>
      <c r="Y368" s="6" t="s">
        <v>87</v>
      </c>
      <c r="AA368" s="6" t="s">
        <v>63</v>
      </c>
      <c r="AB368" s="6" t="s">
        <v>656</v>
      </c>
      <c r="AC368" s="6" t="s">
        <v>94</v>
      </c>
      <c r="AE368" s="6" t="s">
        <v>82</v>
      </c>
      <c r="AG368" s="6" t="s">
        <v>53</v>
      </c>
      <c r="AH368" s="6" t="s">
        <v>390</v>
      </c>
      <c r="AI368" s="6" t="s">
        <v>94</v>
      </c>
      <c r="AK368" s="6" t="s">
        <v>79</v>
      </c>
      <c r="AM368" s="6" t="s">
        <v>49</v>
      </c>
      <c r="AN368" s="6" t="s">
        <v>390</v>
      </c>
      <c r="AO368" s="6" t="s">
        <v>94</v>
      </c>
      <c r="AQ368" s="6" t="s">
        <v>86</v>
      </c>
      <c r="AU368" s="6" t="s">
        <v>655</v>
      </c>
      <c r="AV368" s="6" t="s">
        <v>106</v>
      </c>
      <c r="AW368" s="6" t="s">
        <v>466</v>
      </c>
      <c r="AX368" s="6" t="s">
        <v>99</v>
      </c>
      <c r="AY368" s="13">
        <f t="shared" si="230"/>
        <v>2</v>
      </c>
      <c r="AZ368" s="13">
        <f t="shared" si="231"/>
        <v>0</v>
      </c>
      <c r="BA368" s="13">
        <f t="shared" si="232"/>
        <v>0</v>
      </c>
      <c r="BB368" s="13">
        <f t="shared" si="233"/>
        <v>0</v>
      </c>
      <c r="BC368" s="13">
        <f t="shared" si="234"/>
        <v>1</v>
      </c>
      <c r="BD368" s="13">
        <f t="shared" si="235"/>
        <v>0</v>
      </c>
      <c r="BE368" s="13">
        <f>COUNTIF(T368:AW368,"Tocaciones")</f>
        <v>0</v>
      </c>
      <c r="BF368" s="13">
        <f t="shared" si="236"/>
        <v>0</v>
      </c>
      <c r="BG368" s="13">
        <f t="shared" si="237"/>
        <v>0</v>
      </c>
      <c r="BH368" s="13">
        <f t="shared" si="238"/>
        <v>0</v>
      </c>
      <c r="BI368" s="13">
        <f t="shared" si="239"/>
        <v>0</v>
      </c>
      <c r="BJ368" s="13">
        <f t="shared" si="240"/>
        <v>0</v>
      </c>
      <c r="BK368" s="13">
        <f t="shared" si="241"/>
        <v>0</v>
      </c>
      <c r="BL368" s="13">
        <f t="shared" si="242"/>
        <v>0</v>
      </c>
      <c r="BM368" s="13">
        <f t="shared" si="243"/>
        <v>1</v>
      </c>
      <c r="BN368" s="13">
        <f t="shared" si="244"/>
        <v>0</v>
      </c>
      <c r="BO368" s="13">
        <f t="shared" si="245"/>
        <v>0</v>
      </c>
      <c r="BP368" s="13">
        <f t="shared" si="246"/>
        <v>0</v>
      </c>
      <c r="BQ368" s="13">
        <f t="shared" si="247"/>
        <v>0</v>
      </c>
      <c r="BR368" s="13">
        <f t="shared" si="248"/>
        <v>0</v>
      </c>
      <c r="BS368" s="13">
        <f t="shared" si="249"/>
        <v>0</v>
      </c>
      <c r="BT368" s="13">
        <f t="shared" si="250"/>
        <v>0</v>
      </c>
      <c r="BU368" s="40">
        <f t="shared" si="274"/>
        <v>4</v>
      </c>
      <c r="BV368" s="13">
        <f t="shared" si="251"/>
        <v>0</v>
      </c>
      <c r="BW368" s="13">
        <f t="shared" si="252"/>
        <v>0</v>
      </c>
      <c r="BX368" s="13">
        <f t="shared" si="253"/>
        <v>0</v>
      </c>
      <c r="BY368" s="13">
        <f t="shared" si="254"/>
        <v>0</v>
      </c>
      <c r="BZ368" s="13">
        <f t="shared" si="255"/>
        <v>0</v>
      </c>
      <c r="CA368" s="13">
        <f t="shared" si="256"/>
        <v>0</v>
      </c>
      <c r="CB368" s="13">
        <f t="shared" si="257"/>
        <v>0</v>
      </c>
      <c r="CC368" s="13">
        <f t="shared" si="258"/>
        <v>1</v>
      </c>
      <c r="CD368" s="13">
        <f t="shared" si="259"/>
        <v>0</v>
      </c>
      <c r="CE368" s="13">
        <f t="shared" si="260"/>
        <v>0</v>
      </c>
      <c r="CF368" s="13">
        <f t="shared" si="261"/>
        <v>1</v>
      </c>
      <c r="CG368" s="13">
        <f t="shared" si="262"/>
        <v>0</v>
      </c>
      <c r="CH368" s="13">
        <f t="shared" si="263"/>
        <v>0</v>
      </c>
      <c r="CI368" s="13">
        <f t="shared" si="264"/>
        <v>0</v>
      </c>
      <c r="CJ368" s="13">
        <f t="shared" si="265"/>
        <v>1</v>
      </c>
      <c r="CK368" s="13">
        <f t="shared" si="266"/>
        <v>1</v>
      </c>
      <c r="CL368" s="13">
        <f t="shared" si="267"/>
        <v>0</v>
      </c>
      <c r="CM368" s="13">
        <f t="shared" si="268"/>
        <v>0</v>
      </c>
      <c r="CN368" s="13">
        <f t="shared" si="269"/>
        <v>0</v>
      </c>
      <c r="CO368" s="13">
        <f t="shared" si="270"/>
        <v>0</v>
      </c>
      <c r="CP368" s="13">
        <f t="shared" si="271"/>
        <v>0</v>
      </c>
      <c r="CQ368" s="13">
        <f t="shared" si="272"/>
        <v>0</v>
      </c>
      <c r="CR368" s="13">
        <f t="shared" si="273"/>
        <v>4</v>
      </c>
      <c r="CS368" s="13">
        <f t="shared" si="275"/>
        <v>0</v>
      </c>
      <c r="CT368" s="13" t="s">
        <v>107</v>
      </c>
    </row>
    <row r="369" spans="1:98" x14ac:dyDescent="0.35">
      <c r="A369" s="14">
        <v>247</v>
      </c>
      <c r="B369" s="6">
        <v>368</v>
      </c>
      <c r="D369" s="6">
        <v>2</v>
      </c>
      <c r="G369" s="6">
        <v>1</v>
      </c>
      <c r="H369" s="6"/>
      <c r="I369" s="6"/>
      <c r="J369" s="6" t="s">
        <v>147</v>
      </c>
      <c r="K369" s="16">
        <v>43788</v>
      </c>
      <c r="L369" s="6" t="s">
        <v>86</v>
      </c>
      <c r="M369" s="6" t="s">
        <v>325</v>
      </c>
      <c r="N369" s="6"/>
      <c r="O369" s="6"/>
      <c r="P369" s="16">
        <v>43783</v>
      </c>
      <c r="Q369" s="17">
        <v>0.79166666666666663</v>
      </c>
      <c r="R369" s="6" t="s">
        <v>99</v>
      </c>
      <c r="S369" s="6" t="s">
        <v>98</v>
      </c>
      <c r="T369" s="6" t="s">
        <v>49</v>
      </c>
      <c r="U369" s="6" t="s">
        <v>656</v>
      </c>
      <c r="V369" s="6" t="s">
        <v>327</v>
      </c>
      <c r="W369" s="6" t="s">
        <v>94</v>
      </c>
      <c r="X369" s="6">
        <v>3</v>
      </c>
      <c r="Y369" s="6" t="s">
        <v>87</v>
      </c>
      <c r="AA369" s="6" t="s">
        <v>63</v>
      </c>
      <c r="AB369" s="6" t="s">
        <v>656</v>
      </c>
      <c r="AC369" s="6" t="s">
        <v>94</v>
      </c>
      <c r="AE369" s="6" t="s">
        <v>82</v>
      </c>
      <c r="AG369" s="6" t="s">
        <v>53</v>
      </c>
      <c r="AH369" s="6" t="s">
        <v>390</v>
      </c>
      <c r="AI369" s="6" t="s">
        <v>94</v>
      </c>
      <c r="AK369" s="6" t="s">
        <v>79</v>
      </c>
      <c r="AM369" s="6" t="s">
        <v>49</v>
      </c>
      <c r="AN369" s="6" t="s">
        <v>390</v>
      </c>
      <c r="AO369" s="6" t="s">
        <v>94</v>
      </c>
      <c r="AQ369" s="6" t="s">
        <v>86</v>
      </c>
      <c r="AU369" s="6" t="s">
        <v>655</v>
      </c>
      <c r="AV369" s="6" t="s">
        <v>106</v>
      </c>
      <c r="AW369" s="6" t="s">
        <v>466</v>
      </c>
      <c r="AX369" s="6" t="s">
        <v>99</v>
      </c>
      <c r="AY369" s="13">
        <f t="shared" si="230"/>
        <v>2</v>
      </c>
      <c r="AZ369" s="13">
        <f t="shared" si="231"/>
        <v>0</v>
      </c>
      <c r="BA369" s="13">
        <f t="shared" si="232"/>
        <v>0</v>
      </c>
      <c r="BB369" s="13">
        <f t="shared" si="233"/>
        <v>0</v>
      </c>
      <c r="BC369" s="13">
        <f t="shared" si="234"/>
        <v>1</v>
      </c>
      <c r="BD369" s="13">
        <f t="shared" si="235"/>
        <v>0</v>
      </c>
      <c r="BE369" s="13">
        <f>COUNTIF(T369:AT369,"Tocaciones")</f>
        <v>0</v>
      </c>
      <c r="BF369" s="13">
        <f t="shared" si="236"/>
        <v>0</v>
      </c>
      <c r="BG369" s="13">
        <f t="shared" si="237"/>
        <v>0</v>
      </c>
      <c r="BH369" s="13">
        <f t="shared" si="238"/>
        <v>0</v>
      </c>
      <c r="BI369" s="13">
        <f t="shared" si="239"/>
        <v>0</v>
      </c>
      <c r="BJ369" s="13">
        <f t="shared" si="240"/>
        <v>0</v>
      </c>
      <c r="BK369" s="13">
        <f t="shared" si="241"/>
        <v>0</v>
      </c>
      <c r="BL369" s="13">
        <f t="shared" si="242"/>
        <v>0</v>
      </c>
      <c r="BM369" s="13">
        <f t="shared" si="243"/>
        <v>1</v>
      </c>
      <c r="BN369" s="13">
        <f t="shared" si="244"/>
        <v>0</v>
      </c>
      <c r="BO369" s="13">
        <f t="shared" si="245"/>
        <v>0</v>
      </c>
      <c r="BP369" s="13">
        <f t="shared" si="246"/>
        <v>0</v>
      </c>
      <c r="BQ369" s="13">
        <f t="shared" si="247"/>
        <v>0</v>
      </c>
      <c r="BR369" s="13">
        <f t="shared" si="248"/>
        <v>0</v>
      </c>
      <c r="BS369" s="13">
        <f t="shared" si="249"/>
        <v>0</v>
      </c>
      <c r="BT369" s="13">
        <f t="shared" si="250"/>
        <v>0</v>
      </c>
      <c r="BU369" s="40">
        <f t="shared" si="274"/>
        <v>4</v>
      </c>
      <c r="BV369" s="13">
        <f t="shared" si="251"/>
        <v>0</v>
      </c>
      <c r="BW369" s="13">
        <f t="shared" si="252"/>
        <v>0</v>
      </c>
      <c r="BX369" s="13">
        <f t="shared" si="253"/>
        <v>0</v>
      </c>
      <c r="BY369" s="13">
        <f t="shared" si="254"/>
        <v>0</v>
      </c>
      <c r="BZ369" s="13">
        <f t="shared" si="255"/>
        <v>0</v>
      </c>
      <c r="CA369" s="13">
        <f t="shared" si="256"/>
        <v>0</v>
      </c>
      <c r="CB369" s="13">
        <f t="shared" si="257"/>
        <v>0</v>
      </c>
      <c r="CC369" s="13">
        <f t="shared" si="258"/>
        <v>1</v>
      </c>
      <c r="CD369" s="13">
        <f t="shared" si="259"/>
        <v>0</v>
      </c>
      <c r="CE369" s="13">
        <f t="shared" si="260"/>
        <v>0</v>
      </c>
      <c r="CF369" s="13">
        <f t="shared" si="261"/>
        <v>1</v>
      </c>
      <c r="CG369" s="13">
        <f t="shared" si="262"/>
        <v>0</v>
      </c>
      <c r="CH369" s="13">
        <f t="shared" si="263"/>
        <v>0</v>
      </c>
      <c r="CI369" s="13">
        <f t="shared" si="264"/>
        <v>0</v>
      </c>
      <c r="CJ369" s="13">
        <f t="shared" si="265"/>
        <v>1</v>
      </c>
      <c r="CK369" s="13">
        <f t="shared" si="266"/>
        <v>1</v>
      </c>
      <c r="CL369" s="13">
        <f t="shared" si="267"/>
        <v>0</v>
      </c>
      <c r="CM369" s="13">
        <f t="shared" si="268"/>
        <v>0</v>
      </c>
      <c r="CN369" s="13">
        <f t="shared" si="269"/>
        <v>0</v>
      </c>
      <c r="CO369" s="13">
        <f t="shared" si="270"/>
        <v>0</v>
      </c>
      <c r="CP369" s="13">
        <f t="shared" si="271"/>
        <v>0</v>
      </c>
      <c r="CQ369" s="13">
        <f t="shared" si="272"/>
        <v>0</v>
      </c>
      <c r="CR369" s="13">
        <f t="shared" si="273"/>
        <v>4</v>
      </c>
      <c r="CS369" s="13">
        <f t="shared" si="275"/>
        <v>0</v>
      </c>
      <c r="CT369" s="13" t="s">
        <v>107</v>
      </c>
    </row>
    <row r="370" spans="1:98" x14ac:dyDescent="0.35">
      <c r="A370" s="14">
        <v>248</v>
      </c>
      <c r="B370" s="6">
        <v>369</v>
      </c>
      <c r="D370" s="6">
        <v>1</v>
      </c>
      <c r="G370" s="6">
        <v>1</v>
      </c>
      <c r="H370" s="6"/>
      <c r="I370" s="6"/>
      <c r="J370" s="6" t="s">
        <v>96</v>
      </c>
      <c r="K370" s="16">
        <v>43761</v>
      </c>
      <c r="L370" s="6" t="s">
        <v>86</v>
      </c>
      <c r="M370" s="6" t="s">
        <v>657</v>
      </c>
      <c r="N370" s="6"/>
      <c r="O370" s="6"/>
      <c r="P370" s="16">
        <v>43758</v>
      </c>
      <c r="Q370" s="17">
        <v>0.875</v>
      </c>
      <c r="R370" s="6" t="s">
        <v>98</v>
      </c>
      <c r="S370" s="6" t="s">
        <v>99</v>
      </c>
      <c r="T370" s="6" t="s">
        <v>52</v>
      </c>
      <c r="U370" s="6" t="s">
        <v>658</v>
      </c>
      <c r="V370" s="6" t="s">
        <v>659</v>
      </c>
      <c r="W370" s="6" t="s">
        <v>94</v>
      </c>
      <c r="X370" s="6">
        <v>1</v>
      </c>
      <c r="Y370" s="6" t="s">
        <v>73</v>
      </c>
      <c r="Z370" s="6" t="s">
        <v>74</v>
      </c>
      <c r="AA370" s="6" t="s">
        <v>49</v>
      </c>
      <c r="AB370" s="6" t="s">
        <v>658</v>
      </c>
      <c r="AC370" s="6" t="s">
        <v>94</v>
      </c>
      <c r="AD370" s="6">
        <v>10</v>
      </c>
      <c r="AE370" s="6" t="s">
        <v>79</v>
      </c>
      <c r="AG370" s="6" t="s">
        <v>53</v>
      </c>
      <c r="AH370" s="6" t="s">
        <v>390</v>
      </c>
      <c r="AI370" s="6" t="s">
        <v>94</v>
      </c>
      <c r="AK370" s="6" t="s">
        <v>87</v>
      </c>
      <c r="AU370" s="6" t="s">
        <v>105</v>
      </c>
      <c r="AV370" s="6" t="s">
        <v>106</v>
      </c>
      <c r="AX370" s="6" t="s">
        <v>99</v>
      </c>
      <c r="AY370" s="13">
        <f t="shared" si="230"/>
        <v>1</v>
      </c>
      <c r="AZ370" s="13">
        <f t="shared" si="231"/>
        <v>0</v>
      </c>
      <c r="BA370" s="13">
        <f t="shared" si="232"/>
        <v>0</v>
      </c>
      <c r="BB370" s="13">
        <f t="shared" si="233"/>
        <v>1</v>
      </c>
      <c r="BC370" s="13">
        <f t="shared" si="234"/>
        <v>1</v>
      </c>
      <c r="BD370" s="13">
        <f t="shared" si="235"/>
        <v>0</v>
      </c>
      <c r="BE370" s="13">
        <f>COUNTIF(T370:AW370,"Tocaciones")</f>
        <v>0</v>
      </c>
      <c r="BF370" s="13">
        <f t="shared" si="236"/>
        <v>0</v>
      </c>
      <c r="BG370" s="13">
        <f t="shared" si="237"/>
        <v>0</v>
      </c>
      <c r="BH370" s="13">
        <f t="shared" si="238"/>
        <v>0</v>
      </c>
      <c r="BI370" s="13">
        <f t="shared" si="239"/>
        <v>0</v>
      </c>
      <c r="BJ370" s="13">
        <f t="shared" si="240"/>
        <v>0</v>
      </c>
      <c r="BK370" s="13">
        <f t="shared" si="241"/>
        <v>0</v>
      </c>
      <c r="BL370" s="13">
        <f t="shared" si="242"/>
        <v>0</v>
      </c>
      <c r="BM370" s="13">
        <f t="shared" si="243"/>
        <v>0</v>
      </c>
      <c r="BN370" s="13">
        <f t="shared" si="244"/>
        <v>0</v>
      </c>
      <c r="BO370" s="13">
        <f t="shared" si="245"/>
        <v>0</v>
      </c>
      <c r="BP370" s="13">
        <f t="shared" si="246"/>
        <v>0</v>
      </c>
      <c r="BQ370" s="13">
        <f t="shared" si="247"/>
        <v>0</v>
      </c>
      <c r="BR370" s="13">
        <f t="shared" si="248"/>
        <v>0</v>
      </c>
      <c r="BS370" s="13">
        <f t="shared" si="249"/>
        <v>0</v>
      </c>
      <c r="BT370" s="13">
        <f t="shared" si="250"/>
        <v>0</v>
      </c>
      <c r="BU370" s="40">
        <f t="shared" si="274"/>
        <v>3</v>
      </c>
      <c r="BV370" s="13">
        <f t="shared" si="251"/>
        <v>0</v>
      </c>
      <c r="BW370" s="13">
        <f t="shared" si="252"/>
        <v>1</v>
      </c>
      <c r="BX370" s="13">
        <f t="shared" si="253"/>
        <v>1</v>
      </c>
      <c r="BY370" s="13">
        <f t="shared" si="254"/>
        <v>0</v>
      </c>
      <c r="BZ370" s="13">
        <f t="shared" si="255"/>
        <v>0</v>
      </c>
      <c r="CA370" s="13">
        <f t="shared" si="256"/>
        <v>0</v>
      </c>
      <c r="CB370" s="13">
        <f t="shared" si="257"/>
        <v>0</v>
      </c>
      <c r="CC370" s="13">
        <f t="shared" si="258"/>
        <v>1</v>
      </c>
      <c r="CD370" s="13">
        <f t="shared" si="259"/>
        <v>0</v>
      </c>
      <c r="CE370" s="13">
        <f t="shared" si="260"/>
        <v>0</v>
      </c>
      <c r="CF370" s="13">
        <f t="shared" si="261"/>
        <v>0</v>
      </c>
      <c r="CG370" s="13">
        <f t="shared" si="262"/>
        <v>0</v>
      </c>
      <c r="CH370" s="13">
        <f t="shared" si="263"/>
        <v>0</v>
      </c>
      <c r="CI370" s="13">
        <f t="shared" si="264"/>
        <v>0</v>
      </c>
      <c r="CJ370" s="13">
        <f t="shared" si="265"/>
        <v>0</v>
      </c>
      <c r="CK370" s="13">
        <f t="shared" si="266"/>
        <v>1</v>
      </c>
      <c r="CL370" s="13">
        <f t="shared" si="267"/>
        <v>0</v>
      </c>
      <c r="CM370" s="13">
        <f t="shared" si="268"/>
        <v>0</v>
      </c>
      <c r="CN370" s="13">
        <f t="shared" si="269"/>
        <v>0</v>
      </c>
      <c r="CO370" s="13">
        <f t="shared" si="270"/>
        <v>0</v>
      </c>
      <c r="CP370" s="13">
        <f t="shared" si="271"/>
        <v>0</v>
      </c>
      <c r="CQ370" s="13">
        <f t="shared" si="272"/>
        <v>0</v>
      </c>
      <c r="CR370" s="13">
        <f t="shared" si="273"/>
        <v>3</v>
      </c>
      <c r="CS370" s="13">
        <f t="shared" si="275"/>
        <v>0</v>
      </c>
      <c r="CT370" s="13" t="s">
        <v>107</v>
      </c>
    </row>
    <row r="371" spans="1:98" x14ac:dyDescent="0.35">
      <c r="A371" s="14">
        <v>249</v>
      </c>
      <c r="B371" s="6">
        <v>370</v>
      </c>
      <c r="D371" s="6">
        <v>1</v>
      </c>
      <c r="G371" s="6">
        <v>1</v>
      </c>
      <c r="H371" s="6"/>
      <c r="I371" s="6"/>
      <c r="J371" s="6" t="s">
        <v>320</v>
      </c>
      <c r="K371" s="16">
        <v>43788</v>
      </c>
      <c r="L371" s="18" t="s">
        <v>393</v>
      </c>
      <c r="M371" s="6" t="s">
        <v>579</v>
      </c>
      <c r="N371" s="6"/>
      <c r="O371" s="6"/>
      <c r="P371" s="16">
        <v>43781</v>
      </c>
      <c r="Q371" s="17">
        <v>0.75</v>
      </c>
      <c r="R371" s="6" t="s">
        <v>99</v>
      </c>
      <c r="S371" s="6" t="s">
        <v>98</v>
      </c>
      <c r="T371" s="6" t="s">
        <v>52</v>
      </c>
      <c r="U371" s="6" t="s">
        <v>499</v>
      </c>
      <c r="V371" s="6" t="s">
        <v>544</v>
      </c>
      <c r="W371" s="6" t="s">
        <v>91</v>
      </c>
      <c r="Y371" s="6" t="s">
        <v>73</v>
      </c>
      <c r="Z371" s="6" t="s">
        <v>74</v>
      </c>
      <c r="AU371" s="6" t="s">
        <v>105</v>
      </c>
      <c r="AV371" s="6" t="s">
        <v>270</v>
      </c>
      <c r="AX371" s="6" t="s">
        <v>99</v>
      </c>
      <c r="AY371" s="13">
        <f t="shared" si="230"/>
        <v>0</v>
      </c>
      <c r="AZ371" s="13">
        <f t="shared" si="231"/>
        <v>0</v>
      </c>
      <c r="BA371" s="13">
        <f t="shared" si="232"/>
        <v>0</v>
      </c>
      <c r="BB371" s="13">
        <f t="shared" si="233"/>
        <v>1</v>
      </c>
      <c r="BC371" s="13">
        <f t="shared" si="234"/>
        <v>0</v>
      </c>
      <c r="BD371" s="13">
        <f t="shared" si="235"/>
        <v>0</v>
      </c>
      <c r="BE371" s="13">
        <f>COUNTIF(T371:AT371,"Tocaciones")</f>
        <v>0</v>
      </c>
      <c r="BF371" s="13">
        <f t="shared" si="236"/>
        <v>0</v>
      </c>
      <c r="BG371" s="13">
        <f t="shared" si="237"/>
        <v>0</v>
      </c>
      <c r="BH371" s="13">
        <f t="shared" si="238"/>
        <v>0</v>
      </c>
      <c r="BI371" s="13">
        <f t="shared" si="239"/>
        <v>0</v>
      </c>
      <c r="BJ371" s="13">
        <f t="shared" si="240"/>
        <v>0</v>
      </c>
      <c r="BK371" s="13">
        <f t="shared" si="241"/>
        <v>0</v>
      </c>
      <c r="BL371" s="13">
        <f t="shared" si="242"/>
        <v>0</v>
      </c>
      <c r="BM371" s="13">
        <f t="shared" si="243"/>
        <v>0</v>
      </c>
      <c r="BN371" s="13">
        <f t="shared" si="244"/>
        <v>0</v>
      </c>
      <c r="BO371" s="13">
        <f t="shared" si="245"/>
        <v>0</v>
      </c>
      <c r="BP371" s="13">
        <f t="shared" si="246"/>
        <v>0</v>
      </c>
      <c r="BQ371" s="13">
        <f t="shared" si="247"/>
        <v>0</v>
      </c>
      <c r="BR371" s="13">
        <f t="shared" si="248"/>
        <v>0</v>
      </c>
      <c r="BS371" s="13">
        <f t="shared" si="249"/>
        <v>0</v>
      </c>
      <c r="BT371" s="13">
        <f t="shared" si="250"/>
        <v>0</v>
      </c>
      <c r="BU371" s="40">
        <f t="shared" si="274"/>
        <v>1</v>
      </c>
      <c r="BV371" s="13">
        <f t="shared" si="251"/>
        <v>0</v>
      </c>
      <c r="BW371" s="13">
        <f t="shared" si="252"/>
        <v>1</v>
      </c>
      <c r="BX371" s="13">
        <f t="shared" si="253"/>
        <v>1</v>
      </c>
      <c r="BY371" s="13">
        <f t="shared" si="254"/>
        <v>0</v>
      </c>
      <c r="BZ371" s="13">
        <f t="shared" si="255"/>
        <v>0</v>
      </c>
      <c r="CA371" s="13">
        <f t="shared" si="256"/>
        <v>0</v>
      </c>
      <c r="CB371" s="13">
        <f t="shared" si="257"/>
        <v>0</v>
      </c>
      <c r="CC371" s="13">
        <f t="shared" si="258"/>
        <v>0</v>
      </c>
      <c r="CD371" s="13">
        <f t="shared" si="259"/>
        <v>0</v>
      </c>
      <c r="CE371" s="13">
        <f t="shared" si="260"/>
        <v>0</v>
      </c>
      <c r="CF371" s="13">
        <f t="shared" si="261"/>
        <v>0</v>
      </c>
      <c r="CG371" s="13">
        <f t="shared" si="262"/>
        <v>0</v>
      </c>
      <c r="CH371" s="13">
        <f t="shared" si="263"/>
        <v>0</v>
      </c>
      <c r="CI371" s="13">
        <f t="shared" si="264"/>
        <v>0</v>
      </c>
      <c r="CJ371" s="13">
        <f t="shared" si="265"/>
        <v>0</v>
      </c>
      <c r="CK371" s="13">
        <f t="shared" si="266"/>
        <v>0</v>
      </c>
      <c r="CL371" s="13">
        <f t="shared" si="267"/>
        <v>0</v>
      </c>
      <c r="CM371" s="13">
        <f t="shared" si="268"/>
        <v>0</v>
      </c>
      <c r="CN371" s="13">
        <f t="shared" si="269"/>
        <v>0</v>
      </c>
      <c r="CO371" s="13">
        <f t="shared" si="270"/>
        <v>1</v>
      </c>
      <c r="CP371" s="13">
        <f t="shared" si="271"/>
        <v>0</v>
      </c>
      <c r="CQ371" s="13">
        <f t="shared" si="272"/>
        <v>0</v>
      </c>
      <c r="CR371" s="13">
        <f t="shared" si="273"/>
        <v>0</v>
      </c>
      <c r="CS371" s="13">
        <f t="shared" si="275"/>
        <v>0</v>
      </c>
      <c r="CT371" s="13" t="s">
        <v>107</v>
      </c>
    </row>
    <row r="372" spans="1:98" x14ac:dyDescent="0.35">
      <c r="A372" s="14">
        <v>250</v>
      </c>
      <c r="B372" s="6">
        <v>371</v>
      </c>
      <c r="C372" s="6">
        <v>16</v>
      </c>
      <c r="D372" s="6">
        <v>1</v>
      </c>
      <c r="G372" s="6">
        <v>1</v>
      </c>
      <c r="H372" s="6"/>
      <c r="I372" s="6"/>
      <c r="J372" s="6" t="s">
        <v>121</v>
      </c>
      <c r="K372" s="16">
        <v>43788</v>
      </c>
      <c r="L372" s="6" t="s">
        <v>86</v>
      </c>
      <c r="M372" s="6" t="s">
        <v>122</v>
      </c>
      <c r="N372" s="6"/>
      <c r="O372" s="6"/>
      <c r="P372" s="16">
        <v>43780</v>
      </c>
      <c r="Q372" s="17">
        <v>0.75</v>
      </c>
      <c r="R372" s="6" t="s">
        <v>99</v>
      </c>
      <c r="S372" s="6" t="s">
        <v>98</v>
      </c>
      <c r="T372" s="6" t="s">
        <v>52</v>
      </c>
      <c r="U372" s="6" t="s">
        <v>660</v>
      </c>
      <c r="V372" s="6" t="s">
        <v>121</v>
      </c>
      <c r="W372" s="6" t="s">
        <v>94</v>
      </c>
      <c r="Y372" s="6" t="s">
        <v>73</v>
      </c>
      <c r="Z372" s="6" t="s">
        <v>74</v>
      </c>
      <c r="AA372" s="6" t="s">
        <v>49</v>
      </c>
      <c r="AC372" s="6" t="s">
        <v>94</v>
      </c>
      <c r="AE372" s="6" t="s">
        <v>87</v>
      </c>
      <c r="AG372" s="6" t="s">
        <v>53</v>
      </c>
      <c r="AH372" s="6" t="s">
        <v>390</v>
      </c>
      <c r="AI372" s="6" t="s">
        <v>94</v>
      </c>
      <c r="AK372" s="6" t="s">
        <v>87</v>
      </c>
      <c r="AM372" s="6" t="s">
        <v>49</v>
      </c>
      <c r="AN372" s="6" t="s">
        <v>390</v>
      </c>
      <c r="AO372" s="6" t="s">
        <v>94</v>
      </c>
      <c r="AQ372" s="6" t="s">
        <v>86</v>
      </c>
      <c r="AU372" s="6" t="s">
        <v>278</v>
      </c>
      <c r="AV372" s="6" t="s">
        <v>270</v>
      </c>
      <c r="AX372" s="6" t="s">
        <v>99</v>
      </c>
      <c r="AY372" s="13">
        <f t="shared" si="230"/>
        <v>2</v>
      </c>
      <c r="AZ372" s="13">
        <f t="shared" si="231"/>
        <v>0</v>
      </c>
      <c r="BA372" s="13">
        <f t="shared" si="232"/>
        <v>0</v>
      </c>
      <c r="BB372" s="13">
        <f t="shared" si="233"/>
        <v>1</v>
      </c>
      <c r="BC372" s="13">
        <f t="shared" si="234"/>
        <v>1</v>
      </c>
      <c r="BD372" s="13">
        <f t="shared" si="235"/>
        <v>0</v>
      </c>
      <c r="BE372" s="13">
        <f>COUNTIF(T372:AW372,"Tocaciones")</f>
        <v>0</v>
      </c>
      <c r="BF372" s="13">
        <f t="shared" si="236"/>
        <v>0</v>
      </c>
      <c r="BG372" s="13">
        <f t="shared" si="237"/>
        <v>0</v>
      </c>
      <c r="BH372" s="13">
        <f t="shared" si="238"/>
        <v>0</v>
      </c>
      <c r="BI372" s="13">
        <f t="shared" si="239"/>
        <v>0</v>
      </c>
      <c r="BJ372" s="13">
        <f t="shared" si="240"/>
        <v>0</v>
      </c>
      <c r="BK372" s="13">
        <f t="shared" si="241"/>
        <v>0</v>
      </c>
      <c r="BL372" s="13">
        <f t="shared" si="242"/>
        <v>0</v>
      </c>
      <c r="BM372" s="13">
        <f t="shared" si="243"/>
        <v>0</v>
      </c>
      <c r="BN372" s="13">
        <f t="shared" si="244"/>
        <v>0</v>
      </c>
      <c r="BO372" s="13">
        <f t="shared" si="245"/>
        <v>0</v>
      </c>
      <c r="BP372" s="13">
        <f t="shared" si="246"/>
        <v>0</v>
      </c>
      <c r="BQ372" s="13">
        <f t="shared" si="247"/>
        <v>0</v>
      </c>
      <c r="BR372" s="13">
        <f t="shared" si="248"/>
        <v>0</v>
      </c>
      <c r="BS372" s="13">
        <f t="shared" si="249"/>
        <v>0</v>
      </c>
      <c r="BT372" s="13">
        <f t="shared" si="250"/>
        <v>0</v>
      </c>
      <c r="BU372" s="40">
        <f t="shared" si="274"/>
        <v>4</v>
      </c>
      <c r="BV372" s="13">
        <f t="shared" si="251"/>
        <v>0</v>
      </c>
      <c r="BW372" s="13">
        <f t="shared" si="252"/>
        <v>1</v>
      </c>
      <c r="BX372" s="13">
        <f t="shared" si="253"/>
        <v>1</v>
      </c>
      <c r="BY372" s="13">
        <f t="shared" si="254"/>
        <v>0</v>
      </c>
      <c r="BZ372" s="13">
        <f t="shared" si="255"/>
        <v>0</v>
      </c>
      <c r="CA372" s="13">
        <f t="shared" si="256"/>
        <v>0</v>
      </c>
      <c r="CB372" s="13">
        <f t="shared" si="257"/>
        <v>0</v>
      </c>
      <c r="CC372" s="13">
        <f t="shared" si="258"/>
        <v>0</v>
      </c>
      <c r="CD372" s="13">
        <f t="shared" si="259"/>
        <v>0</v>
      </c>
      <c r="CE372" s="13">
        <f t="shared" si="260"/>
        <v>0</v>
      </c>
      <c r="CF372" s="13">
        <f t="shared" si="261"/>
        <v>0</v>
      </c>
      <c r="CG372" s="13">
        <f t="shared" si="262"/>
        <v>0</v>
      </c>
      <c r="CH372" s="13">
        <f t="shared" si="263"/>
        <v>0</v>
      </c>
      <c r="CI372" s="13">
        <f t="shared" si="264"/>
        <v>0</v>
      </c>
      <c r="CJ372" s="13">
        <f t="shared" si="265"/>
        <v>1</v>
      </c>
      <c r="CK372" s="13">
        <f t="shared" si="266"/>
        <v>2</v>
      </c>
      <c r="CL372" s="13">
        <f t="shared" si="267"/>
        <v>0</v>
      </c>
      <c r="CM372" s="13">
        <f t="shared" si="268"/>
        <v>0</v>
      </c>
      <c r="CN372" s="13">
        <f t="shared" si="269"/>
        <v>0</v>
      </c>
      <c r="CO372" s="13">
        <f t="shared" si="270"/>
        <v>0</v>
      </c>
      <c r="CP372" s="13">
        <f t="shared" si="271"/>
        <v>0</v>
      </c>
      <c r="CQ372" s="13">
        <f t="shared" si="272"/>
        <v>0</v>
      </c>
      <c r="CR372" s="13">
        <f t="shared" si="273"/>
        <v>4</v>
      </c>
      <c r="CS372" s="13">
        <f t="shared" si="275"/>
        <v>0</v>
      </c>
      <c r="CT372" s="13" t="s">
        <v>107</v>
      </c>
    </row>
    <row r="373" spans="1:98" x14ac:dyDescent="0.35">
      <c r="A373" s="14">
        <v>251</v>
      </c>
      <c r="B373" s="6">
        <v>372</v>
      </c>
      <c r="C373" s="6">
        <v>16</v>
      </c>
      <c r="D373" s="6">
        <v>1</v>
      </c>
      <c r="G373" s="6">
        <v>1</v>
      </c>
      <c r="H373" s="6"/>
      <c r="I373" s="6"/>
      <c r="J373" s="6" t="s">
        <v>96</v>
      </c>
      <c r="K373" s="16">
        <v>43789</v>
      </c>
      <c r="L373" s="6" t="s">
        <v>172</v>
      </c>
      <c r="M373" s="6" t="s">
        <v>661</v>
      </c>
      <c r="N373" s="6"/>
      <c r="O373" s="6"/>
      <c r="P373" s="16">
        <v>43775</v>
      </c>
      <c r="Q373" s="17">
        <v>0.625</v>
      </c>
      <c r="R373" s="6" t="s">
        <v>310</v>
      </c>
      <c r="S373" s="6" t="s">
        <v>98</v>
      </c>
      <c r="T373" s="6" t="s">
        <v>53</v>
      </c>
      <c r="U373" s="6" t="s">
        <v>227</v>
      </c>
      <c r="V373" s="6" t="s">
        <v>632</v>
      </c>
      <c r="W373" s="6" t="s">
        <v>94</v>
      </c>
      <c r="X373" s="6">
        <v>6</v>
      </c>
      <c r="Y373" s="6" t="s">
        <v>87</v>
      </c>
      <c r="AA373" s="6" t="s">
        <v>49</v>
      </c>
      <c r="AB373" s="6" t="s">
        <v>662</v>
      </c>
      <c r="AC373" s="6" t="s">
        <v>94</v>
      </c>
      <c r="AD373" s="6">
        <v>6</v>
      </c>
      <c r="AE373" s="6" t="s">
        <v>79</v>
      </c>
      <c r="AU373" s="6" t="s">
        <v>105</v>
      </c>
      <c r="AV373" s="6" t="s">
        <v>106</v>
      </c>
      <c r="AX373" s="6" t="s">
        <v>99</v>
      </c>
      <c r="AY373" s="13">
        <f t="shared" si="230"/>
        <v>1</v>
      </c>
      <c r="AZ373" s="13">
        <f t="shared" si="231"/>
        <v>0</v>
      </c>
      <c r="BA373" s="13">
        <f t="shared" si="232"/>
        <v>0</v>
      </c>
      <c r="BB373" s="13">
        <f t="shared" si="233"/>
        <v>0</v>
      </c>
      <c r="BC373" s="13">
        <f t="shared" si="234"/>
        <v>1</v>
      </c>
      <c r="BD373" s="13">
        <f t="shared" si="235"/>
        <v>0</v>
      </c>
      <c r="BE373" s="13">
        <f>COUNTIF(T373:AW373,"Tocaciones")</f>
        <v>0</v>
      </c>
      <c r="BF373" s="13">
        <f t="shared" si="236"/>
        <v>0</v>
      </c>
      <c r="BG373" s="13">
        <f t="shared" si="237"/>
        <v>0</v>
      </c>
      <c r="BH373" s="13">
        <f t="shared" si="238"/>
        <v>0</v>
      </c>
      <c r="BI373" s="13">
        <f t="shared" si="239"/>
        <v>0</v>
      </c>
      <c r="BJ373" s="13">
        <f t="shared" si="240"/>
        <v>0</v>
      </c>
      <c r="BK373" s="13">
        <f t="shared" si="241"/>
        <v>0</v>
      </c>
      <c r="BL373" s="13">
        <f t="shared" si="242"/>
        <v>0</v>
      </c>
      <c r="BM373" s="13">
        <f t="shared" si="243"/>
        <v>0</v>
      </c>
      <c r="BN373" s="13">
        <f t="shared" si="244"/>
        <v>0</v>
      </c>
      <c r="BO373" s="13">
        <f t="shared" si="245"/>
        <v>0</v>
      </c>
      <c r="BP373" s="13">
        <f t="shared" si="246"/>
        <v>0</v>
      </c>
      <c r="BQ373" s="13">
        <f t="shared" si="247"/>
        <v>0</v>
      </c>
      <c r="BR373" s="13">
        <f t="shared" si="248"/>
        <v>0</v>
      </c>
      <c r="BS373" s="13">
        <f t="shared" si="249"/>
        <v>0</v>
      </c>
      <c r="BT373" s="13">
        <f t="shared" si="250"/>
        <v>0</v>
      </c>
      <c r="BU373" s="40">
        <f t="shared" si="274"/>
        <v>2</v>
      </c>
      <c r="BV373" s="13">
        <f t="shared" si="251"/>
        <v>0</v>
      </c>
      <c r="BW373" s="13">
        <f t="shared" si="252"/>
        <v>0</v>
      </c>
      <c r="BX373" s="13">
        <f t="shared" si="253"/>
        <v>0</v>
      </c>
      <c r="BY373" s="13">
        <f t="shared" si="254"/>
        <v>0</v>
      </c>
      <c r="BZ373" s="13">
        <f t="shared" si="255"/>
        <v>0</v>
      </c>
      <c r="CA373" s="13">
        <f t="shared" si="256"/>
        <v>0</v>
      </c>
      <c r="CB373" s="13">
        <f t="shared" si="257"/>
        <v>0</v>
      </c>
      <c r="CC373" s="13">
        <f t="shared" si="258"/>
        <v>1</v>
      </c>
      <c r="CD373" s="13">
        <f t="shared" si="259"/>
        <v>0</v>
      </c>
      <c r="CE373" s="13">
        <f t="shared" si="260"/>
        <v>0</v>
      </c>
      <c r="CF373" s="13">
        <f t="shared" si="261"/>
        <v>0</v>
      </c>
      <c r="CG373" s="13">
        <f t="shared" si="262"/>
        <v>0</v>
      </c>
      <c r="CH373" s="13">
        <f t="shared" si="263"/>
        <v>0</v>
      </c>
      <c r="CI373" s="13">
        <f t="shared" si="264"/>
        <v>0</v>
      </c>
      <c r="CJ373" s="13">
        <f t="shared" si="265"/>
        <v>0</v>
      </c>
      <c r="CK373" s="13">
        <f t="shared" si="266"/>
        <v>1</v>
      </c>
      <c r="CL373" s="13">
        <f t="shared" si="267"/>
        <v>0</v>
      </c>
      <c r="CM373" s="13">
        <f t="shared" si="268"/>
        <v>0</v>
      </c>
      <c r="CN373" s="13">
        <f t="shared" si="269"/>
        <v>0</v>
      </c>
      <c r="CO373" s="13">
        <f t="shared" si="270"/>
        <v>0</v>
      </c>
      <c r="CP373" s="13">
        <f t="shared" si="271"/>
        <v>0</v>
      </c>
      <c r="CQ373" s="13">
        <f t="shared" si="272"/>
        <v>0</v>
      </c>
      <c r="CR373" s="13">
        <f t="shared" si="273"/>
        <v>2</v>
      </c>
      <c r="CS373" s="13">
        <f t="shared" si="275"/>
        <v>0</v>
      </c>
      <c r="CT373" s="13" t="s">
        <v>107</v>
      </c>
    </row>
    <row r="374" spans="1:98" x14ac:dyDescent="0.35">
      <c r="A374" s="14">
        <v>252</v>
      </c>
      <c r="B374" s="6">
        <v>373</v>
      </c>
      <c r="C374" s="6">
        <v>45</v>
      </c>
      <c r="D374" s="6">
        <v>2</v>
      </c>
      <c r="F374" s="6" t="s">
        <v>663</v>
      </c>
      <c r="G374" s="6">
        <v>1</v>
      </c>
      <c r="H374" s="6"/>
      <c r="I374" s="6"/>
      <c r="J374" s="6" t="s">
        <v>96</v>
      </c>
      <c r="K374" s="16">
        <v>43787</v>
      </c>
      <c r="L374" s="6" t="s">
        <v>172</v>
      </c>
      <c r="M374" s="6" t="s">
        <v>108</v>
      </c>
      <c r="N374" s="6"/>
      <c r="O374" s="6"/>
      <c r="P374" s="16">
        <v>43756</v>
      </c>
      <c r="Q374" s="17">
        <v>0.83333333333333337</v>
      </c>
      <c r="R374" s="6" t="s">
        <v>99</v>
      </c>
      <c r="S374" s="6" t="s">
        <v>98</v>
      </c>
      <c r="T374" s="6" t="s">
        <v>52</v>
      </c>
      <c r="U374" s="6" t="s">
        <v>664</v>
      </c>
      <c r="V374" s="6" t="s">
        <v>110</v>
      </c>
      <c r="W374" s="6" t="s">
        <v>94</v>
      </c>
      <c r="X374" s="6">
        <v>1</v>
      </c>
      <c r="Y374" s="6" t="s">
        <v>73</v>
      </c>
      <c r="Z374" s="13">
        <v>999</v>
      </c>
      <c r="AU374" s="6" t="s">
        <v>105</v>
      </c>
      <c r="AV374" s="6" t="s">
        <v>106</v>
      </c>
      <c r="AX374" s="6" t="s">
        <v>99</v>
      </c>
      <c r="AY374" s="13">
        <f t="shared" si="230"/>
        <v>0</v>
      </c>
      <c r="AZ374" s="13">
        <f t="shared" si="231"/>
        <v>0</v>
      </c>
      <c r="BA374" s="13">
        <f t="shared" si="232"/>
        <v>0</v>
      </c>
      <c r="BB374" s="13">
        <f t="shared" si="233"/>
        <v>1</v>
      </c>
      <c r="BC374" s="13">
        <f t="shared" si="234"/>
        <v>0</v>
      </c>
      <c r="BD374" s="13">
        <f t="shared" si="235"/>
        <v>0</v>
      </c>
      <c r="BE374" s="13">
        <f>COUNTIF(T374:AT374,"Tocaciones")</f>
        <v>0</v>
      </c>
      <c r="BF374" s="13">
        <f t="shared" si="236"/>
        <v>0</v>
      </c>
      <c r="BG374" s="13">
        <f t="shared" si="237"/>
        <v>0</v>
      </c>
      <c r="BH374" s="13">
        <f t="shared" si="238"/>
        <v>0</v>
      </c>
      <c r="BI374" s="13">
        <f t="shared" si="239"/>
        <v>0</v>
      </c>
      <c r="BJ374" s="13">
        <f t="shared" si="240"/>
        <v>0</v>
      </c>
      <c r="BK374" s="13">
        <f t="shared" si="241"/>
        <v>0</v>
      </c>
      <c r="BL374" s="13">
        <f t="shared" si="242"/>
        <v>0</v>
      </c>
      <c r="BM374" s="13">
        <f t="shared" si="243"/>
        <v>0</v>
      </c>
      <c r="BN374" s="13">
        <f t="shared" si="244"/>
        <v>0</v>
      </c>
      <c r="BO374" s="13">
        <f t="shared" si="245"/>
        <v>0</v>
      </c>
      <c r="BP374" s="13">
        <f t="shared" si="246"/>
        <v>0</v>
      </c>
      <c r="BQ374" s="13">
        <f t="shared" si="247"/>
        <v>0</v>
      </c>
      <c r="BR374" s="13">
        <f t="shared" si="248"/>
        <v>0</v>
      </c>
      <c r="BS374" s="13">
        <f t="shared" si="249"/>
        <v>0</v>
      </c>
      <c r="BT374" s="13">
        <f t="shared" si="250"/>
        <v>0</v>
      </c>
      <c r="BU374" s="40">
        <f t="shared" si="274"/>
        <v>1</v>
      </c>
      <c r="BV374" s="13">
        <f t="shared" si="251"/>
        <v>0</v>
      </c>
      <c r="BW374" s="13">
        <f t="shared" si="252"/>
        <v>1</v>
      </c>
      <c r="BX374" s="13">
        <f t="shared" si="253"/>
        <v>0</v>
      </c>
      <c r="BY374" s="13">
        <f t="shared" si="254"/>
        <v>0</v>
      </c>
      <c r="BZ374" s="13">
        <f t="shared" si="255"/>
        <v>0</v>
      </c>
      <c r="CA374" s="13">
        <f t="shared" si="256"/>
        <v>0</v>
      </c>
      <c r="CB374" s="13">
        <f t="shared" si="257"/>
        <v>0</v>
      </c>
      <c r="CC374" s="13">
        <f t="shared" si="258"/>
        <v>0</v>
      </c>
      <c r="CD374" s="13">
        <f t="shared" si="259"/>
        <v>0</v>
      </c>
      <c r="CE374" s="13">
        <f t="shared" si="260"/>
        <v>0</v>
      </c>
      <c r="CF374" s="13">
        <f t="shared" si="261"/>
        <v>0</v>
      </c>
      <c r="CG374" s="13">
        <f t="shared" si="262"/>
        <v>0</v>
      </c>
      <c r="CH374" s="13">
        <f t="shared" si="263"/>
        <v>0</v>
      </c>
      <c r="CI374" s="13">
        <f t="shared" si="264"/>
        <v>0</v>
      </c>
      <c r="CJ374" s="13">
        <f t="shared" si="265"/>
        <v>0</v>
      </c>
      <c r="CK374" s="13">
        <f t="shared" si="266"/>
        <v>0</v>
      </c>
      <c r="CL374" s="13">
        <f t="shared" si="267"/>
        <v>0</v>
      </c>
      <c r="CM374" s="13">
        <f t="shared" si="268"/>
        <v>0</v>
      </c>
      <c r="CN374" s="13">
        <f t="shared" si="269"/>
        <v>0</v>
      </c>
      <c r="CO374" s="13">
        <f t="shared" si="270"/>
        <v>0</v>
      </c>
      <c r="CP374" s="13">
        <f t="shared" si="271"/>
        <v>0</v>
      </c>
      <c r="CQ374" s="13">
        <f t="shared" si="272"/>
        <v>0</v>
      </c>
      <c r="CR374" s="13">
        <f t="shared" si="273"/>
        <v>1</v>
      </c>
      <c r="CS374" s="13">
        <f t="shared" si="275"/>
        <v>0</v>
      </c>
      <c r="CT374" s="13" t="s">
        <v>107</v>
      </c>
    </row>
    <row r="375" spans="1:98" x14ac:dyDescent="0.35">
      <c r="A375" s="14">
        <v>253</v>
      </c>
      <c r="B375" s="6">
        <v>374</v>
      </c>
      <c r="D375" s="6">
        <v>1</v>
      </c>
      <c r="G375" s="6">
        <v>1</v>
      </c>
      <c r="H375" s="6"/>
      <c r="I375" s="6"/>
      <c r="J375" s="6" t="s">
        <v>96</v>
      </c>
      <c r="K375" s="16">
        <v>43789</v>
      </c>
      <c r="L375" s="6" t="s">
        <v>157</v>
      </c>
      <c r="M375" s="6" t="s">
        <v>108</v>
      </c>
      <c r="N375" s="6"/>
      <c r="O375" s="6"/>
      <c r="P375" s="16">
        <v>43766</v>
      </c>
      <c r="Q375" s="17">
        <v>0.77083333333333337</v>
      </c>
      <c r="R375" s="6" t="s">
        <v>310</v>
      </c>
      <c r="S375" s="6" t="s">
        <v>99</v>
      </c>
      <c r="T375" s="6" t="s">
        <v>59</v>
      </c>
      <c r="U375" s="6" t="s">
        <v>665</v>
      </c>
      <c r="V375" s="6" t="s">
        <v>632</v>
      </c>
      <c r="W375" s="6" t="s">
        <v>94</v>
      </c>
      <c r="Y375" s="6" t="s">
        <v>79</v>
      </c>
      <c r="AU375" s="6" t="s">
        <v>105</v>
      </c>
      <c r="AV375" s="6" t="s">
        <v>106</v>
      </c>
      <c r="AX375" s="6" t="s">
        <v>99</v>
      </c>
      <c r="AY375" s="13">
        <f t="shared" si="230"/>
        <v>0</v>
      </c>
      <c r="AZ375" s="13">
        <f t="shared" si="231"/>
        <v>0</v>
      </c>
      <c r="BA375" s="13">
        <f t="shared" si="232"/>
        <v>0</v>
      </c>
      <c r="BB375" s="13">
        <f t="shared" si="233"/>
        <v>0</v>
      </c>
      <c r="BC375" s="13">
        <f t="shared" si="234"/>
        <v>0</v>
      </c>
      <c r="BD375" s="13">
        <f t="shared" si="235"/>
        <v>0</v>
      </c>
      <c r="BE375" s="13">
        <f>COUNTIF(T375:AW375,"Tocaciones")</f>
        <v>0</v>
      </c>
      <c r="BF375" s="13">
        <f t="shared" si="236"/>
        <v>0</v>
      </c>
      <c r="BG375" s="13">
        <f t="shared" si="237"/>
        <v>0</v>
      </c>
      <c r="BH375" s="13">
        <f t="shared" si="238"/>
        <v>0</v>
      </c>
      <c r="BI375" s="13">
        <f t="shared" si="239"/>
        <v>1</v>
      </c>
      <c r="BJ375" s="13">
        <f t="shared" si="240"/>
        <v>0</v>
      </c>
      <c r="BK375" s="13">
        <f t="shared" si="241"/>
        <v>0</v>
      </c>
      <c r="BL375" s="13">
        <f t="shared" si="242"/>
        <v>0</v>
      </c>
      <c r="BM375" s="13">
        <f t="shared" si="243"/>
        <v>0</v>
      </c>
      <c r="BN375" s="13">
        <f t="shared" si="244"/>
        <v>0</v>
      </c>
      <c r="BO375" s="13">
        <f t="shared" si="245"/>
        <v>0</v>
      </c>
      <c r="BP375" s="13">
        <f t="shared" si="246"/>
        <v>0</v>
      </c>
      <c r="BQ375" s="13">
        <f t="shared" si="247"/>
        <v>0</v>
      </c>
      <c r="BR375" s="13">
        <f t="shared" si="248"/>
        <v>0</v>
      </c>
      <c r="BS375" s="13">
        <f t="shared" si="249"/>
        <v>0</v>
      </c>
      <c r="BT375" s="13">
        <f t="shared" si="250"/>
        <v>0</v>
      </c>
      <c r="BU375" s="40">
        <f t="shared" si="274"/>
        <v>1</v>
      </c>
      <c r="BV375" s="13">
        <f t="shared" si="251"/>
        <v>0</v>
      </c>
      <c r="BW375" s="13">
        <f t="shared" si="252"/>
        <v>0</v>
      </c>
      <c r="BX375" s="13">
        <f t="shared" si="253"/>
        <v>0</v>
      </c>
      <c r="BY375" s="13">
        <f t="shared" si="254"/>
        <v>0</v>
      </c>
      <c r="BZ375" s="13">
        <f t="shared" si="255"/>
        <v>0</v>
      </c>
      <c r="CA375" s="13">
        <f t="shared" si="256"/>
        <v>0</v>
      </c>
      <c r="CB375" s="13">
        <f t="shared" si="257"/>
        <v>0</v>
      </c>
      <c r="CC375" s="13">
        <f t="shared" si="258"/>
        <v>1</v>
      </c>
      <c r="CD375" s="13">
        <f t="shared" si="259"/>
        <v>0</v>
      </c>
      <c r="CE375" s="13">
        <f t="shared" si="260"/>
        <v>0</v>
      </c>
      <c r="CF375" s="13">
        <f t="shared" si="261"/>
        <v>0</v>
      </c>
      <c r="CG375" s="13">
        <f t="shared" si="262"/>
        <v>0</v>
      </c>
      <c r="CH375" s="13">
        <f t="shared" si="263"/>
        <v>0</v>
      </c>
      <c r="CI375" s="13">
        <f t="shared" si="264"/>
        <v>0</v>
      </c>
      <c r="CJ375" s="13">
        <f t="shared" si="265"/>
        <v>0</v>
      </c>
      <c r="CK375" s="13">
        <f t="shared" si="266"/>
        <v>0</v>
      </c>
      <c r="CL375" s="13">
        <f t="shared" si="267"/>
        <v>0</v>
      </c>
      <c r="CM375" s="13">
        <f t="shared" si="268"/>
        <v>0</v>
      </c>
      <c r="CN375" s="13">
        <f t="shared" si="269"/>
        <v>0</v>
      </c>
      <c r="CO375" s="13">
        <f t="shared" si="270"/>
        <v>0</v>
      </c>
      <c r="CP375" s="13">
        <f t="shared" si="271"/>
        <v>0</v>
      </c>
      <c r="CQ375" s="13">
        <f t="shared" si="272"/>
        <v>0</v>
      </c>
      <c r="CR375" s="13">
        <f t="shared" si="273"/>
        <v>1</v>
      </c>
      <c r="CS375" s="13">
        <f t="shared" si="275"/>
        <v>0</v>
      </c>
      <c r="CT375" s="13" t="s">
        <v>107</v>
      </c>
    </row>
    <row r="376" spans="1:98" x14ac:dyDescent="0.35">
      <c r="A376" s="14">
        <v>254</v>
      </c>
      <c r="B376" s="6">
        <v>375</v>
      </c>
      <c r="D376" s="6">
        <v>1</v>
      </c>
      <c r="G376" s="6">
        <v>1</v>
      </c>
      <c r="H376" s="6"/>
      <c r="I376" s="6"/>
      <c r="J376" s="6" t="s">
        <v>147</v>
      </c>
      <c r="K376" s="16">
        <v>43788</v>
      </c>
      <c r="L376" s="6" t="s">
        <v>86</v>
      </c>
      <c r="M376" s="6" t="s">
        <v>325</v>
      </c>
      <c r="N376" s="6"/>
      <c r="O376" s="6"/>
      <c r="P376" s="16">
        <v>43758</v>
      </c>
      <c r="Q376" s="17">
        <v>0.875</v>
      </c>
      <c r="R376" s="6" t="s">
        <v>98</v>
      </c>
      <c r="S376" s="6" t="s">
        <v>99</v>
      </c>
      <c r="T376" s="6" t="s">
        <v>59</v>
      </c>
      <c r="U376" s="6" t="s">
        <v>666</v>
      </c>
      <c r="V376" s="6" t="s">
        <v>330</v>
      </c>
      <c r="W376" s="6" t="s">
        <v>94</v>
      </c>
      <c r="Y376" s="6" t="s">
        <v>88</v>
      </c>
      <c r="AA376" s="6" t="s">
        <v>49</v>
      </c>
      <c r="AB376" s="6" t="s">
        <v>666</v>
      </c>
      <c r="AC376" s="6" t="s">
        <v>94</v>
      </c>
      <c r="AD376" s="6">
        <v>5</v>
      </c>
      <c r="AE376" s="6" t="s">
        <v>87</v>
      </c>
      <c r="AG376" s="6" t="s">
        <v>53</v>
      </c>
      <c r="AH376" s="6" t="s">
        <v>666</v>
      </c>
      <c r="AI376" s="6" t="s">
        <v>94</v>
      </c>
      <c r="AJ376" s="6">
        <v>5</v>
      </c>
      <c r="AK376" s="6" t="s">
        <v>79</v>
      </c>
      <c r="AM376" s="6" t="s">
        <v>56</v>
      </c>
      <c r="AN376" s="6" t="s">
        <v>667</v>
      </c>
      <c r="AO376" s="6" t="s">
        <v>94</v>
      </c>
      <c r="AQ376" s="6" t="s">
        <v>79</v>
      </c>
      <c r="AU376" s="6" t="s">
        <v>105</v>
      </c>
      <c r="AV376" s="6" t="s">
        <v>106</v>
      </c>
      <c r="AW376" s="6" t="s">
        <v>667</v>
      </c>
      <c r="AX376" s="6" t="s">
        <v>99</v>
      </c>
      <c r="AY376" s="13">
        <f t="shared" si="230"/>
        <v>1</v>
      </c>
      <c r="AZ376" s="13">
        <f t="shared" si="231"/>
        <v>0</v>
      </c>
      <c r="BA376" s="13">
        <f t="shared" si="232"/>
        <v>0</v>
      </c>
      <c r="BB376" s="13">
        <f t="shared" si="233"/>
        <v>0</v>
      </c>
      <c r="BC376" s="13">
        <f t="shared" si="234"/>
        <v>1</v>
      </c>
      <c r="BD376" s="13">
        <f t="shared" si="235"/>
        <v>0</v>
      </c>
      <c r="BE376" s="13">
        <f>COUNTIF(T376:AT376,"Tocaciones")</f>
        <v>0</v>
      </c>
      <c r="BF376" s="13">
        <f t="shared" si="236"/>
        <v>1</v>
      </c>
      <c r="BG376" s="13">
        <f t="shared" si="237"/>
        <v>0</v>
      </c>
      <c r="BH376" s="13">
        <f t="shared" si="238"/>
        <v>0</v>
      </c>
      <c r="BI376" s="13">
        <f t="shared" si="239"/>
        <v>1</v>
      </c>
      <c r="BJ376" s="13">
        <f t="shared" si="240"/>
        <v>0</v>
      </c>
      <c r="BK376" s="13">
        <f t="shared" si="241"/>
        <v>0</v>
      </c>
      <c r="BL376" s="13">
        <f t="shared" si="242"/>
        <v>0</v>
      </c>
      <c r="BM376" s="13">
        <f t="shared" si="243"/>
        <v>0</v>
      </c>
      <c r="BN376" s="13">
        <f t="shared" si="244"/>
        <v>0</v>
      </c>
      <c r="BO376" s="13">
        <f t="shared" si="245"/>
        <v>0</v>
      </c>
      <c r="BP376" s="13">
        <f t="shared" si="246"/>
        <v>0</v>
      </c>
      <c r="BQ376" s="13">
        <f t="shared" si="247"/>
        <v>0</v>
      </c>
      <c r="BR376" s="13">
        <f t="shared" si="248"/>
        <v>0</v>
      </c>
      <c r="BS376" s="13">
        <f t="shared" si="249"/>
        <v>0</v>
      </c>
      <c r="BT376" s="13">
        <f t="shared" si="250"/>
        <v>0</v>
      </c>
      <c r="BU376" s="40">
        <f t="shared" si="274"/>
        <v>4</v>
      </c>
      <c r="BV376" s="13">
        <f t="shared" si="251"/>
        <v>0</v>
      </c>
      <c r="BW376" s="13">
        <f t="shared" si="252"/>
        <v>0</v>
      </c>
      <c r="BX376" s="13">
        <f t="shared" si="253"/>
        <v>0</v>
      </c>
      <c r="BY376" s="13">
        <f t="shared" si="254"/>
        <v>0</v>
      </c>
      <c r="BZ376" s="13">
        <f t="shared" si="255"/>
        <v>0</v>
      </c>
      <c r="CA376" s="13">
        <f t="shared" si="256"/>
        <v>0</v>
      </c>
      <c r="CB376" s="13">
        <f t="shared" si="257"/>
        <v>0</v>
      </c>
      <c r="CC376" s="13">
        <f t="shared" si="258"/>
        <v>2</v>
      </c>
      <c r="CD376" s="13">
        <f t="shared" si="259"/>
        <v>0</v>
      </c>
      <c r="CE376" s="13">
        <f t="shared" si="260"/>
        <v>0</v>
      </c>
      <c r="CF376" s="13">
        <f t="shared" si="261"/>
        <v>0</v>
      </c>
      <c r="CG376" s="13">
        <f t="shared" si="262"/>
        <v>0</v>
      </c>
      <c r="CH376" s="13">
        <f t="shared" si="263"/>
        <v>0</v>
      </c>
      <c r="CI376" s="13">
        <f t="shared" si="264"/>
        <v>0</v>
      </c>
      <c r="CJ376" s="13">
        <f t="shared" si="265"/>
        <v>0</v>
      </c>
      <c r="CK376" s="13">
        <f t="shared" si="266"/>
        <v>1</v>
      </c>
      <c r="CL376" s="13">
        <f t="shared" si="267"/>
        <v>1</v>
      </c>
      <c r="CM376" s="13">
        <f t="shared" si="268"/>
        <v>0</v>
      </c>
      <c r="CN376" s="13">
        <f t="shared" si="269"/>
        <v>0</v>
      </c>
      <c r="CO376" s="13">
        <f t="shared" si="270"/>
        <v>0</v>
      </c>
      <c r="CP376" s="13">
        <f t="shared" si="271"/>
        <v>0</v>
      </c>
      <c r="CQ376" s="13">
        <f t="shared" si="272"/>
        <v>0</v>
      </c>
      <c r="CR376" s="13">
        <f t="shared" si="273"/>
        <v>4</v>
      </c>
      <c r="CS376" s="13">
        <f t="shared" si="275"/>
        <v>0</v>
      </c>
      <c r="CT376" s="13" t="s">
        <v>107</v>
      </c>
    </row>
    <row r="377" spans="1:98" x14ac:dyDescent="0.35">
      <c r="A377" s="14">
        <v>255</v>
      </c>
      <c r="B377" s="6">
        <v>376</v>
      </c>
      <c r="D377" s="6">
        <v>2</v>
      </c>
      <c r="G377" s="6">
        <v>1</v>
      </c>
      <c r="H377" s="6"/>
      <c r="I377" s="6"/>
      <c r="J377" s="6" t="s">
        <v>147</v>
      </c>
      <c r="K377" s="16">
        <v>43788</v>
      </c>
      <c r="L377" s="6" t="s">
        <v>668</v>
      </c>
      <c r="M377" s="6" t="s">
        <v>325</v>
      </c>
      <c r="N377" s="6"/>
      <c r="O377" s="6"/>
      <c r="P377" s="16">
        <v>43759</v>
      </c>
      <c r="R377" s="6" t="s">
        <v>98</v>
      </c>
      <c r="S377" s="6" t="s">
        <v>98</v>
      </c>
      <c r="T377" s="6" t="s">
        <v>52</v>
      </c>
      <c r="U377" s="6" t="s">
        <v>669</v>
      </c>
      <c r="V377" s="6" t="s">
        <v>327</v>
      </c>
      <c r="W377" s="6" t="s">
        <v>94</v>
      </c>
      <c r="Y377" s="6" t="s">
        <v>73</v>
      </c>
      <c r="Z377" s="6" t="s">
        <v>75</v>
      </c>
      <c r="AU377" s="6" t="s">
        <v>105</v>
      </c>
      <c r="AV377" s="6" t="s">
        <v>106</v>
      </c>
      <c r="AX377" s="6" t="s">
        <v>99</v>
      </c>
      <c r="AY377" s="13">
        <f t="shared" si="230"/>
        <v>0</v>
      </c>
      <c r="AZ377" s="13">
        <f t="shared" si="231"/>
        <v>0</v>
      </c>
      <c r="BA377" s="13">
        <f t="shared" si="232"/>
        <v>0</v>
      </c>
      <c r="BB377" s="13">
        <f t="shared" si="233"/>
        <v>1</v>
      </c>
      <c r="BC377" s="13">
        <f t="shared" si="234"/>
        <v>0</v>
      </c>
      <c r="BD377" s="13">
        <f t="shared" si="235"/>
        <v>0</v>
      </c>
      <c r="BE377" s="13">
        <f>COUNTIF(T377:AW377,"Tocaciones")</f>
        <v>0</v>
      </c>
      <c r="BF377" s="13">
        <f t="shared" si="236"/>
        <v>0</v>
      </c>
      <c r="BG377" s="13">
        <f t="shared" si="237"/>
        <v>0</v>
      </c>
      <c r="BH377" s="13">
        <f t="shared" si="238"/>
        <v>0</v>
      </c>
      <c r="BI377" s="13">
        <f t="shared" si="239"/>
        <v>0</v>
      </c>
      <c r="BJ377" s="13">
        <f t="shared" si="240"/>
        <v>0</v>
      </c>
      <c r="BK377" s="13">
        <f t="shared" si="241"/>
        <v>0</v>
      </c>
      <c r="BL377" s="13">
        <f t="shared" si="242"/>
        <v>0</v>
      </c>
      <c r="BM377" s="13">
        <f t="shared" si="243"/>
        <v>0</v>
      </c>
      <c r="BN377" s="13">
        <f t="shared" si="244"/>
        <v>0</v>
      </c>
      <c r="BO377" s="13">
        <f t="shared" si="245"/>
        <v>0</v>
      </c>
      <c r="BP377" s="13">
        <f t="shared" si="246"/>
        <v>0</v>
      </c>
      <c r="BQ377" s="13">
        <f t="shared" si="247"/>
        <v>0</v>
      </c>
      <c r="BR377" s="13">
        <f t="shared" si="248"/>
        <v>0</v>
      </c>
      <c r="BS377" s="13">
        <f t="shared" si="249"/>
        <v>0</v>
      </c>
      <c r="BT377" s="13">
        <f t="shared" si="250"/>
        <v>0</v>
      </c>
      <c r="BU377" s="40">
        <f t="shared" si="274"/>
        <v>1</v>
      </c>
      <c r="BV377" s="13">
        <f t="shared" si="251"/>
        <v>0</v>
      </c>
      <c r="BW377" s="13">
        <f t="shared" si="252"/>
        <v>1</v>
      </c>
      <c r="BX377" s="13">
        <f t="shared" si="253"/>
        <v>0</v>
      </c>
      <c r="BY377" s="13">
        <f t="shared" si="254"/>
        <v>1</v>
      </c>
      <c r="BZ377" s="13">
        <f t="shared" si="255"/>
        <v>0</v>
      </c>
      <c r="CA377" s="13">
        <f t="shared" si="256"/>
        <v>0</v>
      </c>
      <c r="CB377" s="13">
        <f t="shared" si="257"/>
        <v>0</v>
      </c>
      <c r="CC377" s="13">
        <f t="shared" si="258"/>
        <v>0</v>
      </c>
      <c r="CD377" s="13">
        <f t="shared" si="259"/>
        <v>0</v>
      </c>
      <c r="CE377" s="13">
        <f t="shared" si="260"/>
        <v>0</v>
      </c>
      <c r="CF377" s="13">
        <f t="shared" si="261"/>
        <v>0</v>
      </c>
      <c r="CG377" s="13">
        <f t="shared" si="262"/>
        <v>0</v>
      </c>
      <c r="CH377" s="13">
        <f t="shared" si="263"/>
        <v>0</v>
      </c>
      <c r="CI377" s="13">
        <f t="shared" si="264"/>
        <v>0</v>
      </c>
      <c r="CJ377" s="13">
        <f t="shared" si="265"/>
        <v>0</v>
      </c>
      <c r="CK377" s="13">
        <f t="shared" si="266"/>
        <v>0</v>
      </c>
      <c r="CL377" s="13">
        <f t="shared" si="267"/>
        <v>0</v>
      </c>
      <c r="CM377" s="13">
        <f t="shared" si="268"/>
        <v>0</v>
      </c>
      <c r="CN377" s="13">
        <f t="shared" si="269"/>
        <v>0</v>
      </c>
      <c r="CO377" s="13">
        <f t="shared" si="270"/>
        <v>0</v>
      </c>
      <c r="CP377" s="13">
        <f t="shared" si="271"/>
        <v>0</v>
      </c>
      <c r="CQ377" s="13">
        <f t="shared" si="272"/>
        <v>0</v>
      </c>
      <c r="CR377" s="13">
        <f t="shared" si="273"/>
        <v>1</v>
      </c>
      <c r="CS377" s="13">
        <f t="shared" si="275"/>
        <v>0</v>
      </c>
      <c r="CT377" s="13" t="s">
        <v>107</v>
      </c>
    </row>
    <row r="378" spans="1:98" x14ac:dyDescent="0.35">
      <c r="A378" s="14">
        <v>256</v>
      </c>
      <c r="B378" s="6">
        <v>377</v>
      </c>
      <c r="D378" s="6">
        <v>1</v>
      </c>
      <c r="G378" s="6">
        <v>1</v>
      </c>
      <c r="H378" s="6">
        <v>2</v>
      </c>
      <c r="I378" s="6"/>
      <c r="J378" s="6" t="s">
        <v>96</v>
      </c>
      <c r="K378" s="16">
        <v>43789</v>
      </c>
      <c r="L378" s="6" t="s">
        <v>668</v>
      </c>
      <c r="M378" s="6" t="s">
        <v>173</v>
      </c>
      <c r="N378" s="6" t="s">
        <v>268</v>
      </c>
      <c r="O378" s="6"/>
      <c r="P378" s="16">
        <v>43756</v>
      </c>
      <c r="Q378" s="17">
        <v>0.72916666666666663</v>
      </c>
      <c r="R378" s="6" t="s">
        <v>98</v>
      </c>
      <c r="S378" s="6" t="s">
        <v>98</v>
      </c>
      <c r="T378" s="6" t="s">
        <v>52</v>
      </c>
      <c r="U378" s="6" t="s">
        <v>227</v>
      </c>
      <c r="V378" s="6" t="s">
        <v>632</v>
      </c>
      <c r="W378" s="6" t="s">
        <v>94</v>
      </c>
      <c r="Y378" s="6" t="s">
        <v>73</v>
      </c>
      <c r="Z378" s="6" t="s">
        <v>75</v>
      </c>
      <c r="AU378" s="6" t="s">
        <v>105</v>
      </c>
      <c r="AV378" s="6" t="s">
        <v>106</v>
      </c>
      <c r="AX378" s="6" t="s">
        <v>99</v>
      </c>
      <c r="AY378" s="13">
        <f t="shared" si="230"/>
        <v>0</v>
      </c>
      <c r="AZ378" s="13">
        <f t="shared" si="231"/>
        <v>0</v>
      </c>
      <c r="BA378" s="13">
        <f t="shared" si="232"/>
        <v>0</v>
      </c>
      <c r="BB378" s="13">
        <f t="shared" si="233"/>
        <v>1</v>
      </c>
      <c r="BC378" s="13">
        <f t="shared" si="234"/>
        <v>0</v>
      </c>
      <c r="BD378" s="13">
        <f t="shared" si="235"/>
        <v>0</v>
      </c>
      <c r="BE378" s="13">
        <f>COUNTIF(T378:AT378,"Tocaciones")</f>
        <v>0</v>
      </c>
      <c r="BF378" s="13">
        <f t="shared" si="236"/>
        <v>0</v>
      </c>
      <c r="BG378" s="13">
        <f t="shared" si="237"/>
        <v>0</v>
      </c>
      <c r="BH378" s="13">
        <f t="shared" si="238"/>
        <v>0</v>
      </c>
      <c r="BI378" s="13">
        <f t="shared" si="239"/>
        <v>0</v>
      </c>
      <c r="BJ378" s="13">
        <f t="shared" si="240"/>
        <v>0</v>
      </c>
      <c r="BK378" s="13">
        <f t="shared" si="241"/>
        <v>0</v>
      </c>
      <c r="BL378" s="13">
        <f t="shared" si="242"/>
        <v>0</v>
      </c>
      <c r="BM378" s="13">
        <f t="shared" si="243"/>
        <v>0</v>
      </c>
      <c r="BN378" s="13">
        <f t="shared" si="244"/>
        <v>0</v>
      </c>
      <c r="BO378" s="13">
        <f t="shared" si="245"/>
        <v>0</v>
      </c>
      <c r="BP378" s="13">
        <f t="shared" si="246"/>
        <v>0</v>
      </c>
      <c r="BQ378" s="13">
        <f t="shared" si="247"/>
        <v>0</v>
      </c>
      <c r="BR378" s="13">
        <f t="shared" si="248"/>
        <v>0</v>
      </c>
      <c r="BS378" s="13">
        <f t="shared" si="249"/>
        <v>0</v>
      </c>
      <c r="BT378" s="13">
        <f t="shared" si="250"/>
        <v>0</v>
      </c>
      <c r="BU378" s="40">
        <f t="shared" si="274"/>
        <v>1</v>
      </c>
      <c r="BV378" s="13">
        <f t="shared" si="251"/>
        <v>0</v>
      </c>
      <c r="BW378" s="13">
        <f t="shared" si="252"/>
        <v>1</v>
      </c>
      <c r="BX378" s="13">
        <f t="shared" si="253"/>
        <v>0</v>
      </c>
      <c r="BY378" s="13">
        <f t="shared" si="254"/>
        <v>1</v>
      </c>
      <c r="BZ378" s="13">
        <f t="shared" si="255"/>
        <v>0</v>
      </c>
      <c r="CA378" s="13">
        <f t="shared" si="256"/>
        <v>0</v>
      </c>
      <c r="CB378" s="13">
        <f t="shared" si="257"/>
        <v>0</v>
      </c>
      <c r="CC378" s="13">
        <f t="shared" si="258"/>
        <v>0</v>
      </c>
      <c r="CD378" s="13">
        <f t="shared" si="259"/>
        <v>0</v>
      </c>
      <c r="CE378" s="13">
        <f t="shared" si="260"/>
        <v>0</v>
      </c>
      <c r="CF378" s="13">
        <f t="shared" si="261"/>
        <v>0</v>
      </c>
      <c r="CG378" s="13">
        <f t="shared" si="262"/>
        <v>0</v>
      </c>
      <c r="CH378" s="13">
        <f t="shared" si="263"/>
        <v>0</v>
      </c>
      <c r="CI378" s="13">
        <f t="shared" si="264"/>
        <v>0</v>
      </c>
      <c r="CJ378" s="13">
        <f t="shared" si="265"/>
        <v>0</v>
      </c>
      <c r="CK378" s="13">
        <f t="shared" si="266"/>
        <v>0</v>
      </c>
      <c r="CL378" s="13">
        <f t="shared" si="267"/>
        <v>0</v>
      </c>
      <c r="CM378" s="13">
        <f t="shared" si="268"/>
        <v>0</v>
      </c>
      <c r="CN378" s="13">
        <f t="shared" si="269"/>
        <v>0</v>
      </c>
      <c r="CO378" s="13">
        <f t="shared" si="270"/>
        <v>0</v>
      </c>
      <c r="CP378" s="13">
        <f t="shared" si="271"/>
        <v>0</v>
      </c>
      <c r="CQ378" s="13">
        <f t="shared" si="272"/>
        <v>0</v>
      </c>
      <c r="CR378" s="13">
        <f t="shared" si="273"/>
        <v>1</v>
      </c>
      <c r="CS378" s="13">
        <f t="shared" si="275"/>
        <v>0</v>
      </c>
      <c r="CT378" s="13" t="s">
        <v>107</v>
      </c>
    </row>
    <row r="379" spans="1:98" x14ac:dyDescent="0.35">
      <c r="A379" s="14">
        <v>256</v>
      </c>
      <c r="B379" s="6">
        <v>378</v>
      </c>
      <c r="D379" s="6">
        <v>1</v>
      </c>
      <c r="G379" s="6">
        <v>1</v>
      </c>
      <c r="H379" s="6">
        <v>2</v>
      </c>
      <c r="I379" s="6"/>
      <c r="J379" s="6" t="s">
        <v>96</v>
      </c>
      <c r="K379" s="16">
        <v>43789</v>
      </c>
      <c r="L379" s="6" t="s">
        <v>668</v>
      </c>
      <c r="M379" s="6" t="s">
        <v>173</v>
      </c>
      <c r="N379" s="6" t="s">
        <v>268</v>
      </c>
      <c r="O379" s="6"/>
      <c r="P379" s="16">
        <v>43756</v>
      </c>
      <c r="Q379" s="17">
        <v>0.77083333333333337</v>
      </c>
      <c r="R379" s="6" t="s">
        <v>98</v>
      </c>
      <c r="S379" s="6" t="s">
        <v>99</v>
      </c>
      <c r="T379" s="6" t="s">
        <v>52</v>
      </c>
      <c r="U379" s="6" t="s">
        <v>670</v>
      </c>
      <c r="V379" s="6" t="s">
        <v>632</v>
      </c>
      <c r="W379" s="6" t="s">
        <v>94</v>
      </c>
      <c r="Y379" s="6" t="s">
        <v>73</v>
      </c>
      <c r="Z379" s="6" t="s">
        <v>76</v>
      </c>
      <c r="AU379" s="6" t="s">
        <v>105</v>
      </c>
      <c r="AV379" s="6" t="s">
        <v>106</v>
      </c>
      <c r="AX379" s="6" t="s">
        <v>99</v>
      </c>
      <c r="AY379" s="13">
        <f t="shared" si="230"/>
        <v>0</v>
      </c>
      <c r="AZ379" s="13">
        <f t="shared" si="231"/>
        <v>0</v>
      </c>
      <c r="BA379" s="13">
        <f t="shared" si="232"/>
        <v>0</v>
      </c>
      <c r="BB379" s="13">
        <f t="shared" si="233"/>
        <v>1</v>
      </c>
      <c r="BC379" s="13">
        <f t="shared" si="234"/>
        <v>0</v>
      </c>
      <c r="BD379" s="13">
        <f t="shared" si="235"/>
        <v>0</v>
      </c>
      <c r="BE379" s="13">
        <f>COUNTIF(T379:AW379,"Tocaciones")</f>
        <v>0</v>
      </c>
      <c r="BF379" s="13">
        <f t="shared" si="236"/>
        <v>0</v>
      </c>
      <c r="BG379" s="13">
        <f t="shared" si="237"/>
        <v>0</v>
      </c>
      <c r="BH379" s="13">
        <f t="shared" si="238"/>
        <v>0</v>
      </c>
      <c r="BI379" s="13">
        <f t="shared" si="239"/>
        <v>0</v>
      </c>
      <c r="BJ379" s="13">
        <f t="shared" si="240"/>
        <v>0</v>
      </c>
      <c r="BK379" s="13">
        <f t="shared" si="241"/>
        <v>0</v>
      </c>
      <c r="BL379" s="13">
        <f t="shared" si="242"/>
        <v>0</v>
      </c>
      <c r="BM379" s="13">
        <f t="shared" si="243"/>
        <v>0</v>
      </c>
      <c r="BN379" s="13">
        <f t="shared" si="244"/>
        <v>0</v>
      </c>
      <c r="BO379" s="13">
        <f t="shared" si="245"/>
        <v>0</v>
      </c>
      <c r="BP379" s="13">
        <f t="shared" si="246"/>
        <v>0</v>
      </c>
      <c r="BQ379" s="13">
        <f t="shared" si="247"/>
        <v>0</v>
      </c>
      <c r="BR379" s="13">
        <f t="shared" si="248"/>
        <v>0</v>
      </c>
      <c r="BS379" s="13">
        <f t="shared" si="249"/>
        <v>0</v>
      </c>
      <c r="BT379" s="13">
        <f t="shared" si="250"/>
        <v>0</v>
      </c>
      <c r="BU379" s="40">
        <f t="shared" si="274"/>
        <v>1</v>
      </c>
      <c r="BV379" s="13">
        <f t="shared" si="251"/>
        <v>0</v>
      </c>
      <c r="BW379" s="13">
        <f t="shared" si="252"/>
        <v>1</v>
      </c>
      <c r="BX379" s="13">
        <f t="shared" si="253"/>
        <v>0</v>
      </c>
      <c r="BY379" s="13">
        <f t="shared" si="254"/>
        <v>0</v>
      </c>
      <c r="BZ379" s="13">
        <f t="shared" si="255"/>
        <v>1</v>
      </c>
      <c r="CA379" s="13">
        <f t="shared" si="256"/>
        <v>0</v>
      </c>
      <c r="CB379" s="13">
        <f t="shared" si="257"/>
        <v>0</v>
      </c>
      <c r="CC379" s="13">
        <f t="shared" si="258"/>
        <v>0</v>
      </c>
      <c r="CD379" s="13">
        <f t="shared" si="259"/>
        <v>0</v>
      </c>
      <c r="CE379" s="13">
        <f t="shared" si="260"/>
        <v>0</v>
      </c>
      <c r="CF379" s="13">
        <f t="shared" si="261"/>
        <v>0</v>
      </c>
      <c r="CG379" s="13">
        <f t="shared" si="262"/>
        <v>0</v>
      </c>
      <c r="CH379" s="13">
        <f t="shared" si="263"/>
        <v>0</v>
      </c>
      <c r="CI379" s="13">
        <f t="shared" si="264"/>
        <v>0</v>
      </c>
      <c r="CJ379" s="13">
        <f t="shared" si="265"/>
        <v>0</v>
      </c>
      <c r="CK379" s="13">
        <f t="shared" si="266"/>
        <v>0</v>
      </c>
      <c r="CL379" s="13">
        <f t="shared" si="267"/>
        <v>0</v>
      </c>
      <c r="CM379" s="13">
        <f t="shared" si="268"/>
        <v>0</v>
      </c>
      <c r="CN379" s="13">
        <f t="shared" si="269"/>
        <v>0</v>
      </c>
      <c r="CO379" s="13">
        <f t="shared" si="270"/>
        <v>0</v>
      </c>
      <c r="CP379" s="13">
        <f t="shared" si="271"/>
        <v>0</v>
      </c>
      <c r="CQ379" s="13">
        <f t="shared" si="272"/>
        <v>0</v>
      </c>
      <c r="CR379" s="13">
        <f t="shared" si="273"/>
        <v>1</v>
      </c>
      <c r="CS379" s="13">
        <f t="shared" si="275"/>
        <v>0</v>
      </c>
      <c r="CT379" s="13" t="s">
        <v>107</v>
      </c>
    </row>
    <row r="380" spans="1:98" x14ac:dyDescent="0.35">
      <c r="A380" s="14">
        <v>256</v>
      </c>
      <c r="B380" s="6">
        <v>379</v>
      </c>
      <c r="D380" s="6">
        <v>2</v>
      </c>
      <c r="G380" s="6">
        <v>1</v>
      </c>
      <c r="H380" s="6">
        <v>2</v>
      </c>
      <c r="I380" s="6"/>
      <c r="J380" s="6" t="s">
        <v>96</v>
      </c>
      <c r="K380" s="16">
        <v>43789</v>
      </c>
      <c r="L380" s="6" t="s">
        <v>668</v>
      </c>
      <c r="M380" s="6" t="s">
        <v>173</v>
      </c>
      <c r="N380" s="6" t="s">
        <v>268</v>
      </c>
      <c r="O380" s="6"/>
      <c r="P380" s="16">
        <v>43756</v>
      </c>
      <c r="R380" s="6" t="s">
        <v>98</v>
      </c>
      <c r="S380" s="6" t="s">
        <v>98</v>
      </c>
      <c r="T380" s="6" t="s">
        <v>52</v>
      </c>
      <c r="U380" s="6" t="s">
        <v>227</v>
      </c>
      <c r="V380" s="6" t="s">
        <v>632</v>
      </c>
      <c r="W380" s="6" t="s">
        <v>94</v>
      </c>
      <c r="Y380" s="6" t="s">
        <v>73</v>
      </c>
      <c r="Z380" s="6" t="s">
        <v>76</v>
      </c>
      <c r="AU380" s="6" t="s">
        <v>105</v>
      </c>
      <c r="AV380" s="6" t="s">
        <v>106</v>
      </c>
      <c r="AX380" s="6" t="s">
        <v>99</v>
      </c>
      <c r="AY380" s="13">
        <f t="shared" si="230"/>
        <v>0</v>
      </c>
      <c r="AZ380" s="13">
        <f t="shared" si="231"/>
        <v>0</v>
      </c>
      <c r="BA380" s="13">
        <f t="shared" si="232"/>
        <v>0</v>
      </c>
      <c r="BB380" s="13">
        <f t="shared" si="233"/>
        <v>1</v>
      </c>
      <c r="BC380" s="13">
        <f t="shared" si="234"/>
        <v>0</v>
      </c>
      <c r="BD380" s="13">
        <f t="shared" si="235"/>
        <v>0</v>
      </c>
      <c r="BE380" s="13">
        <f>COUNTIF(T380:AT380,"Tocaciones")</f>
        <v>0</v>
      </c>
      <c r="BF380" s="13">
        <f t="shared" si="236"/>
        <v>0</v>
      </c>
      <c r="BG380" s="13">
        <f t="shared" si="237"/>
        <v>0</v>
      </c>
      <c r="BH380" s="13">
        <f t="shared" si="238"/>
        <v>0</v>
      </c>
      <c r="BI380" s="13">
        <f t="shared" si="239"/>
        <v>0</v>
      </c>
      <c r="BJ380" s="13">
        <f t="shared" si="240"/>
        <v>0</v>
      </c>
      <c r="BK380" s="13">
        <f t="shared" si="241"/>
        <v>0</v>
      </c>
      <c r="BL380" s="13">
        <f t="shared" si="242"/>
        <v>0</v>
      </c>
      <c r="BM380" s="13">
        <f t="shared" si="243"/>
        <v>0</v>
      </c>
      <c r="BN380" s="13">
        <f t="shared" si="244"/>
        <v>0</v>
      </c>
      <c r="BO380" s="13">
        <f t="shared" si="245"/>
        <v>0</v>
      </c>
      <c r="BP380" s="13">
        <f t="shared" si="246"/>
        <v>0</v>
      </c>
      <c r="BQ380" s="13">
        <f t="shared" si="247"/>
        <v>0</v>
      </c>
      <c r="BR380" s="13">
        <f t="shared" si="248"/>
        <v>0</v>
      </c>
      <c r="BS380" s="13">
        <f t="shared" si="249"/>
        <v>0</v>
      </c>
      <c r="BT380" s="13">
        <f t="shared" si="250"/>
        <v>0</v>
      </c>
      <c r="BU380" s="40">
        <f t="shared" si="274"/>
        <v>1</v>
      </c>
      <c r="BV380" s="13">
        <f t="shared" si="251"/>
        <v>0</v>
      </c>
      <c r="BW380" s="13">
        <f t="shared" si="252"/>
        <v>1</v>
      </c>
      <c r="BX380" s="13">
        <f t="shared" si="253"/>
        <v>0</v>
      </c>
      <c r="BY380" s="13">
        <f t="shared" si="254"/>
        <v>0</v>
      </c>
      <c r="BZ380" s="13">
        <f t="shared" si="255"/>
        <v>1</v>
      </c>
      <c r="CA380" s="13">
        <f t="shared" si="256"/>
        <v>0</v>
      </c>
      <c r="CB380" s="13">
        <f t="shared" si="257"/>
        <v>0</v>
      </c>
      <c r="CC380" s="13">
        <f t="shared" si="258"/>
        <v>0</v>
      </c>
      <c r="CD380" s="13">
        <f t="shared" si="259"/>
        <v>0</v>
      </c>
      <c r="CE380" s="13">
        <f t="shared" si="260"/>
        <v>0</v>
      </c>
      <c r="CF380" s="13">
        <f t="shared" si="261"/>
        <v>0</v>
      </c>
      <c r="CG380" s="13">
        <f t="shared" si="262"/>
        <v>0</v>
      </c>
      <c r="CH380" s="13">
        <f t="shared" si="263"/>
        <v>0</v>
      </c>
      <c r="CI380" s="13">
        <f t="shared" si="264"/>
        <v>0</v>
      </c>
      <c r="CJ380" s="13">
        <f t="shared" si="265"/>
        <v>0</v>
      </c>
      <c r="CK380" s="13">
        <f t="shared" si="266"/>
        <v>0</v>
      </c>
      <c r="CL380" s="13">
        <f t="shared" si="267"/>
        <v>0</v>
      </c>
      <c r="CM380" s="13">
        <f t="shared" si="268"/>
        <v>0</v>
      </c>
      <c r="CN380" s="13">
        <f t="shared" si="269"/>
        <v>0</v>
      </c>
      <c r="CO380" s="13">
        <f t="shared" si="270"/>
        <v>0</v>
      </c>
      <c r="CP380" s="13">
        <f t="shared" si="271"/>
        <v>0</v>
      </c>
      <c r="CQ380" s="13">
        <f t="shared" si="272"/>
        <v>0</v>
      </c>
      <c r="CR380" s="13">
        <f t="shared" si="273"/>
        <v>1</v>
      </c>
      <c r="CS380" s="13">
        <f t="shared" si="275"/>
        <v>0</v>
      </c>
      <c r="CT380" s="13" t="s">
        <v>107</v>
      </c>
    </row>
    <row r="381" spans="1:98" x14ac:dyDescent="0.35">
      <c r="A381" s="14">
        <v>256</v>
      </c>
      <c r="B381" s="6">
        <v>380</v>
      </c>
      <c r="D381" s="6">
        <v>1</v>
      </c>
      <c r="G381" s="6">
        <v>1</v>
      </c>
      <c r="H381" s="6"/>
      <c r="I381" s="6"/>
      <c r="J381" s="6" t="s">
        <v>96</v>
      </c>
      <c r="K381" s="16">
        <v>43789</v>
      </c>
      <c r="L381" s="6" t="s">
        <v>668</v>
      </c>
      <c r="M381" s="6" t="s">
        <v>661</v>
      </c>
      <c r="N381" s="6"/>
      <c r="O381" s="6"/>
      <c r="P381" s="16">
        <v>43756</v>
      </c>
      <c r="R381" s="6" t="s">
        <v>98</v>
      </c>
      <c r="S381" s="6" t="s">
        <v>98</v>
      </c>
      <c r="T381" s="6" t="s">
        <v>52</v>
      </c>
      <c r="U381" s="6" t="s">
        <v>227</v>
      </c>
      <c r="V381" s="6" t="s">
        <v>632</v>
      </c>
      <c r="W381" s="6" t="s">
        <v>94</v>
      </c>
      <c r="Y381" s="6" t="s">
        <v>73</v>
      </c>
      <c r="Z381" s="6" t="s">
        <v>76</v>
      </c>
      <c r="AU381" s="6" t="s">
        <v>105</v>
      </c>
      <c r="AV381" s="6" t="s">
        <v>106</v>
      </c>
      <c r="AX381" s="6" t="s">
        <v>99</v>
      </c>
      <c r="AY381" s="13">
        <f t="shared" si="230"/>
        <v>0</v>
      </c>
      <c r="AZ381" s="13">
        <f t="shared" si="231"/>
        <v>0</v>
      </c>
      <c r="BA381" s="13">
        <f t="shared" si="232"/>
        <v>0</v>
      </c>
      <c r="BB381" s="13">
        <f t="shared" si="233"/>
        <v>1</v>
      </c>
      <c r="BC381" s="13">
        <f t="shared" si="234"/>
        <v>0</v>
      </c>
      <c r="BD381" s="13">
        <f t="shared" si="235"/>
        <v>0</v>
      </c>
      <c r="BE381" s="13">
        <f>COUNTIF(T381:AW381,"Tocaciones")</f>
        <v>0</v>
      </c>
      <c r="BF381" s="13">
        <f t="shared" si="236"/>
        <v>0</v>
      </c>
      <c r="BG381" s="13">
        <f t="shared" si="237"/>
        <v>0</v>
      </c>
      <c r="BH381" s="13">
        <f t="shared" si="238"/>
        <v>0</v>
      </c>
      <c r="BI381" s="13">
        <f t="shared" si="239"/>
        <v>0</v>
      </c>
      <c r="BJ381" s="13">
        <f t="shared" si="240"/>
        <v>0</v>
      </c>
      <c r="BK381" s="13">
        <f t="shared" si="241"/>
        <v>0</v>
      </c>
      <c r="BL381" s="13">
        <f t="shared" si="242"/>
        <v>0</v>
      </c>
      <c r="BM381" s="13">
        <f t="shared" si="243"/>
        <v>0</v>
      </c>
      <c r="BN381" s="13">
        <f t="shared" si="244"/>
        <v>0</v>
      </c>
      <c r="BO381" s="13">
        <f t="shared" si="245"/>
        <v>0</v>
      </c>
      <c r="BP381" s="13">
        <f t="shared" si="246"/>
        <v>0</v>
      </c>
      <c r="BQ381" s="13">
        <f t="shared" si="247"/>
        <v>0</v>
      </c>
      <c r="BR381" s="13">
        <f t="shared" si="248"/>
        <v>0</v>
      </c>
      <c r="BS381" s="13">
        <f t="shared" si="249"/>
        <v>0</v>
      </c>
      <c r="BT381" s="13">
        <f t="shared" si="250"/>
        <v>0</v>
      </c>
      <c r="BU381" s="40">
        <f t="shared" si="274"/>
        <v>1</v>
      </c>
      <c r="BV381" s="13">
        <f t="shared" si="251"/>
        <v>0</v>
      </c>
      <c r="BW381" s="13">
        <f t="shared" si="252"/>
        <v>1</v>
      </c>
      <c r="BX381" s="13">
        <f t="shared" si="253"/>
        <v>0</v>
      </c>
      <c r="BY381" s="13">
        <f t="shared" si="254"/>
        <v>0</v>
      </c>
      <c r="BZ381" s="13">
        <f t="shared" si="255"/>
        <v>1</v>
      </c>
      <c r="CA381" s="13">
        <f t="shared" si="256"/>
        <v>0</v>
      </c>
      <c r="CB381" s="13">
        <f t="shared" si="257"/>
        <v>0</v>
      </c>
      <c r="CC381" s="13">
        <f t="shared" si="258"/>
        <v>0</v>
      </c>
      <c r="CD381" s="13">
        <f t="shared" si="259"/>
        <v>0</v>
      </c>
      <c r="CE381" s="13">
        <f t="shared" si="260"/>
        <v>0</v>
      </c>
      <c r="CF381" s="13">
        <f t="shared" si="261"/>
        <v>0</v>
      </c>
      <c r="CG381" s="13">
        <f t="shared" si="262"/>
        <v>0</v>
      </c>
      <c r="CH381" s="13">
        <f t="shared" si="263"/>
        <v>0</v>
      </c>
      <c r="CI381" s="13">
        <f t="shared" si="264"/>
        <v>0</v>
      </c>
      <c r="CJ381" s="13">
        <f t="shared" si="265"/>
        <v>0</v>
      </c>
      <c r="CK381" s="13">
        <f t="shared" si="266"/>
        <v>0</v>
      </c>
      <c r="CL381" s="13">
        <f t="shared" si="267"/>
        <v>0</v>
      </c>
      <c r="CM381" s="13">
        <f t="shared" si="268"/>
        <v>0</v>
      </c>
      <c r="CN381" s="13">
        <f t="shared" si="269"/>
        <v>0</v>
      </c>
      <c r="CO381" s="13">
        <f t="shared" si="270"/>
        <v>0</v>
      </c>
      <c r="CP381" s="13">
        <f t="shared" si="271"/>
        <v>0</v>
      </c>
      <c r="CQ381" s="13">
        <f t="shared" si="272"/>
        <v>0</v>
      </c>
      <c r="CR381" s="13">
        <f t="shared" si="273"/>
        <v>1</v>
      </c>
      <c r="CS381" s="13">
        <f t="shared" si="275"/>
        <v>0</v>
      </c>
      <c r="CT381" s="13" t="s">
        <v>107</v>
      </c>
    </row>
    <row r="382" spans="1:98" x14ac:dyDescent="0.35">
      <c r="A382" s="14">
        <v>256</v>
      </c>
      <c r="B382" s="6">
        <v>381</v>
      </c>
      <c r="D382" s="6">
        <v>1</v>
      </c>
      <c r="G382" s="6">
        <v>1</v>
      </c>
      <c r="H382" s="6">
        <v>2</v>
      </c>
      <c r="I382" s="6"/>
      <c r="J382" s="6" t="s">
        <v>96</v>
      </c>
      <c r="K382" s="16">
        <v>43789</v>
      </c>
      <c r="L382" s="6" t="s">
        <v>668</v>
      </c>
      <c r="M382" s="6" t="s">
        <v>173</v>
      </c>
      <c r="N382" s="6" t="s">
        <v>268</v>
      </c>
      <c r="O382" s="6"/>
      <c r="P382" s="16">
        <v>43756</v>
      </c>
      <c r="R382" s="6" t="s">
        <v>98</v>
      </c>
      <c r="S382" s="6" t="s">
        <v>98</v>
      </c>
      <c r="T382" s="6" t="s">
        <v>52</v>
      </c>
      <c r="U382" s="6" t="s">
        <v>227</v>
      </c>
      <c r="V382" s="6" t="s">
        <v>632</v>
      </c>
      <c r="W382" s="6" t="s">
        <v>94</v>
      </c>
      <c r="Y382" s="6" t="s">
        <v>73</v>
      </c>
      <c r="Z382" s="6" t="s">
        <v>76</v>
      </c>
      <c r="AU382" s="6" t="s">
        <v>105</v>
      </c>
      <c r="AV382" s="6" t="s">
        <v>106</v>
      </c>
      <c r="AX382" s="6" t="s">
        <v>99</v>
      </c>
      <c r="AY382" s="13">
        <f t="shared" si="230"/>
        <v>0</v>
      </c>
      <c r="AZ382" s="13">
        <f t="shared" si="231"/>
        <v>0</v>
      </c>
      <c r="BA382" s="13">
        <f t="shared" si="232"/>
        <v>0</v>
      </c>
      <c r="BB382" s="13">
        <f t="shared" si="233"/>
        <v>1</v>
      </c>
      <c r="BC382" s="13">
        <f t="shared" si="234"/>
        <v>0</v>
      </c>
      <c r="BD382" s="13">
        <f t="shared" si="235"/>
        <v>0</v>
      </c>
      <c r="BE382" s="13">
        <f>COUNTIF(T382:AT382,"Tocaciones")</f>
        <v>0</v>
      </c>
      <c r="BF382" s="13">
        <f t="shared" si="236"/>
        <v>0</v>
      </c>
      <c r="BG382" s="13">
        <f t="shared" si="237"/>
        <v>0</v>
      </c>
      <c r="BH382" s="13">
        <f t="shared" si="238"/>
        <v>0</v>
      </c>
      <c r="BI382" s="13">
        <f t="shared" si="239"/>
        <v>0</v>
      </c>
      <c r="BJ382" s="13">
        <f t="shared" si="240"/>
        <v>0</v>
      </c>
      <c r="BK382" s="13">
        <f t="shared" si="241"/>
        <v>0</v>
      </c>
      <c r="BL382" s="13">
        <f t="shared" si="242"/>
        <v>0</v>
      </c>
      <c r="BM382" s="13">
        <f t="shared" si="243"/>
        <v>0</v>
      </c>
      <c r="BN382" s="13">
        <f t="shared" si="244"/>
        <v>0</v>
      </c>
      <c r="BO382" s="13">
        <f t="shared" si="245"/>
        <v>0</v>
      </c>
      <c r="BP382" s="13">
        <f t="shared" si="246"/>
        <v>0</v>
      </c>
      <c r="BQ382" s="13">
        <f t="shared" si="247"/>
        <v>0</v>
      </c>
      <c r="BR382" s="13">
        <f t="shared" si="248"/>
        <v>0</v>
      </c>
      <c r="BS382" s="13">
        <f t="shared" si="249"/>
        <v>0</v>
      </c>
      <c r="BT382" s="13">
        <f t="shared" si="250"/>
        <v>0</v>
      </c>
      <c r="BU382" s="40">
        <f t="shared" si="274"/>
        <v>1</v>
      </c>
      <c r="BV382" s="13">
        <f t="shared" si="251"/>
        <v>0</v>
      </c>
      <c r="BW382" s="13">
        <f t="shared" si="252"/>
        <v>1</v>
      </c>
      <c r="BX382" s="13">
        <f t="shared" si="253"/>
        <v>0</v>
      </c>
      <c r="BY382" s="13">
        <f t="shared" si="254"/>
        <v>0</v>
      </c>
      <c r="BZ382" s="13">
        <f t="shared" si="255"/>
        <v>1</v>
      </c>
      <c r="CA382" s="13">
        <f t="shared" si="256"/>
        <v>0</v>
      </c>
      <c r="CB382" s="13">
        <f t="shared" si="257"/>
        <v>0</v>
      </c>
      <c r="CC382" s="13">
        <f t="shared" si="258"/>
        <v>0</v>
      </c>
      <c r="CD382" s="13">
        <f t="shared" si="259"/>
        <v>0</v>
      </c>
      <c r="CE382" s="13">
        <f t="shared" si="260"/>
        <v>0</v>
      </c>
      <c r="CF382" s="13">
        <f t="shared" si="261"/>
        <v>0</v>
      </c>
      <c r="CG382" s="13">
        <f t="shared" si="262"/>
        <v>0</v>
      </c>
      <c r="CH382" s="13">
        <f t="shared" si="263"/>
        <v>0</v>
      </c>
      <c r="CI382" s="13">
        <f t="shared" si="264"/>
        <v>0</v>
      </c>
      <c r="CJ382" s="13">
        <f t="shared" si="265"/>
        <v>0</v>
      </c>
      <c r="CK382" s="13">
        <f t="shared" si="266"/>
        <v>0</v>
      </c>
      <c r="CL382" s="13">
        <f t="shared" si="267"/>
        <v>0</v>
      </c>
      <c r="CM382" s="13">
        <f t="shared" si="268"/>
        <v>0</v>
      </c>
      <c r="CN382" s="13">
        <f t="shared" si="269"/>
        <v>0</v>
      </c>
      <c r="CO382" s="13">
        <f t="shared" si="270"/>
        <v>0</v>
      </c>
      <c r="CP382" s="13">
        <f t="shared" si="271"/>
        <v>0</v>
      </c>
      <c r="CQ382" s="13">
        <f t="shared" si="272"/>
        <v>0</v>
      </c>
      <c r="CR382" s="13">
        <f t="shared" si="273"/>
        <v>1</v>
      </c>
      <c r="CS382" s="13">
        <f t="shared" si="275"/>
        <v>0</v>
      </c>
      <c r="CT382" s="13" t="s">
        <v>107</v>
      </c>
    </row>
    <row r="383" spans="1:98" x14ac:dyDescent="0.35">
      <c r="A383" s="14">
        <v>256</v>
      </c>
      <c r="B383" s="6">
        <v>382</v>
      </c>
      <c r="D383" s="6">
        <v>1</v>
      </c>
      <c r="G383" s="6">
        <v>1</v>
      </c>
      <c r="H383" s="6">
        <v>2</v>
      </c>
      <c r="I383" s="6"/>
      <c r="J383" s="6" t="s">
        <v>96</v>
      </c>
      <c r="K383" s="16">
        <v>43789</v>
      </c>
      <c r="L383" s="6" t="s">
        <v>668</v>
      </c>
      <c r="M383" s="6" t="s">
        <v>173</v>
      </c>
      <c r="N383" s="6" t="s">
        <v>268</v>
      </c>
      <c r="O383" s="6"/>
      <c r="P383" s="16">
        <v>43756</v>
      </c>
      <c r="R383" s="6" t="s">
        <v>98</v>
      </c>
      <c r="S383" s="6" t="s">
        <v>98</v>
      </c>
      <c r="T383" s="6" t="s">
        <v>52</v>
      </c>
      <c r="U383" s="6" t="s">
        <v>227</v>
      </c>
      <c r="V383" s="6" t="s">
        <v>632</v>
      </c>
      <c r="W383" s="6" t="s">
        <v>94</v>
      </c>
      <c r="Y383" s="6" t="s">
        <v>73</v>
      </c>
      <c r="Z383" s="6" t="s">
        <v>76</v>
      </c>
      <c r="AU383" s="6" t="s">
        <v>105</v>
      </c>
      <c r="AV383" s="6" t="s">
        <v>106</v>
      </c>
      <c r="AX383" s="6" t="s">
        <v>99</v>
      </c>
      <c r="AY383" s="13">
        <f t="shared" si="230"/>
        <v>0</v>
      </c>
      <c r="AZ383" s="13">
        <f t="shared" si="231"/>
        <v>0</v>
      </c>
      <c r="BA383" s="13">
        <f t="shared" si="232"/>
        <v>0</v>
      </c>
      <c r="BB383" s="13">
        <f t="shared" si="233"/>
        <v>1</v>
      </c>
      <c r="BC383" s="13">
        <f t="shared" si="234"/>
        <v>0</v>
      </c>
      <c r="BD383" s="13">
        <f t="shared" si="235"/>
        <v>0</v>
      </c>
      <c r="BE383" s="13">
        <f>COUNTIF(T383:AW383,"Tocaciones")</f>
        <v>0</v>
      </c>
      <c r="BF383" s="13">
        <f t="shared" si="236"/>
        <v>0</v>
      </c>
      <c r="BG383" s="13">
        <f t="shared" si="237"/>
        <v>0</v>
      </c>
      <c r="BH383" s="13">
        <f t="shared" si="238"/>
        <v>0</v>
      </c>
      <c r="BI383" s="13">
        <f t="shared" si="239"/>
        <v>0</v>
      </c>
      <c r="BJ383" s="13">
        <f t="shared" si="240"/>
        <v>0</v>
      </c>
      <c r="BK383" s="13">
        <f t="shared" si="241"/>
        <v>0</v>
      </c>
      <c r="BL383" s="13">
        <f t="shared" si="242"/>
        <v>0</v>
      </c>
      <c r="BM383" s="13">
        <f t="shared" si="243"/>
        <v>0</v>
      </c>
      <c r="BN383" s="13">
        <f t="shared" si="244"/>
        <v>0</v>
      </c>
      <c r="BO383" s="13">
        <f t="shared" si="245"/>
        <v>0</v>
      </c>
      <c r="BP383" s="13">
        <f t="shared" si="246"/>
        <v>0</v>
      </c>
      <c r="BQ383" s="13">
        <f t="shared" si="247"/>
        <v>0</v>
      </c>
      <c r="BR383" s="13">
        <f t="shared" si="248"/>
        <v>0</v>
      </c>
      <c r="BS383" s="13">
        <f t="shared" si="249"/>
        <v>0</v>
      </c>
      <c r="BT383" s="13">
        <f t="shared" si="250"/>
        <v>0</v>
      </c>
      <c r="BU383" s="40">
        <f t="shared" si="274"/>
        <v>1</v>
      </c>
      <c r="BV383" s="13">
        <f t="shared" si="251"/>
        <v>0</v>
      </c>
      <c r="BW383" s="13">
        <f t="shared" si="252"/>
        <v>1</v>
      </c>
      <c r="BX383" s="13">
        <f t="shared" si="253"/>
        <v>0</v>
      </c>
      <c r="BY383" s="13">
        <f t="shared" si="254"/>
        <v>0</v>
      </c>
      <c r="BZ383" s="13">
        <f t="shared" si="255"/>
        <v>1</v>
      </c>
      <c r="CA383" s="13">
        <f t="shared" si="256"/>
        <v>0</v>
      </c>
      <c r="CB383" s="13">
        <f t="shared" si="257"/>
        <v>0</v>
      </c>
      <c r="CC383" s="13">
        <f t="shared" si="258"/>
        <v>0</v>
      </c>
      <c r="CD383" s="13">
        <f t="shared" si="259"/>
        <v>0</v>
      </c>
      <c r="CE383" s="13">
        <f t="shared" si="260"/>
        <v>0</v>
      </c>
      <c r="CF383" s="13">
        <f t="shared" si="261"/>
        <v>0</v>
      </c>
      <c r="CG383" s="13">
        <f t="shared" si="262"/>
        <v>0</v>
      </c>
      <c r="CH383" s="13">
        <f t="shared" si="263"/>
        <v>0</v>
      </c>
      <c r="CI383" s="13">
        <f t="shared" si="264"/>
        <v>0</v>
      </c>
      <c r="CJ383" s="13">
        <f t="shared" si="265"/>
        <v>0</v>
      </c>
      <c r="CK383" s="13">
        <f t="shared" si="266"/>
        <v>0</v>
      </c>
      <c r="CL383" s="13">
        <f t="shared" si="267"/>
        <v>0</v>
      </c>
      <c r="CM383" s="13">
        <f t="shared" si="268"/>
        <v>0</v>
      </c>
      <c r="CN383" s="13">
        <f t="shared" si="269"/>
        <v>0</v>
      </c>
      <c r="CO383" s="13">
        <f t="shared" si="270"/>
        <v>0</v>
      </c>
      <c r="CP383" s="13">
        <f t="shared" si="271"/>
        <v>0</v>
      </c>
      <c r="CQ383" s="13">
        <f t="shared" si="272"/>
        <v>0</v>
      </c>
      <c r="CR383" s="13">
        <f t="shared" si="273"/>
        <v>1</v>
      </c>
      <c r="CS383" s="13">
        <f t="shared" si="275"/>
        <v>0</v>
      </c>
      <c r="CT383" s="13" t="s">
        <v>107</v>
      </c>
    </row>
    <row r="384" spans="1:98" x14ac:dyDescent="0.35">
      <c r="A384" s="14">
        <v>257</v>
      </c>
      <c r="B384" s="6">
        <v>383</v>
      </c>
      <c r="D384" s="6">
        <v>2</v>
      </c>
      <c r="G384" s="6">
        <v>1</v>
      </c>
      <c r="H384" s="6"/>
      <c r="I384" s="6"/>
      <c r="J384" s="6" t="s">
        <v>138</v>
      </c>
      <c r="K384" s="16">
        <v>43788</v>
      </c>
      <c r="L384" s="6" t="s">
        <v>172</v>
      </c>
      <c r="M384" s="6" t="s">
        <v>139</v>
      </c>
      <c r="N384" s="6"/>
      <c r="O384" s="6"/>
      <c r="P384" s="16">
        <v>43766</v>
      </c>
      <c r="Q384" s="17">
        <v>0.91666666666666663</v>
      </c>
      <c r="R384" s="6" t="s">
        <v>99</v>
      </c>
      <c r="S384" s="6" t="s">
        <v>98</v>
      </c>
      <c r="T384" s="6" t="s">
        <v>52</v>
      </c>
      <c r="U384" s="6" t="s">
        <v>578</v>
      </c>
      <c r="V384" s="6" t="s">
        <v>141</v>
      </c>
      <c r="W384" s="6" t="s">
        <v>94</v>
      </c>
      <c r="Y384" s="6" t="s">
        <v>73</v>
      </c>
      <c r="Z384" s="6" t="s">
        <v>76</v>
      </c>
      <c r="AU384" s="6" t="s">
        <v>105</v>
      </c>
      <c r="AV384" s="6" t="s">
        <v>106</v>
      </c>
      <c r="AX384" s="6" t="s">
        <v>99</v>
      </c>
      <c r="AY384" s="13">
        <f t="shared" si="230"/>
        <v>0</v>
      </c>
      <c r="AZ384" s="13">
        <f t="shared" si="231"/>
        <v>0</v>
      </c>
      <c r="BA384" s="13">
        <f t="shared" si="232"/>
        <v>0</v>
      </c>
      <c r="BB384" s="13">
        <f t="shared" si="233"/>
        <v>1</v>
      </c>
      <c r="BC384" s="13">
        <f t="shared" si="234"/>
        <v>0</v>
      </c>
      <c r="BD384" s="13">
        <f t="shared" si="235"/>
        <v>0</v>
      </c>
      <c r="BE384" s="13">
        <f>COUNTIF(T384:AT384,"Tocaciones")</f>
        <v>0</v>
      </c>
      <c r="BF384" s="13">
        <f t="shared" si="236"/>
        <v>0</v>
      </c>
      <c r="BG384" s="13">
        <f t="shared" si="237"/>
        <v>0</v>
      </c>
      <c r="BH384" s="13">
        <f t="shared" si="238"/>
        <v>0</v>
      </c>
      <c r="BI384" s="13">
        <f t="shared" si="239"/>
        <v>0</v>
      </c>
      <c r="BJ384" s="13">
        <f t="shared" si="240"/>
        <v>0</v>
      </c>
      <c r="BK384" s="13">
        <f t="shared" si="241"/>
        <v>0</v>
      </c>
      <c r="BL384" s="13">
        <f t="shared" si="242"/>
        <v>0</v>
      </c>
      <c r="BM384" s="13">
        <f t="shared" si="243"/>
        <v>0</v>
      </c>
      <c r="BN384" s="13">
        <f t="shared" si="244"/>
        <v>0</v>
      </c>
      <c r="BO384" s="13">
        <f t="shared" si="245"/>
        <v>0</v>
      </c>
      <c r="BP384" s="13">
        <f t="shared" si="246"/>
        <v>0</v>
      </c>
      <c r="BQ384" s="13">
        <f t="shared" si="247"/>
        <v>0</v>
      </c>
      <c r="BR384" s="13">
        <f t="shared" si="248"/>
        <v>0</v>
      </c>
      <c r="BS384" s="13">
        <f t="shared" si="249"/>
        <v>0</v>
      </c>
      <c r="BT384" s="13">
        <f t="shared" si="250"/>
        <v>0</v>
      </c>
      <c r="BU384" s="40">
        <f t="shared" si="274"/>
        <v>1</v>
      </c>
      <c r="BV384" s="13">
        <f t="shared" si="251"/>
        <v>0</v>
      </c>
      <c r="BW384" s="13">
        <f t="shared" si="252"/>
        <v>1</v>
      </c>
      <c r="BX384" s="13">
        <f t="shared" si="253"/>
        <v>0</v>
      </c>
      <c r="BY384" s="13">
        <f t="shared" si="254"/>
        <v>0</v>
      </c>
      <c r="BZ384" s="13">
        <f t="shared" si="255"/>
        <v>1</v>
      </c>
      <c r="CA384" s="13">
        <f t="shared" si="256"/>
        <v>0</v>
      </c>
      <c r="CB384" s="13">
        <f t="shared" si="257"/>
        <v>0</v>
      </c>
      <c r="CC384" s="13">
        <f t="shared" si="258"/>
        <v>0</v>
      </c>
      <c r="CD384" s="13">
        <f t="shared" si="259"/>
        <v>0</v>
      </c>
      <c r="CE384" s="13">
        <f t="shared" si="260"/>
        <v>0</v>
      </c>
      <c r="CF384" s="13">
        <f t="shared" si="261"/>
        <v>0</v>
      </c>
      <c r="CG384" s="13">
        <f t="shared" si="262"/>
        <v>0</v>
      </c>
      <c r="CH384" s="13">
        <f t="shared" si="263"/>
        <v>0</v>
      </c>
      <c r="CI384" s="13">
        <f t="shared" si="264"/>
        <v>0</v>
      </c>
      <c r="CJ384" s="13">
        <f t="shared" si="265"/>
        <v>0</v>
      </c>
      <c r="CK384" s="13">
        <f t="shared" si="266"/>
        <v>0</v>
      </c>
      <c r="CL384" s="13">
        <f t="shared" si="267"/>
        <v>0</v>
      </c>
      <c r="CM384" s="13">
        <f t="shared" si="268"/>
        <v>0</v>
      </c>
      <c r="CN384" s="13">
        <f t="shared" si="269"/>
        <v>0</v>
      </c>
      <c r="CO384" s="13">
        <f t="shared" si="270"/>
        <v>0</v>
      </c>
      <c r="CP384" s="13">
        <f t="shared" si="271"/>
        <v>0</v>
      </c>
      <c r="CQ384" s="13">
        <f t="shared" si="272"/>
        <v>0</v>
      </c>
      <c r="CR384" s="13">
        <f t="shared" si="273"/>
        <v>1</v>
      </c>
      <c r="CS384" s="13">
        <f t="shared" si="275"/>
        <v>0</v>
      </c>
      <c r="CT384" s="13" t="s">
        <v>107</v>
      </c>
    </row>
    <row r="385" spans="1:98" x14ac:dyDescent="0.35">
      <c r="A385" s="14">
        <v>258</v>
      </c>
      <c r="B385" s="6">
        <v>384</v>
      </c>
      <c r="D385" s="6">
        <v>1</v>
      </c>
      <c r="G385" s="6">
        <v>1</v>
      </c>
      <c r="H385" s="6"/>
      <c r="I385" s="6"/>
      <c r="J385" s="6" t="s">
        <v>138</v>
      </c>
      <c r="K385" s="16">
        <v>43788</v>
      </c>
      <c r="L385" s="6" t="s">
        <v>276</v>
      </c>
      <c r="M385" s="6" t="s">
        <v>139</v>
      </c>
      <c r="N385" s="6"/>
      <c r="O385" s="6"/>
      <c r="P385" s="16">
        <v>43781</v>
      </c>
      <c r="Q385" s="17">
        <v>0.91666666666666663</v>
      </c>
      <c r="R385" s="6" t="s">
        <v>99</v>
      </c>
      <c r="S385" s="6" t="s">
        <v>217</v>
      </c>
      <c r="T385" s="6" t="s">
        <v>52</v>
      </c>
      <c r="U385" s="6" t="s">
        <v>671</v>
      </c>
      <c r="V385" s="6" t="s">
        <v>141</v>
      </c>
      <c r="W385" s="6" t="s">
        <v>94</v>
      </c>
      <c r="Y385" s="6" t="s">
        <v>73</v>
      </c>
      <c r="Z385" s="6" t="s">
        <v>76</v>
      </c>
      <c r="AU385" s="6" t="s">
        <v>672</v>
      </c>
      <c r="AV385" s="6" t="s">
        <v>106</v>
      </c>
      <c r="AX385" s="6" t="s">
        <v>99</v>
      </c>
      <c r="AY385" s="13">
        <f t="shared" si="230"/>
        <v>0</v>
      </c>
      <c r="AZ385" s="13">
        <f t="shared" si="231"/>
        <v>0</v>
      </c>
      <c r="BA385" s="13">
        <f t="shared" si="232"/>
        <v>0</v>
      </c>
      <c r="BB385" s="13">
        <f t="shared" si="233"/>
        <v>1</v>
      </c>
      <c r="BC385" s="13">
        <f t="shared" si="234"/>
        <v>0</v>
      </c>
      <c r="BD385" s="13">
        <f t="shared" si="235"/>
        <v>0</v>
      </c>
      <c r="BE385" s="13">
        <f>COUNTIF(T385:AW385,"Tocaciones")</f>
        <v>0</v>
      </c>
      <c r="BF385" s="13">
        <f t="shared" si="236"/>
        <v>0</v>
      </c>
      <c r="BG385" s="13">
        <f t="shared" si="237"/>
        <v>0</v>
      </c>
      <c r="BH385" s="13">
        <f t="shared" si="238"/>
        <v>0</v>
      </c>
      <c r="BI385" s="13">
        <f t="shared" si="239"/>
        <v>0</v>
      </c>
      <c r="BJ385" s="13">
        <f t="shared" si="240"/>
        <v>0</v>
      </c>
      <c r="BK385" s="13">
        <f t="shared" si="241"/>
        <v>0</v>
      </c>
      <c r="BL385" s="13">
        <f t="shared" si="242"/>
        <v>0</v>
      </c>
      <c r="BM385" s="13">
        <f t="shared" si="243"/>
        <v>0</v>
      </c>
      <c r="BN385" s="13">
        <f t="shared" si="244"/>
        <v>0</v>
      </c>
      <c r="BO385" s="13">
        <f t="shared" si="245"/>
        <v>0</v>
      </c>
      <c r="BP385" s="13">
        <f t="shared" si="246"/>
        <v>0</v>
      </c>
      <c r="BQ385" s="13">
        <f t="shared" si="247"/>
        <v>0</v>
      </c>
      <c r="BR385" s="13">
        <f t="shared" si="248"/>
        <v>0</v>
      </c>
      <c r="BS385" s="13">
        <f t="shared" si="249"/>
        <v>0</v>
      </c>
      <c r="BT385" s="13">
        <f t="shared" si="250"/>
        <v>0</v>
      </c>
      <c r="BU385" s="40">
        <f t="shared" si="274"/>
        <v>1</v>
      </c>
      <c r="BV385" s="13">
        <f t="shared" si="251"/>
        <v>0</v>
      </c>
      <c r="BW385" s="13">
        <f t="shared" si="252"/>
        <v>1</v>
      </c>
      <c r="BX385" s="13">
        <f t="shared" si="253"/>
        <v>0</v>
      </c>
      <c r="BY385" s="13">
        <f t="shared" si="254"/>
        <v>0</v>
      </c>
      <c r="BZ385" s="13">
        <f t="shared" si="255"/>
        <v>1</v>
      </c>
      <c r="CA385" s="13">
        <f t="shared" si="256"/>
        <v>0</v>
      </c>
      <c r="CB385" s="13">
        <f t="shared" si="257"/>
        <v>0</v>
      </c>
      <c r="CC385" s="13">
        <f t="shared" si="258"/>
        <v>0</v>
      </c>
      <c r="CD385" s="13">
        <f t="shared" si="259"/>
        <v>0</v>
      </c>
      <c r="CE385" s="13">
        <f t="shared" si="260"/>
        <v>0</v>
      </c>
      <c r="CF385" s="13">
        <f t="shared" si="261"/>
        <v>0</v>
      </c>
      <c r="CG385" s="13">
        <f t="shared" si="262"/>
        <v>0</v>
      </c>
      <c r="CH385" s="13">
        <f t="shared" si="263"/>
        <v>0</v>
      </c>
      <c r="CI385" s="13">
        <f t="shared" si="264"/>
        <v>0</v>
      </c>
      <c r="CJ385" s="13">
        <f t="shared" si="265"/>
        <v>0</v>
      </c>
      <c r="CK385" s="13">
        <f t="shared" si="266"/>
        <v>0</v>
      </c>
      <c r="CL385" s="13">
        <f t="shared" si="267"/>
        <v>0</v>
      </c>
      <c r="CM385" s="13">
        <f t="shared" si="268"/>
        <v>0</v>
      </c>
      <c r="CN385" s="13">
        <f t="shared" si="269"/>
        <v>0</v>
      </c>
      <c r="CO385" s="13">
        <f t="shared" si="270"/>
        <v>0</v>
      </c>
      <c r="CP385" s="13">
        <f t="shared" si="271"/>
        <v>0</v>
      </c>
      <c r="CQ385" s="13">
        <f t="shared" si="272"/>
        <v>0</v>
      </c>
      <c r="CR385" s="13">
        <f t="shared" si="273"/>
        <v>1</v>
      </c>
      <c r="CS385" s="13">
        <f t="shared" si="275"/>
        <v>0</v>
      </c>
      <c r="CT385" s="13" t="s">
        <v>107</v>
      </c>
    </row>
    <row r="386" spans="1:98" x14ac:dyDescent="0.35">
      <c r="A386" s="14">
        <v>259</v>
      </c>
      <c r="B386" s="6">
        <v>385</v>
      </c>
      <c r="D386" s="6">
        <v>1</v>
      </c>
      <c r="G386" s="6">
        <v>1</v>
      </c>
      <c r="H386" s="6"/>
      <c r="I386" s="6"/>
      <c r="J386" s="6" t="s">
        <v>138</v>
      </c>
      <c r="K386" s="16">
        <v>43787</v>
      </c>
      <c r="L386" s="6" t="s">
        <v>172</v>
      </c>
      <c r="M386" s="6" t="s">
        <v>139</v>
      </c>
      <c r="N386" s="6"/>
      <c r="O386" s="6"/>
      <c r="P386" s="16">
        <v>43759</v>
      </c>
      <c r="Q386" s="17">
        <v>0.75</v>
      </c>
      <c r="R386" s="6" t="s">
        <v>98</v>
      </c>
      <c r="S386" s="6" t="s">
        <v>98</v>
      </c>
      <c r="T386" s="6" t="s">
        <v>52</v>
      </c>
      <c r="U386" s="6" t="s">
        <v>673</v>
      </c>
      <c r="V386" s="6" t="s">
        <v>141</v>
      </c>
      <c r="W386" s="6" t="s">
        <v>94</v>
      </c>
      <c r="Y386" s="6" t="s">
        <v>73</v>
      </c>
      <c r="Z386" s="6" t="s">
        <v>76</v>
      </c>
      <c r="AU386" s="6" t="s">
        <v>105</v>
      </c>
      <c r="AV386" s="6" t="s">
        <v>106</v>
      </c>
      <c r="AX386" s="6" t="s">
        <v>99</v>
      </c>
      <c r="AY386" s="13">
        <f t="shared" ref="AY386:AY449" si="276">COUNTIF(T386:AT386,"Golpiza")</f>
        <v>0</v>
      </c>
      <c r="AZ386" s="13">
        <f t="shared" ref="AZ386:AZ449" si="277">COUNTIF(T386:AT386,"Desnudamiento")</f>
        <v>0</v>
      </c>
      <c r="BA386" s="13">
        <f t="shared" ref="BA386:BA449" si="278">COUNTIF(T386:AT386,"Negacion de asistencia medica")</f>
        <v>0</v>
      </c>
      <c r="BB386" s="13">
        <f t="shared" ref="BB386:BB449" si="279">COUNTIF(T386:AT386,"Disparos")</f>
        <v>1</v>
      </c>
      <c r="BC386" s="13">
        <f t="shared" ref="BC386:BC449" si="280">COUNTIF(T386:AT386,"Detencion")</f>
        <v>0</v>
      </c>
      <c r="BD386" s="13">
        <f t="shared" ref="BD386:BD449" si="281">COUNTIF(T386:AT386,"Violacion")</f>
        <v>0</v>
      </c>
      <c r="BE386" s="13">
        <f>COUNTIF(T386:AT386,"Tocaciones")</f>
        <v>0</v>
      </c>
      <c r="BF386" s="13">
        <f t="shared" ref="BF386:BF449" si="282">COUNTIF(T386:AW386,"Amenaza")</f>
        <v>0</v>
      </c>
      <c r="BG386" s="13">
        <f t="shared" ref="BG386:BG449" si="283">COUNTIF(T386:AT386,"Amenaza de violacion")</f>
        <v>0</v>
      </c>
      <c r="BH386" s="13">
        <f t="shared" ref="BH386:BH449" si="284">COUNTIF(T386:AT386,"Amenaza de muerte")</f>
        <v>0</v>
      </c>
      <c r="BI386" s="13">
        <f t="shared" ref="BI386:BI449" si="285">COUNTIF(T386:AT386,"Atropello")</f>
        <v>0</v>
      </c>
      <c r="BJ386" s="13">
        <f t="shared" ref="BJ386:BJ449" si="286">COUNTIF(T386:AT386,"Robo con violencia")</f>
        <v>0</v>
      </c>
      <c r="BK386" s="13">
        <f t="shared" ref="BK386:BK449" si="287">COUNTIF(T386:AT386,"Allanamiento")</f>
        <v>0</v>
      </c>
      <c r="BL386" s="13">
        <f t="shared" ref="BL386:BL449" si="288">COUNTIF(T386:AT386,"Invasion de espacio prohibido")</f>
        <v>0</v>
      </c>
      <c r="BM386" s="13">
        <f t="shared" ref="BM386:BM449" si="289">COUNTIF(T386:AT386,"Gaseado")</f>
        <v>0</v>
      </c>
      <c r="BN386" s="13">
        <f t="shared" ref="BN386:BN449" si="290">COUNTIF(T386:AT386,"Piedrazo")</f>
        <v>0</v>
      </c>
      <c r="BO386" s="13">
        <f t="shared" ref="BO386:BO449" si="291">COUNTIF(T386:AT386,"Mordidas")</f>
        <v>0</v>
      </c>
      <c r="BP386" s="13">
        <f t="shared" ref="BP386:BP449" si="292">COUNTIF(T386:AT386,"Montaje")</f>
        <v>0</v>
      </c>
      <c r="BQ386" s="13">
        <f t="shared" ref="BQ386:BQ449" si="293">COUNTIF(T386:AW386,"Crucifixion")</f>
        <v>0</v>
      </c>
      <c r="BR386" s="13">
        <f t="shared" ref="BR386:BR449" si="294">COUNTIF(T386:AX386,"Otros tratos crueles")</f>
        <v>0</v>
      </c>
      <c r="BS386" s="13">
        <f t="shared" ref="BS386:BS449" si="295">COUNTIF(T386:AW386,"Obstruccion de asistencia medica")</f>
        <v>0</v>
      </c>
      <c r="BT386" s="13">
        <f t="shared" ref="BT386:BT449" si="296">COUNTIF(T386:AW386,"Ahogamiento con bolsa plastica")</f>
        <v>0</v>
      </c>
      <c r="BU386" s="40">
        <f t="shared" si="274"/>
        <v>1</v>
      </c>
      <c r="BV386" s="13">
        <f t="shared" ref="BV386:BV449" si="297">COUNTIF(T386:AW386,"Arma de fuego")</f>
        <v>0</v>
      </c>
      <c r="BW386" s="13">
        <f t="shared" ref="BW386:BW449" si="298">COUNTIF(T386:AX386,"Arma antimotin")</f>
        <v>1</v>
      </c>
      <c r="BX386" s="13">
        <f t="shared" ref="BX386:BX449" si="299">COUNTIF(T386:AW386,"Perdigones")</f>
        <v>0</v>
      </c>
      <c r="BY386" s="13">
        <f t="shared" ref="BY386:BY449" si="300">COUNTIF(T386:AW386,"Balines")</f>
        <v>0</v>
      </c>
      <c r="BZ386" s="13">
        <f t="shared" ref="BZ386:BZ449" si="301">COUNTIF(T386:AW386,"Bomba lacrimogena")</f>
        <v>1</v>
      </c>
      <c r="CA386" s="13">
        <f t="shared" ref="CA386:CA449" si="302">COUNTIF(T386:AW386,"Balas")</f>
        <v>0</v>
      </c>
      <c r="CB386" s="13">
        <f t="shared" ref="CB386:CB449" si="303">COUNTIF(T386:AW386,"Poston")</f>
        <v>0</v>
      </c>
      <c r="CC386" s="13">
        <f t="shared" ref="CC386:CC449" si="304">COUNTIF(T386:AW386,"Abuso de poder")</f>
        <v>0</v>
      </c>
      <c r="CD386" s="13">
        <f t="shared" ref="CD386:CD449" si="305">COUNTIF(T386:AW386,"Abuso sexual")</f>
        <v>0</v>
      </c>
      <c r="CE386" s="13">
        <f t="shared" ref="CE386:CE449" si="306">COUNTIF(T386:AW386,"Carro lanza aguas")</f>
        <v>0</v>
      </c>
      <c r="CF386" s="13">
        <f t="shared" ref="CF386:CF449" si="307">COUNTIF(T386:AW386,"Gas pimienta")</f>
        <v>0</v>
      </c>
      <c r="CG386" s="13">
        <f t="shared" ref="CG386:CG449" si="308">COUNTIF(T386:AW386,"Moto")</f>
        <v>0</v>
      </c>
      <c r="CH386" s="13">
        <f t="shared" ref="CH386:CH449" si="309">COUNTIF(T386:AT386,"Perro policial")</f>
        <v>0</v>
      </c>
      <c r="CI386" s="13">
        <f t="shared" ref="CI386:CI449" si="310">COUNTIF(T386:AT386,"Piedras")</f>
        <v>0</v>
      </c>
      <c r="CJ386" s="13">
        <f t="shared" ref="CJ386:CJ449" si="311">COUNTIF(T386:AW386,"Tortura")</f>
        <v>0</v>
      </c>
      <c r="CK386" s="13">
        <f t="shared" ref="CK386:CK449" si="312">COUNTIF(T386:AW386,"Uso excesivo de la fuerza")</f>
        <v>0</v>
      </c>
      <c r="CL386" s="13">
        <f t="shared" ref="CL386:CL449" si="313">COUNTIF(T386:AW386,"Vehiculo")</f>
        <v>0</v>
      </c>
      <c r="CM386" s="13">
        <f t="shared" ref="CM386:CM449" si="314">COUNTIF(T386:AX386,"Acoso sexual")</f>
        <v>0</v>
      </c>
      <c r="CN386" s="13">
        <f t="shared" ref="CN386:CN449" si="315">COUNTIF(T386:AX386,"Otros")</f>
        <v>0</v>
      </c>
      <c r="CO386" s="13">
        <f t="shared" ref="CO386:CO449" si="316">COUNTIF(T386:AW386,"Militares")</f>
        <v>0</v>
      </c>
      <c r="CP386" s="13">
        <f t="shared" ref="CP386:CP449" si="317">COUNTIF(T386:AW386,"PDI")</f>
        <v>0</v>
      </c>
      <c r="CQ386" s="13">
        <f t="shared" ref="CQ386:CQ449" si="318">COUNTIF(T386:AW386,"Marinos")</f>
        <v>0</v>
      </c>
      <c r="CR386" s="13">
        <f t="shared" ref="CR386:CR449" si="319">COUNTIF(T386:AW386,"Carabineros")</f>
        <v>1</v>
      </c>
      <c r="CS386" s="13">
        <f t="shared" si="275"/>
        <v>0</v>
      </c>
      <c r="CT386" s="13" t="s">
        <v>107</v>
      </c>
    </row>
    <row r="387" spans="1:98" x14ac:dyDescent="0.35">
      <c r="A387" s="14">
        <v>260</v>
      </c>
      <c r="B387" s="6">
        <v>386</v>
      </c>
      <c r="D387" s="6">
        <v>2</v>
      </c>
      <c r="G387" s="6">
        <v>1</v>
      </c>
      <c r="H387" s="6"/>
      <c r="I387" s="6"/>
      <c r="J387" s="6" t="s">
        <v>209</v>
      </c>
      <c r="K387" s="16">
        <v>43788</v>
      </c>
      <c r="L387" s="6" t="s">
        <v>527</v>
      </c>
      <c r="M387" s="6" t="s">
        <v>210</v>
      </c>
      <c r="N387" s="6"/>
      <c r="O387" s="6"/>
      <c r="P387" s="16">
        <v>43791</v>
      </c>
      <c r="Q387" s="17">
        <v>0.8125</v>
      </c>
      <c r="R387" s="6" t="s">
        <v>99</v>
      </c>
      <c r="S387" s="6" t="s">
        <v>98</v>
      </c>
      <c r="T387" s="6" t="s">
        <v>56</v>
      </c>
      <c r="U387" s="6" t="s">
        <v>674</v>
      </c>
      <c r="V387" s="6" t="s">
        <v>209</v>
      </c>
      <c r="W387" s="6" t="s">
        <v>94</v>
      </c>
      <c r="Y387" s="6" t="s">
        <v>72</v>
      </c>
      <c r="Z387" s="6"/>
      <c r="AA387" s="6" t="s">
        <v>53</v>
      </c>
      <c r="AB387" s="6" t="s">
        <v>674</v>
      </c>
      <c r="AC387" s="6" t="s">
        <v>94</v>
      </c>
      <c r="AE387" s="6" t="s">
        <v>79</v>
      </c>
      <c r="AG387" s="6" t="s">
        <v>58</v>
      </c>
      <c r="AH387" s="6" t="s">
        <v>265</v>
      </c>
      <c r="AI387" s="6" t="s">
        <v>94</v>
      </c>
      <c r="AK387" s="6" t="s">
        <v>79</v>
      </c>
      <c r="AU387" s="6" t="s">
        <v>143</v>
      </c>
      <c r="AV387" s="6" t="s">
        <v>106</v>
      </c>
      <c r="AW387" s="6" t="s">
        <v>265</v>
      </c>
      <c r="AX387" s="6" t="s">
        <v>99</v>
      </c>
      <c r="AY387" s="13">
        <f t="shared" si="276"/>
        <v>0</v>
      </c>
      <c r="AZ387" s="13">
        <f t="shared" si="277"/>
        <v>0</v>
      </c>
      <c r="BA387" s="13">
        <f t="shared" si="278"/>
        <v>0</v>
      </c>
      <c r="BB387" s="13">
        <f t="shared" si="279"/>
        <v>0</v>
      </c>
      <c r="BC387" s="13">
        <f t="shared" si="280"/>
        <v>1</v>
      </c>
      <c r="BD387" s="13">
        <f t="shared" si="281"/>
        <v>0</v>
      </c>
      <c r="BE387" s="13">
        <f>COUNTIF(T387:AW387,"Tocaciones")</f>
        <v>0</v>
      </c>
      <c r="BF387" s="13">
        <f t="shared" si="282"/>
        <v>1</v>
      </c>
      <c r="BG387" s="13">
        <f t="shared" si="283"/>
        <v>0</v>
      </c>
      <c r="BH387" s="13">
        <f t="shared" si="284"/>
        <v>1</v>
      </c>
      <c r="BI387" s="13">
        <f t="shared" si="285"/>
        <v>0</v>
      </c>
      <c r="BJ387" s="13">
        <f t="shared" si="286"/>
        <v>0</v>
      </c>
      <c r="BK387" s="13">
        <f t="shared" si="287"/>
        <v>0</v>
      </c>
      <c r="BL387" s="13">
        <f t="shared" si="288"/>
        <v>0</v>
      </c>
      <c r="BM387" s="13">
        <f t="shared" si="289"/>
        <v>0</v>
      </c>
      <c r="BN387" s="13">
        <f t="shared" si="290"/>
        <v>0</v>
      </c>
      <c r="BO387" s="13">
        <f t="shared" si="291"/>
        <v>0</v>
      </c>
      <c r="BP387" s="13">
        <f t="shared" si="292"/>
        <v>0</v>
      </c>
      <c r="BQ387" s="13">
        <f t="shared" si="293"/>
        <v>0</v>
      </c>
      <c r="BR387" s="13">
        <f t="shared" si="294"/>
        <v>0</v>
      </c>
      <c r="BS387" s="13">
        <f t="shared" si="295"/>
        <v>0</v>
      </c>
      <c r="BT387" s="13">
        <f t="shared" si="296"/>
        <v>0</v>
      </c>
      <c r="BU387" s="40">
        <f t="shared" ref="BU387:BU450" si="320">SUM(AY387:BT387)</f>
        <v>3</v>
      </c>
      <c r="BV387" s="13">
        <f t="shared" si="297"/>
        <v>1</v>
      </c>
      <c r="BW387" s="13">
        <f t="shared" si="298"/>
        <v>0</v>
      </c>
      <c r="BX387" s="13">
        <f t="shared" si="299"/>
        <v>0</v>
      </c>
      <c r="BY387" s="13">
        <f t="shared" si="300"/>
        <v>0</v>
      </c>
      <c r="BZ387" s="13">
        <f t="shared" si="301"/>
        <v>0</v>
      </c>
      <c r="CA387" s="13">
        <f t="shared" si="302"/>
        <v>0</v>
      </c>
      <c r="CB387" s="13">
        <f t="shared" si="303"/>
        <v>0</v>
      </c>
      <c r="CC387" s="13">
        <f t="shared" si="304"/>
        <v>2</v>
      </c>
      <c r="CD387" s="13">
        <f t="shared" si="305"/>
        <v>0</v>
      </c>
      <c r="CE387" s="13">
        <f t="shared" si="306"/>
        <v>0</v>
      </c>
      <c r="CF387" s="13">
        <f t="shared" si="307"/>
        <v>0</v>
      </c>
      <c r="CG387" s="13">
        <f t="shared" si="308"/>
        <v>0</v>
      </c>
      <c r="CH387" s="13">
        <f t="shared" si="309"/>
        <v>0</v>
      </c>
      <c r="CI387" s="13">
        <f t="shared" si="310"/>
        <v>0</v>
      </c>
      <c r="CJ387" s="13">
        <f t="shared" si="311"/>
        <v>0</v>
      </c>
      <c r="CK387" s="13">
        <f t="shared" si="312"/>
        <v>0</v>
      </c>
      <c r="CL387" s="13">
        <f t="shared" si="313"/>
        <v>0</v>
      </c>
      <c r="CM387" s="13">
        <f t="shared" si="314"/>
        <v>0</v>
      </c>
      <c r="CN387" s="13">
        <f t="shared" si="315"/>
        <v>0</v>
      </c>
      <c r="CO387" s="13">
        <f t="shared" si="316"/>
        <v>0</v>
      </c>
      <c r="CP387" s="13">
        <f t="shared" si="317"/>
        <v>0</v>
      </c>
      <c r="CQ387" s="13">
        <f t="shared" si="318"/>
        <v>0</v>
      </c>
      <c r="CR387" s="13">
        <f t="shared" si="319"/>
        <v>3</v>
      </c>
      <c r="CS387" s="13">
        <f t="shared" ref="CS387:CS450" si="321">SUM(AZ387,BD387,BE387,BG387)</f>
        <v>0</v>
      </c>
      <c r="CT387" s="13" t="s">
        <v>107</v>
      </c>
    </row>
    <row r="388" spans="1:98" x14ac:dyDescent="0.35">
      <c r="A388" s="14">
        <v>260</v>
      </c>
      <c r="B388" s="6">
        <v>387</v>
      </c>
      <c r="D388" s="6">
        <v>2</v>
      </c>
      <c r="G388" s="6">
        <v>1</v>
      </c>
      <c r="H388" s="6"/>
      <c r="I388" s="6"/>
      <c r="J388" s="6" t="s">
        <v>209</v>
      </c>
      <c r="K388" s="16">
        <v>43788</v>
      </c>
      <c r="L388" s="6" t="s">
        <v>527</v>
      </c>
      <c r="M388" s="6" t="s">
        <v>210</v>
      </c>
      <c r="N388" s="6"/>
      <c r="O388" s="6"/>
      <c r="P388" s="16">
        <v>43791</v>
      </c>
      <c r="Q388" s="17">
        <v>0.8125</v>
      </c>
      <c r="R388" s="6" t="s">
        <v>99</v>
      </c>
      <c r="S388" s="6" t="s">
        <v>98</v>
      </c>
      <c r="T388" s="6" t="s">
        <v>56</v>
      </c>
      <c r="U388" s="6" t="s">
        <v>674</v>
      </c>
      <c r="V388" s="6" t="s">
        <v>209</v>
      </c>
      <c r="W388" s="6" t="s">
        <v>94</v>
      </c>
      <c r="Y388" s="6" t="s">
        <v>72</v>
      </c>
      <c r="Z388" s="6"/>
      <c r="AA388" s="6" t="s">
        <v>53</v>
      </c>
      <c r="AB388" s="6" t="s">
        <v>674</v>
      </c>
      <c r="AC388" s="6" t="s">
        <v>94</v>
      </c>
      <c r="AE388" s="6" t="s">
        <v>79</v>
      </c>
      <c r="AG388" s="6" t="s">
        <v>58</v>
      </c>
      <c r="AH388" s="6" t="s">
        <v>265</v>
      </c>
      <c r="AI388" s="6" t="s">
        <v>94</v>
      </c>
      <c r="AK388" s="6" t="s">
        <v>79</v>
      </c>
      <c r="AU388" s="6" t="s">
        <v>143</v>
      </c>
      <c r="AV388" s="6" t="s">
        <v>106</v>
      </c>
      <c r="AW388" s="6" t="s">
        <v>265</v>
      </c>
      <c r="AX388" s="6" t="s">
        <v>99</v>
      </c>
      <c r="AY388" s="13">
        <f t="shared" si="276"/>
        <v>0</v>
      </c>
      <c r="AZ388" s="13">
        <f t="shared" si="277"/>
        <v>0</v>
      </c>
      <c r="BA388" s="13">
        <f t="shared" si="278"/>
        <v>0</v>
      </c>
      <c r="BB388" s="13">
        <f t="shared" si="279"/>
        <v>0</v>
      </c>
      <c r="BC388" s="13">
        <f t="shared" si="280"/>
        <v>1</v>
      </c>
      <c r="BD388" s="13">
        <f t="shared" si="281"/>
        <v>0</v>
      </c>
      <c r="BE388" s="13">
        <f>COUNTIF(T388:AT388,"Tocaciones")</f>
        <v>0</v>
      </c>
      <c r="BF388" s="13">
        <f t="shared" si="282"/>
        <v>1</v>
      </c>
      <c r="BG388" s="13">
        <f t="shared" si="283"/>
        <v>0</v>
      </c>
      <c r="BH388" s="13">
        <f t="shared" si="284"/>
        <v>1</v>
      </c>
      <c r="BI388" s="13">
        <f t="shared" si="285"/>
        <v>0</v>
      </c>
      <c r="BJ388" s="13">
        <f t="shared" si="286"/>
        <v>0</v>
      </c>
      <c r="BK388" s="13">
        <f t="shared" si="287"/>
        <v>0</v>
      </c>
      <c r="BL388" s="13">
        <f t="shared" si="288"/>
        <v>0</v>
      </c>
      <c r="BM388" s="13">
        <f t="shared" si="289"/>
        <v>0</v>
      </c>
      <c r="BN388" s="13">
        <f t="shared" si="290"/>
        <v>0</v>
      </c>
      <c r="BO388" s="13">
        <f t="shared" si="291"/>
        <v>0</v>
      </c>
      <c r="BP388" s="13">
        <f t="shared" si="292"/>
        <v>0</v>
      </c>
      <c r="BQ388" s="13">
        <f t="shared" si="293"/>
        <v>0</v>
      </c>
      <c r="BR388" s="13">
        <f t="shared" si="294"/>
        <v>0</v>
      </c>
      <c r="BS388" s="13">
        <f t="shared" si="295"/>
        <v>0</v>
      </c>
      <c r="BT388" s="13">
        <f t="shared" si="296"/>
        <v>0</v>
      </c>
      <c r="BU388" s="40">
        <f t="shared" si="320"/>
        <v>3</v>
      </c>
      <c r="BV388" s="13">
        <f t="shared" si="297"/>
        <v>1</v>
      </c>
      <c r="BW388" s="13">
        <f t="shared" si="298"/>
        <v>0</v>
      </c>
      <c r="BX388" s="13">
        <f t="shared" si="299"/>
        <v>0</v>
      </c>
      <c r="BY388" s="13">
        <f t="shared" si="300"/>
        <v>0</v>
      </c>
      <c r="BZ388" s="13">
        <f t="shared" si="301"/>
        <v>0</v>
      </c>
      <c r="CA388" s="13">
        <f t="shared" si="302"/>
        <v>0</v>
      </c>
      <c r="CB388" s="13">
        <f t="shared" si="303"/>
        <v>0</v>
      </c>
      <c r="CC388" s="13">
        <f t="shared" si="304"/>
        <v>2</v>
      </c>
      <c r="CD388" s="13">
        <f t="shared" si="305"/>
        <v>0</v>
      </c>
      <c r="CE388" s="13">
        <f t="shared" si="306"/>
        <v>0</v>
      </c>
      <c r="CF388" s="13">
        <f t="shared" si="307"/>
        <v>0</v>
      </c>
      <c r="CG388" s="13">
        <f t="shared" si="308"/>
        <v>0</v>
      </c>
      <c r="CH388" s="13">
        <f t="shared" si="309"/>
        <v>0</v>
      </c>
      <c r="CI388" s="13">
        <f t="shared" si="310"/>
        <v>0</v>
      </c>
      <c r="CJ388" s="13">
        <f t="shared" si="311"/>
        <v>0</v>
      </c>
      <c r="CK388" s="13">
        <f t="shared" si="312"/>
        <v>0</v>
      </c>
      <c r="CL388" s="13">
        <f t="shared" si="313"/>
        <v>0</v>
      </c>
      <c r="CM388" s="13">
        <f t="shared" si="314"/>
        <v>0</v>
      </c>
      <c r="CN388" s="13">
        <f t="shared" si="315"/>
        <v>0</v>
      </c>
      <c r="CO388" s="13">
        <f t="shared" si="316"/>
        <v>0</v>
      </c>
      <c r="CP388" s="13">
        <f t="shared" si="317"/>
        <v>0</v>
      </c>
      <c r="CQ388" s="13">
        <f t="shared" si="318"/>
        <v>0</v>
      </c>
      <c r="CR388" s="13">
        <f t="shared" si="319"/>
        <v>3</v>
      </c>
      <c r="CS388" s="13">
        <f t="shared" si="321"/>
        <v>0</v>
      </c>
      <c r="CT388" s="13" t="s">
        <v>107</v>
      </c>
    </row>
    <row r="389" spans="1:98" x14ac:dyDescent="0.35">
      <c r="A389" s="14">
        <v>260</v>
      </c>
      <c r="B389" s="6">
        <v>388</v>
      </c>
      <c r="D389" s="6">
        <v>2</v>
      </c>
      <c r="G389" s="6">
        <v>1</v>
      </c>
      <c r="H389" s="6"/>
      <c r="I389" s="6"/>
      <c r="J389" s="6" t="s">
        <v>209</v>
      </c>
      <c r="K389" s="16">
        <v>43788</v>
      </c>
      <c r="L389" s="6" t="s">
        <v>527</v>
      </c>
      <c r="M389" s="6" t="s">
        <v>210</v>
      </c>
      <c r="N389" s="6"/>
      <c r="O389" s="6"/>
      <c r="P389" s="16">
        <v>43791</v>
      </c>
      <c r="Q389" s="17">
        <v>0.8125</v>
      </c>
      <c r="R389" s="6" t="s">
        <v>99</v>
      </c>
      <c r="S389" s="6" t="s">
        <v>98</v>
      </c>
      <c r="T389" s="6" t="s">
        <v>56</v>
      </c>
      <c r="U389" s="6" t="s">
        <v>674</v>
      </c>
      <c r="V389" s="6" t="s">
        <v>209</v>
      </c>
      <c r="W389" s="6" t="s">
        <v>94</v>
      </c>
      <c r="Y389" s="6" t="s">
        <v>72</v>
      </c>
      <c r="AA389" s="6" t="s">
        <v>53</v>
      </c>
      <c r="AB389" s="6" t="s">
        <v>674</v>
      </c>
      <c r="AC389" s="6" t="s">
        <v>94</v>
      </c>
      <c r="AE389" s="6" t="s">
        <v>79</v>
      </c>
      <c r="AG389" s="6" t="s">
        <v>58</v>
      </c>
      <c r="AH389" s="6" t="s">
        <v>265</v>
      </c>
      <c r="AI389" s="6" t="s">
        <v>94</v>
      </c>
      <c r="AK389" s="6" t="s">
        <v>79</v>
      </c>
      <c r="AU389" s="6" t="s">
        <v>143</v>
      </c>
      <c r="AV389" s="6" t="s">
        <v>106</v>
      </c>
      <c r="AW389" s="6" t="s">
        <v>265</v>
      </c>
      <c r="AX389" s="6" t="s">
        <v>99</v>
      </c>
      <c r="AY389" s="13">
        <f t="shared" si="276"/>
        <v>0</v>
      </c>
      <c r="AZ389" s="13">
        <f t="shared" si="277"/>
        <v>0</v>
      </c>
      <c r="BA389" s="13">
        <f t="shared" si="278"/>
        <v>0</v>
      </c>
      <c r="BB389" s="13">
        <f t="shared" si="279"/>
        <v>0</v>
      </c>
      <c r="BC389" s="13">
        <f t="shared" si="280"/>
        <v>1</v>
      </c>
      <c r="BD389" s="13">
        <f t="shared" si="281"/>
        <v>0</v>
      </c>
      <c r="BE389" s="13">
        <f>COUNTIF(T389:AW389,"Tocaciones")</f>
        <v>0</v>
      </c>
      <c r="BF389" s="13">
        <f t="shared" si="282"/>
        <v>1</v>
      </c>
      <c r="BG389" s="13">
        <f t="shared" si="283"/>
        <v>0</v>
      </c>
      <c r="BH389" s="13">
        <f t="shared" si="284"/>
        <v>1</v>
      </c>
      <c r="BI389" s="13">
        <f t="shared" si="285"/>
        <v>0</v>
      </c>
      <c r="BJ389" s="13">
        <f t="shared" si="286"/>
        <v>0</v>
      </c>
      <c r="BK389" s="13">
        <f t="shared" si="287"/>
        <v>0</v>
      </c>
      <c r="BL389" s="13">
        <f t="shared" si="288"/>
        <v>0</v>
      </c>
      <c r="BM389" s="13">
        <f t="shared" si="289"/>
        <v>0</v>
      </c>
      <c r="BN389" s="13">
        <f t="shared" si="290"/>
        <v>0</v>
      </c>
      <c r="BO389" s="13">
        <f t="shared" si="291"/>
        <v>0</v>
      </c>
      <c r="BP389" s="13">
        <f t="shared" si="292"/>
        <v>0</v>
      </c>
      <c r="BQ389" s="13">
        <f t="shared" si="293"/>
        <v>0</v>
      </c>
      <c r="BR389" s="13">
        <f t="shared" si="294"/>
        <v>0</v>
      </c>
      <c r="BS389" s="13">
        <f t="shared" si="295"/>
        <v>0</v>
      </c>
      <c r="BT389" s="13">
        <f t="shared" si="296"/>
        <v>0</v>
      </c>
      <c r="BU389" s="40">
        <f t="shared" si="320"/>
        <v>3</v>
      </c>
      <c r="BV389" s="13">
        <f t="shared" si="297"/>
        <v>1</v>
      </c>
      <c r="BW389" s="13">
        <f t="shared" si="298"/>
        <v>0</v>
      </c>
      <c r="BX389" s="13">
        <f t="shared" si="299"/>
        <v>0</v>
      </c>
      <c r="BY389" s="13">
        <f t="shared" si="300"/>
        <v>0</v>
      </c>
      <c r="BZ389" s="13">
        <f t="shared" si="301"/>
        <v>0</v>
      </c>
      <c r="CA389" s="13">
        <f t="shared" si="302"/>
        <v>0</v>
      </c>
      <c r="CB389" s="13">
        <f t="shared" si="303"/>
        <v>0</v>
      </c>
      <c r="CC389" s="13">
        <f t="shared" si="304"/>
        <v>2</v>
      </c>
      <c r="CD389" s="13">
        <f t="shared" si="305"/>
        <v>0</v>
      </c>
      <c r="CE389" s="13">
        <f t="shared" si="306"/>
        <v>0</v>
      </c>
      <c r="CF389" s="13">
        <f t="shared" si="307"/>
        <v>0</v>
      </c>
      <c r="CG389" s="13">
        <f t="shared" si="308"/>
        <v>0</v>
      </c>
      <c r="CH389" s="13">
        <f t="shared" si="309"/>
        <v>0</v>
      </c>
      <c r="CI389" s="13">
        <f t="shared" si="310"/>
        <v>0</v>
      </c>
      <c r="CJ389" s="13">
        <f t="shared" si="311"/>
        <v>0</v>
      </c>
      <c r="CK389" s="13">
        <f t="shared" si="312"/>
        <v>0</v>
      </c>
      <c r="CL389" s="13">
        <f t="shared" si="313"/>
        <v>0</v>
      </c>
      <c r="CM389" s="13">
        <f t="shared" si="314"/>
        <v>0</v>
      </c>
      <c r="CN389" s="13">
        <f t="shared" si="315"/>
        <v>0</v>
      </c>
      <c r="CO389" s="13">
        <f t="shared" si="316"/>
        <v>0</v>
      </c>
      <c r="CP389" s="13">
        <f t="shared" si="317"/>
        <v>0</v>
      </c>
      <c r="CQ389" s="13">
        <f t="shared" si="318"/>
        <v>0</v>
      </c>
      <c r="CR389" s="13">
        <f t="shared" si="319"/>
        <v>3</v>
      </c>
      <c r="CS389" s="13">
        <f t="shared" si="321"/>
        <v>0</v>
      </c>
      <c r="CT389" s="13" t="s">
        <v>107</v>
      </c>
    </row>
    <row r="390" spans="1:98" x14ac:dyDescent="0.35">
      <c r="A390" s="14">
        <v>260</v>
      </c>
      <c r="B390" s="6">
        <v>389</v>
      </c>
      <c r="D390" s="6">
        <v>2</v>
      </c>
      <c r="F390" s="6" t="s">
        <v>240</v>
      </c>
      <c r="G390" s="6">
        <v>1</v>
      </c>
      <c r="H390" s="6"/>
      <c r="I390" s="6"/>
      <c r="J390" s="6" t="s">
        <v>209</v>
      </c>
      <c r="K390" s="16">
        <v>43788</v>
      </c>
      <c r="L390" s="6" t="s">
        <v>527</v>
      </c>
      <c r="M390" s="6" t="s">
        <v>210</v>
      </c>
      <c r="N390" s="6"/>
      <c r="O390" s="6"/>
      <c r="P390" s="16">
        <v>43791</v>
      </c>
      <c r="Q390" s="17">
        <v>0.8125</v>
      </c>
      <c r="R390" s="6" t="s">
        <v>99</v>
      </c>
      <c r="S390" s="6" t="s">
        <v>98</v>
      </c>
      <c r="T390" s="6" t="s">
        <v>56</v>
      </c>
      <c r="U390" s="6" t="s">
        <v>674</v>
      </c>
      <c r="V390" s="6" t="s">
        <v>209</v>
      </c>
      <c r="W390" s="6" t="s">
        <v>94</v>
      </c>
      <c r="Y390" s="6" t="s">
        <v>72</v>
      </c>
      <c r="AA390" s="6" t="s">
        <v>53</v>
      </c>
      <c r="AB390" s="6" t="s">
        <v>674</v>
      </c>
      <c r="AC390" s="6" t="s">
        <v>94</v>
      </c>
      <c r="AE390" s="6" t="s">
        <v>79</v>
      </c>
      <c r="AG390" s="6" t="s">
        <v>58</v>
      </c>
      <c r="AH390" s="6" t="s">
        <v>265</v>
      </c>
      <c r="AI390" s="6" t="s">
        <v>94</v>
      </c>
      <c r="AK390" s="6" t="s">
        <v>79</v>
      </c>
      <c r="AU390" s="6" t="s">
        <v>143</v>
      </c>
      <c r="AV390" s="6" t="s">
        <v>106</v>
      </c>
      <c r="AW390" s="6" t="s">
        <v>265</v>
      </c>
      <c r="AX390" s="6" t="s">
        <v>98</v>
      </c>
      <c r="AY390" s="13">
        <f t="shared" si="276"/>
        <v>0</v>
      </c>
      <c r="AZ390" s="13">
        <f t="shared" si="277"/>
        <v>0</v>
      </c>
      <c r="BA390" s="13">
        <f t="shared" si="278"/>
        <v>0</v>
      </c>
      <c r="BB390" s="13">
        <f t="shared" si="279"/>
        <v>0</v>
      </c>
      <c r="BC390" s="13">
        <f t="shared" si="280"/>
        <v>1</v>
      </c>
      <c r="BD390" s="13">
        <f t="shared" si="281"/>
        <v>0</v>
      </c>
      <c r="BE390" s="13">
        <f>COUNTIF(T390:AT390,"Tocaciones")</f>
        <v>0</v>
      </c>
      <c r="BF390" s="13">
        <f t="shared" si="282"/>
        <v>1</v>
      </c>
      <c r="BG390" s="13">
        <f t="shared" si="283"/>
        <v>0</v>
      </c>
      <c r="BH390" s="13">
        <f t="shared" si="284"/>
        <v>1</v>
      </c>
      <c r="BI390" s="13">
        <f t="shared" si="285"/>
        <v>0</v>
      </c>
      <c r="BJ390" s="13">
        <f t="shared" si="286"/>
        <v>0</v>
      </c>
      <c r="BK390" s="13">
        <f t="shared" si="287"/>
        <v>0</v>
      </c>
      <c r="BL390" s="13">
        <f t="shared" si="288"/>
        <v>0</v>
      </c>
      <c r="BM390" s="13">
        <f t="shared" si="289"/>
        <v>0</v>
      </c>
      <c r="BN390" s="13">
        <f t="shared" si="290"/>
        <v>0</v>
      </c>
      <c r="BO390" s="13">
        <f t="shared" si="291"/>
        <v>0</v>
      </c>
      <c r="BP390" s="13">
        <f t="shared" si="292"/>
        <v>0</v>
      </c>
      <c r="BQ390" s="13">
        <f t="shared" si="293"/>
        <v>0</v>
      </c>
      <c r="BR390" s="13">
        <f t="shared" si="294"/>
        <v>0</v>
      </c>
      <c r="BS390" s="13">
        <f t="shared" si="295"/>
        <v>0</v>
      </c>
      <c r="BT390" s="13">
        <f t="shared" si="296"/>
        <v>0</v>
      </c>
      <c r="BU390" s="40">
        <f t="shared" si="320"/>
        <v>3</v>
      </c>
      <c r="BV390" s="13">
        <f t="shared" si="297"/>
        <v>1</v>
      </c>
      <c r="BW390" s="13">
        <f t="shared" si="298"/>
        <v>0</v>
      </c>
      <c r="BX390" s="13">
        <f t="shared" si="299"/>
        <v>0</v>
      </c>
      <c r="BY390" s="13">
        <f t="shared" si="300"/>
        <v>0</v>
      </c>
      <c r="BZ390" s="13">
        <f t="shared" si="301"/>
        <v>0</v>
      </c>
      <c r="CA390" s="13">
        <f t="shared" si="302"/>
        <v>0</v>
      </c>
      <c r="CB390" s="13">
        <f t="shared" si="303"/>
        <v>0</v>
      </c>
      <c r="CC390" s="13">
        <f t="shared" si="304"/>
        <v>2</v>
      </c>
      <c r="CD390" s="13">
        <f t="shared" si="305"/>
        <v>0</v>
      </c>
      <c r="CE390" s="13">
        <f t="shared" si="306"/>
        <v>0</v>
      </c>
      <c r="CF390" s="13">
        <f t="shared" si="307"/>
        <v>0</v>
      </c>
      <c r="CG390" s="13">
        <f t="shared" si="308"/>
        <v>0</v>
      </c>
      <c r="CH390" s="13">
        <f t="shared" si="309"/>
        <v>0</v>
      </c>
      <c r="CI390" s="13">
        <f t="shared" si="310"/>
        <v>0</v>
      </c>
      <c r="CJ390" s="13">
        <f t="shared" si="311"/>
        <v>0</v>
      </c>
      <c r="CK390" s="13">
        <f t="shared" si="312"/>
        <v>0</v>
      </c>
      <c r="CL390" s="13">
        <f t="shared" si="313"/>
        <v>0</v>
      </c>
      <c r="CM390" s="13">
        <f t="shared" si="314"/>
        <v>0</v>
      </c>
      <c r="CN390" s="13">
        <f t="shared" si="315"/>
        <v>0</v>
      </c>
      <c r="CO390" s="13">
        <f t="shared" si="316"/>
        <v>0</v>
      </c>
      <c r="CP390" s="13">
        <f t="shared" si="317"/>
        <v>0</v>
      </c>
      <c r="CQ390" s="13">
        <f t="shared" si="318"/>
        <v>0</v>
      </c>
      <c r="CR390" s="13">
        <f t="shared" si="319"/>
        <v>3</v>
      </c>
      <c r="CS390" s="13">
        <f t="shared" si="321"/>
        <v>0</v>
      </c>
      <c r="CT390" s="13" t="s">
        <v>107</v>
      </c>
    </row>
    <row r="391" spans="1:98" x14ac:dyDescent="0.35">
      <c r="A391" s="14">
        <v>260</v>
      </c>
      <c r="B391" s="6">
        <v>390</v>
      </c>
      <c r="D391" s="6">
        <v>2</v>
      </c>
      <c r="G391" s="6">
        <v>1</v>
      </c>
      <c r="H391" s="6"/>
      <c r="I391" s="6"/>
      <c r="J391" s="6" t="s">
        <v>209</v>
      </c>
      <c r="K391" s="16">
        <v>43788</v>
      </c>
      <c r="L391" s="6" t="s">
        <v>527</v>
      </c>
      <c r="M391" s="6" t="s">
        <v>210</v>
      </c>
      <c r="N391" s="6"/>
      <c r="O391" s="6"/>
      <c r="P391" s="16">
        <v>43791</v>
      </c>
      <c r="Q391" s="17">
        <v>0.8125</v>
      </c>
      <c r="R391" s="6" t="s">
        <v>99</v>
      </c>
      <c r="S391" s="6" t="s">
        <v>98</v>
      </c>
      <c r="T391" s="6" t="s">
        <v>56</v>
      </c>
      <c r="U391" s="6" t="s">
        <v>674</v>
      </c>
      <c r="V391" s="6" t="s">
        <v>209</v>
      </c>
      <c r="W391" s="6" t="s">
        <v>94</v>
      </c>
      <c r="Y391" s="6" t="s">
        <v>72</v>
      </c>
      <c r="AA391" s="6" t="s">
        <v>53</v>
      </c>
      <c r="AB391" s="6" t="s">
        <v>674</v>
      </c>
      <c r="AC391" s="6" t="s">
        <v>94</v>
      </c>
      <c r="AE391" s="6" t="s">
        <v>79</v>
      </c>
      <c r="AG391" s="6" t="s">
        <v>58</v>
      </c>
      <c r="AH391" s="6" t="s">
        <v>265</v>
      </c>
      <c r="AI391" s="6" t="s">
        <v>94</v>
      </c>
      <c r="AK391" s="6" t="s">
        <v>79</v>
      </c>
      <c r="AU391" s="6" t="s">
        <v>143</v>
      </c>
      <c r="AV391" s="6" t="s">
        <v>106</v>
      </c>
      <c r="AW391" s="6" t="s">
        <v>265</v>
      </c>
      <c r="AX391" s="6" t="s">
        <v>99</v>
      </c>
      <c r="AY391" s="13">
        <f t="shared" si="276"/>
        <v>0</v>
      </c>
      <c r="AZ391" s="13">
        <f t="shared" si="277"/>
        <v>0</v>
      </c>
      <c r="BA391" s="13">
        <f t="shared" si="278"/>
        <v>0</v>
      </c>
      <c r="BB391" s="13">
        <f t="shared" si="279"/>
        <v>0</v>
      </c>
      <c r="BC391" s="13">
        <f t="shared" si="280"/>
        <v>1</v>
      </c>
      <c r="BD391" s="13">
        <f t="shared" si="281"/>
        <v>0</v>
      </c>
      <c r="BE391" s="13">
        <f>COUNTIF(T391:AW391,"Tocaciones")</f>
        <v>0</v>
      </c>
      <c r="BF391" s="13">
        <f t="shared" si="282"/>
        <v>1</v>
      </c>
      <c r="BG391" s="13">
        <f t="shared" si="283"/>
        <v>0</v>
      </c>
      <c r="BH391" s="13">
        <f t="shared" si="284"/>
        <v>1</v>
      </c>
      <c r="BI391" s="13">
        <f t="shared" si="285"/>
        <v>0</v>
      </c>
      <c r="BJ391" s="13">
        <f t="shared" si="286"/>
        <v>0</v>
      </c>
      <c r="BK391" s="13">
        <f t="shared" si="287"/>
        <v>0</v>
      </c>
      <c r="BL391" s="13">
        <f t="shared" si="288"/>
        <v>0</v>
      </c>
      <c r="BM391" s="13">
        <f t="shared" si="289"/>
        <v>0</v>
      </c>
      <c r="BN391" s="13">
        <f t="shared" si="290"/>
        <v>0</v>
      </c>
      <c r="BO391" s="13">
        <f t="shared" si="291"/>
        <v>0</v>
      </c>
      <c r="BP391" s="13">
        <f t="shared" si="292"/>
        <v>0</v>
      </c>
      <c r="BQ391" s="13">
        <f t="shared" si="293"/>
        <v>0</v>
      </c>
      <c r="BR391" s="13">
        <f t="shared" si="294"/>
        <v>0</v>
      </c>
      <c r="BS391" s="13">
        <f t="shared" si="295"/>
        <v>0</v>
      </c>
      <c r="BT391" s="13">
        <f t="shared" si="296"/>
        <v>0</v>
      </c>
      <c r="BU391" s="40">
        <f t="shared" si="320"/>
        <v>3</v>
      </c>
      <c r="BV391" s="13">
        <f t="shared" si="297"/>
        <v>1</v>
      </c>
      <c r="BW391" s="13">
        <f t="shared" si="298"/>
        <v>0</v>
      </c>
      <c r="BX391" s="13">
        <f t="shared" si="299"/>
        <v>0</v>
      </c>
      <c r="BY391" s="13">
        <f t="shared" si="300"/>
        <v>0</v>
      </c>
      <c r="BZ391" s="13">
        <f t="shared" si="301"/>
        <v>0</v>
      </c>
      <c r="CA391" s="13">
        <f t="shared" si="302"/>
        <v>0</v>
      </c>
      <c r="CB391" s="13">
        <f t="shared" si="303"/>
        <v>0</v>
      </c>
      <c r="CC391" s="13">
        <f t="shared" si="304"/>
        <v>2</v>
      </c>
      <c r="CD391" s="13">
        <f t="shared" si="305"/>
        <v>0</v>
      </c>
      <c r="CE391" s="13">
        <f t="shared" si="306"/>
        <v>0</v>
      </c>
      <c r="CF391" s="13">
        <f t="shared" si="307"/>
        <v>0</v>
      </c>
      <c r="CG391" s="13">
        <f t="shared" si="308"/>
        <v>0</v>
      </c>
      <c r="CH391" s="13">
        <f t="shared" si="309"/>
        <v>0</v>
      </c>
      <c r="CI391" s="13">
        <f t="shared" si="310"/>
        <v>0</v>
      </c>
      <c r="CJ391" s="13">
        <f t="shared" si="311"/>
        <v>0</v>
      </c>
      <c r="CK391" s="13">
        <f t="shared" si="312"/>
        <v>0</v>
      </c>
      <c r="CL391" s="13">
        <f t="shared" si="313"/>
        <v>0</v>
      </c>
      <c r="CM391" s="13">
        <f t="shared" si="314"/>
        <v>0</v>
      </c>
      <c r="CN391" s="13">
        <f t="shared" si="315"/>
        <v>0</v>
      </c>
      <c r="CO391" s="13">
        <f t="shared" si="316"/>
        <v>0</v>
      </c>
      <c r="CP391" s="13">
        <f t="shared" si="317"/>
        <v>0</v>
      </c>
      <c r="CQ391" s="13">
        <f t="shared" si="318"/>
        <v>0</v>
      </c>
      <c r="CR391" s="13">
        <f t="shared" si="319"/>
        <v>3</v>
      </c>
      <c r="CS391" s="13">
        <f t="shared" si="321"/>
        <v>0</v>
      </c>
      <c r="CT391" s="13" t="s">
        <v>107</v>
      </c>
    </row>
    <row r="392" spans="1:98" x14ac:dyDescent="0.35">
      <c r="A392" s="14">
        <v>261</v>
      </c>
      <c r="B392" s="6">
        <v>391</v>
      </c>
      <c r="D392" s="6">
        <v>1</v>
      </c>
      <c r="G392" s="6">
        <v>1</v>
      </c>
      <c r="H392" s="6">
        <v>2</v>
      </c>
      <c r="I392" s="6"/>
      <c r="J392" s="6" t="s">
        <v>96</v>
      </c>
      <c r="K392" s="16">
        <v>43789</v>
      </c>
      <c r="L392" s="6" t="s">
        <v>668</v>
      </c>
      <c r="M392" s="6" t="s">
        <v>173</v>
      </c>
      <c r="N392" s="6" t="s">
        <v>268</v>
      </c>
      <c r="O392" s="6"/>
      <c r="P392" s="16">
        <v>43756</v>
      </c>
      <c r="R392" s="6" t="s">
        <v>307</v>
      </c>
      <c r="S392" s="6" t="s">
        <v>99</v>
      </c>
      <c r="T392" s="6" t="s">
        <v>52</v>
      </c>
      <c r="U392" s="6" t="s">
        <v>675</v>
      </c>
      <c r="V392" s="6" t="s">
        <v>632</v>
      </c>
      <c r="W392" s="6" t="s">
        <v>94</v>
      </c>
      <c r="Y392" s="6" t="s">
        <v>73</v>
      </c>
      <c r="Z392" s="6" t="s">
        <v>74</v>
      </c>
      <c r="AU392" s="6" t="s">
        <v>105</v>
      </c>
      <c r="AV392" s="6" t="s">
        <v>106</v>
      </c>
      <c r="AX392" s="6" t="s">
        <v>99</v>
      </c>
      <c r="AY392" s="13">
        <f t="shared" si="276"/>
        <v>0</v>
      </c>
      <c r="AZ392" s="13">
        <f t="shared" si="277"/>
        <v>0</v>
      </c>
      <c r="BA392" s="13">
        <f t="shared" si="278"/>
        <v>0</v>
      </c>
      <c r="BB392" s="13">
        <f t="shared" si="279"/>
        <v>1</v>
      </c>
      <c r="BC392" s="13">
        <f t="shared" si="280"/>
        <v>0</v>
      </c>
      <c r="BD392" s="13">
        <f t="shared" si="281"/>
        <v>0</v>
      </c>
      <c r="BE392" s="13">
        <f>COUNTIF(T392:AT392,"Tocaciones")</f>
        <v>0</v>
      </c>
      <c r="BF392" s="13">
        <f t="shared" si="282"/>
        <v>0</v>
      </c>
      <c r="BG392" s="13">
        <f t="shared" si="283"/>
        <v>0</v>
      </c>
      <c r="BH392" s="13">
        <f t="shared" si="284"/>
        <v>0</v>
      </c>
      <c r="BI392" s="13">
        <f t="shared" si="285"/>
        <v>0</v>
      </c>
      <c r="BJ392" s="13">
        <f t="shared" si="286"/>
        <v>0</v>
      </c>
      <c r="BK392" s="13">
        <f t="shared" si="287"/>
        <v>0</v>
      </c>
      <c r="BL392" s="13">
        <f t="shared" si="288"/>
        <v>0</v>
      </c>
      <c r="BM392" s="13">
        <f t="shared" si="289"/>
        <v>0</v>
      </c>
      <c r="BN392" s="13">
        <f t="shared" si="290"/>
        <v>0</v>
      </c>
      <c r="BO392" s="13">
        <f t="shared" si="291"/>
        <v>0</v>
      </c>
      <c r="BP392" s="13">
        <f t="shared" si="292"/>
        <v>0</v>
      </c>
      <c r="BQ392" s="13">
        <f t="shared" si="293"/>
        <v>0</v>
      </c>
      <c r="BR392" s="13">
        <f t="shared" si="294"/>
        <v>0</v>
      </c>
      <c r="BS392" s="13">
        <f t="shared" si="295"/>
        <v>0</v>
      </c>
      <c r="BT392" s="13">
        <f t="shared" si="296"/>
        <v>0</v>
      </c>
      <c r="BU392" s="40">
        <f t="shared" si="320"/>
        <v>1</v>
      </c>
      <c r="BV392" s="13">
        <f t="shared" si="297"/>
        <v>0</v>
      </c>
      <c r="BW392" s="13">
        <f t="shared" si="298"/>
        <v>1</v>
      </c>
      <c r="BX392" s="13">
        <f t="shared" si="299"/>
        <v>1</v>
      </c>
      <c r="BY392" s="13">
        <f t="shared" si="300"/>
        <v>0</v>
      </c>
      <c r="BZ392" s="13">
        <f t="shared" si="301"/>
        <v>0</v>
      </c>
      <c r="CA392" s="13">
        <f t="shared" si="302"/>
        <v>0</v>
      </c>
      <c r="CB392" s="13">
        <f t="shared" si="303"/>
        <v>0</v>
      </c>
      <c r="CC392" s="13">
        <f t="shared" si="304"/>
        <v>0</v>
      </c>
      <c r="CD392" s="13">
        <f t="shared" si="305"/>
        <v>0</v>
      </c>
      <c r="CE392" s="13">
        <f t="shared" si="306"/>
        <v>0</v>
      </c>
      <c r="CF392" s="13">
        <f t="shared" si="307"/>
        <v>0</v>
      </c>
      <c r="CG392" s="13">
        <f t="shared" si="308"/>
        <v>0</v>
      </c>
      <c r="CH392" s="13">
        <f t="shared" si="309"/>
        <v>0</v>
      </c>
      <c r="CI392" s="13">
        <f t="shared" si="310"/>
        <v>0</v>
      </c>
      <c r="CJ392" s="13">
        <f t="shared" si="311"/>
        <v>0</v>
      </c>
      <c r="CK392" s="13">
        <f t="shared" si="312"/>
        <v>0</v>
      </c>
      <c r="CL392" s="13">
        <f t="shared" si="313"/>
        <v>0</v>
      </c>
      <c r="CM392" s="13">
        <f t="shared" si="314"/>
        <v>0</v>
      </c>
      <c r="CN392" s="13">
        <f t="shared" si="315"/>
        <v>0</v>
      </c>
      <c r="CO392" s="13">
        <f t="shared" si="316"/>
        <v>0</v>
      </c>
      <c r="CP392" s="13">
        <f t="shared" si="317"/>
        <v>0</v>
      </c>
      <c r="CQ392" s="13">
        <f t="shared" si="318"/>
        <v>0</v>
      </c>
      <c r="CR392" s="13">
        <f t="shared" si="319"/>
        <v>1</v>
      </c>
      <c r="CS392" s="13">
        <f t="shared" si="321"/>
        <v>0</v>
      </c>
      <c r="CT392" s="13" t="s">
        <v>107</v>
      </c>
    </row>
    <row r="393" spans="1:98" x14ac:dyDescent="0.35">
      <c r="A393" s="14">
        <v>261</v>
      </c>
      <c r="B393" s="6">
        <v>392</v>
      </c>
      <c r="D393" s="6">
        <v>1</v>
      </c>
      <c r="F393" s="6" t="s">
        <v>676</v>
      </c>
      <c r="G393" s="6">
        <v>1</v>
      </c>
      <c r="H393" s="6">
        <v>2</v>
      </c>
      <c r="I393" s="6"/>
      <c r="J393" s="6" t="s">
        <v>96</v>
      </c>
      <c r="K393" s="16">
        <v>43789</v>
      </c>
      <c r="L393" s="6" t="s">
        <v>668</v>
      </c>
      <c r="M393" s="6" t="s">
        <v>173</v>
      </c>
      <c r="N393" s="6" t="s">
        <v>268</v>
      </c>
      <c r="O393" s="6"/>
      <c r="P393" s="16">
        <v>43756</v>
      </c>
      <c r="R393" s="6" t="s">
        <v>98</v>
      </c>
      <c r="S393" s="6" t="s">
        <v>98</v>
      </c>
      <c r="T393" s="6" t="s">
        <v>52</v>
      </c>
      <c r="U393" s="6" t="s">
        <v>677</v>
      </c>
      <c r="V393" s="6" t="s">
        <v>632</v>
      </c>
      <c r="W393" s="6" t="s">
        <v>91</v>
      </c>
      <c r="Y393" s="6" t="s">
        <v>72</v>
      </c>
      <c r="Z393" s="6" t="s">
        <v>77</v>
      </c>
      <c r="AU393" s="6" t="s">
        <v>105</v>
      </c>
      <c r="AV393" s="6" t="s">
        <v>106</v>
      </c>
      <c r="AX393" s="6" t="s">
        <v>98</v>
      </c>
      <c r="AY393" s="13">
        <f t="shared" si="276"/>
        <v>0</v>
      </c>
      <c r="AZ393" s="13">
        <f t="shared" si="277"/>
        <v>0</v>
      </c>
      <c r="BA393" s="13">
        <f t="shared" si="278"/>
        <v>0</v>
      </c>
      <c r="BB393" s="13">
        <f t="shared" si="279"/>
        <v>1</v>
      </c>
      <c r="BC393" s="13">
        <f t="shared" si="280"/>
        <v>0</v>
      </c>
      <c r="BD393" s="13">
        <f t="shared" si="281"/>
        <v>0</v>
      </c>
      <c r="BE393" s="13">
        <f>COUNTIF(T393:AW393,"Tocaciones")</f>
        <v>0</v>
      </c>
      <c r="BF393" s="13">
        <f t="shared" si="282"/>
        <v>0</v>
      </c>
      <c r="BG393" s="13">
        <f t="shared" si="283"/>
        <v>0</v>
      </c>
      <c r="BH393" s="13">
        <f t="shared" si="284"/>
        <v>0</v>
      </c>
      <c r="BI393" s="13">
        <f t="shared" si="285"/>
        <v>0</v>
      </c>
      <c r="BJ393" s="13">
        <f t="shared" si="286"/>
        <v>0</v>
      </c>
      <c r="BK393" s="13">
        <f t="shared" si="287"/>
        <v>0</v>
      </c>
      <c r="BL393" s="13">
        <f t="shared" si="288"/>
        <v>0</v>
      </c>
      <c r="BM393" s="13">
        <f t="shared" si="289"/>
        <v>0</v>
      </c>
      <c r="BN393" s="13">
        <f t="shared" si="290"/>
        <v>0</v>
      </c>
      <c r="BO393" s="13">
        <f t="shared" si="291"/>
        <v>0</v>
      </c>
      <c r="BP393" s="13">
        <f t="shared" si="292"/>
        <v>0</v>
      </c>
      <c r="BQ393" s="13">
        <f t="shared" si="293"/>
        <v>0</v>
      </c>
      <c r="BR393" s="13">
        <f t="shared" si="294"/>
        <v>0</v>
      </c>
      <c r="BS393" s="13">
        <f t="shared" si="295"/>
        <v>0</v>
      </c>
      <c r="BT393" s="13">
        <f t="shared" si="296"/>
        <v>0</v>
      </c>
      <c r="BU393" s="40">
        <f t="shared" si="320"/>
        <v>1</v>
      </c>
      <c r="BV393" s="13">
        <f t="shared" si="297"/>
        <v>1</v>
      </c>
      <c r="BW393" s="13">
        <f t="shared" si="298"/>
        <v>0</v>
      </c>
      <c r="BX393" s="13">
        <f t="shared" si="299"/>
        <v>0</v>
      </c>
      <c r="BY393" s="13">
        <f t="shared" si="300"/>
        <v>0</v>
      </c>
      <c r="BZ393" s="13">
        <f t="shared" si="301"/>
        <v>0</v>
      </c>
      <c r="CA393" s="13">
        <f t="shared" si="302"/>
        <v>1</v>
      </c>
      <c r="CB393" s="13">
        <f t="shared" si="303"/>
        <v>0</v>
      </c>
      <c r="CC393" s="13">
        <f t="shared" si="304"/>
        <v>0</v>
      </c>
      <c r="CD393" s="13">
        <f t="shared" si="305"/>
        <v>0</v>
      </c>
      <c r="CE393" s="13">
        <f t="shared" si="306"/>
        <v>0</v>
      </c>
      <c r="CF393" s="13">
        <f t="shared" si="307"/>
        <v>0</v>
      </c>
      <c r="CG393" s="13">
        <f t="shared" si="308"/>
        <v>0</v>
      </c>
      <c r="CH393" s="13">
        <f t="shared" si="309"/>
        <v>0</v>
      </c>
      <c r="CI393" s="13">
        <f t="shared" si="310"/>
        <v>0</v>
      </c>
      <c r="CJ393" s="13">
        <f t="shared" si="311"/>
        <v>0</v>
      </c>
      <c r="CK393" s="13">
        <f t="shared" si="312"/>
        <v>0</v>
      </c>
      <c r="CL393" s="13">
        <f t="shared" si="313"/>
        <v>0</v>
      </c>
      <c r="CM393" s="13">
        <f t="shared" si="314"/>
        <v>0</v>
      </c>
      <c r="CN393" s="13">
        <f t="shared" si="315"/>
        <v>0</v>
      </c>
      <c r="CO393" s="13">
        <f t="shared" si="316"/>
        <v>1</v>
      </c>
      <c r="CP393" s="13">
        <f t="shared" si="317"/>
        <v>0</v>
      </c>
      <c r="CQ393" s="13">
        <f t="shared" si="318"/>
        <v>0</v>
      </c>
      <c r="CR393" s="13">
        <f t="shared" si="319"/>
        <v>0</v>
      </c>
      <c r="CS393" s="13">
        <f t="shared" si="321"/>
        <v>0</v>
      </c>
      <c r="CT393" s="13" t="s">
        <v>107</v>
      </c>
    </row>
    <row r="394" spans="1:98" x14ac:dyDescent="0.35">
      <c r="A394" s="14">
        <v>261</v>
      </c>
      <c r="B394" s="6">
        <v>393</v>
      </c>
      <c r="D394" s="6">
        <v>1</v>
      </c>
      <c r="G394" s="6">
        <v>1</v>
      </c>
      <c r="H394" s="6">
        <v>2</v>
      </c>
      <c r="I394" s="6">
        <v>3</v>
      </c>
      <c r="J394" s="6" t="s">
        <v>96</v>
      </c>
      <c r="K394" s="16">
        <v>43789</v>
      </c>
      <c r="L394" s="6" t="s">
        <v>668</v>
      </c>
      <c r="M394" s="6" t="s">
        <v>173</v>
      </c>
      <c r="N394" s="6" t="s">
        <v>268</v>
      </c>
      <c r="O394" s="6" t="s">
        <v>108</v>
      </c>
      <c r="P394" s="16">
        <v>43756</v>
      </c>
      <c r="R394" s="6" t="s">
        <v>98</v>
      </c>
      <c r="S394" s="6" t="s">
        <v>98</v>
      </c>
      <c r="T394" s="6" t="s">
        <v>52</v>
      </c>
      <c r="U394" s="6" t="s">
        <v>678</v>
      </c>
      <c r="V394" s="6" t="s">
        <v>632</v>
      </c>
      <c r="W394" s="6" t="s">
        <v>94</v>
      </c>
      <c r="Y394" s="6" t="s">
        <v>73</v>
      </c>
      <c r="Z394" s="6" t="s">
        <v>74</v>
      </c>
      <c r="AU394" s="6" t="s">
        <v>576</v>
      </c>
      <c r="AV394" s="6" t="s">
        <v>106</v>
      </c>
      <c r="AX394" s="6" t="s">
        <v>99</v>
      </c>
      <c r="AY394" s="13">
        <f t="shared" si="276"/>
        <v>0</v>
      </c>
      <c r="AZ394" s="13">
        <f t="shared" si="277"/>
        <v>0</v>
      </c>
      <c r="BA394" s="13">
        <f t="shared" si="278"/>
        <v>0</v>
      </c>
      <c r="BB394" s="13">
        <f t="shared" si="279"/>
        <v>1</v>
      </c>
      <c r="BC394" s="13">
        <f t="shared" si="280"/>
        <v>0</v>
      </c>
      <c r="BD394" s="13">
        <f t="shared" si="281"/>
        <v>0</v>
      </c>
      <c r="BE394" s="13">
        <f>COUNTIF(T394:AT394,"Tocaciones")</f>
        <v>0</v>
      </c>
      <c r="BF394" s="13">
        <f t="shared" si="282"/>
        <v>0</v>
      </c>
      <c r="BG394" s="13">
        <f t="shared" si="283"/>
        <v>0</v>
      </c>
      <c r="BH394" s="13">
        <f t="shared" si="284"/>
        <v>0</v>
      </c>
      <c r="BI394" s="13">
        <f t="shared" si="285"/>
        <v>0</v>
      </c>
      <c r="BJ394" s="13">
        <f t="shared" si="286"/>
        <v>0</v>
      </c>
      <c r="BK394" s="13">
        <f t="shared" si="287"/>
        <v>0</v>
      </c>
      <c r="BL394" s="13">
        <f t="shared" si="288"/>
        <v>0</v>
      </c>
      <c r="BM394" s="13">
        <f t="shared" si="289"/>
        <v>0</v>
      </c>
      <c r="BN394" s="13">
        <f t="shared" si="290"/>
        <v>0</v>
      </c>
      <c r="BO394" s="13">
        <f t="shared" si="291"/>
        <v>0</v>
      </c>
      <c r="BP394" s="13">
        <f t="shared" si="292"/>
        <v>0</v>
      </c>
      <c r="BQ394" s="13">
        <f t="shared" si="293"/>
        <v>0</v>
      </c>
      <c r="BR394" s="13">
        <f t="shared" si="294"/>
        <v>0</v>
      </c>
      <c r="BS394" s="13">
        <f t="shared" si="295"/>
        <v>0</v>
      </c>
      <c r="BT394" s="13">
        <f t="shared" si="296"/>
        <v>0</v>
      </c>
      <c r="BU394" s="40">
        <f t="shared" si="320"/>
        <v>1</v>
      </c>
      <c r="BV394" s="13">
        <f t="shared" si="297"/>
        <v>0</v>
      </c>
      <c r="BW394" s="13">
        <f t="shared" si="298"/>
        <v>1</v>
      </c>
      <c r="BX394" s="13">
        <f t="shared" si="299"/>
        <v>1</v>
      </c>
      <c r="BY394" s="13">
        <f t="shared" si="300"/>
        <v>0</v>
      </c>
      <c r="BZ394" s="13">
        <f t="shared" si="301"/>
        <v>0</v>
      </c>
      <c r="CA394" s="13">
        <f t="shared" si="302"/>
        <v>0</v>
      </c>
      <c r="CB394" s="13">
        <f t="shared" si="303"/>
        <v>0</v>
      </c>
      <c r="CC394" s="13">
        <f t="shared" si="304"/>
        <v>0</v>
      </c>
      <c r="CD394" s="13">
        <f t="shared" si="305"/>
        <v>0</v>
      </c>
      <c r="CE394" s="13">
        <f t="shared" si="306"/>
        <v>0</v>
      </c>
      <c r="CF394" s="13">
        <f t="shared" si="307"/>
        <v>0</v>
      </c>
      <c r="CG394" s="13">
        <f t="shared" si="308"/>
        <v>0</v>
      </c>
      <c r="CH394" s="13">
        <f t="shared" si="309"/>
        <v>0</v>
      </c>
      <c r="CI394" s="13">
        <f t="shared" si="310"/>
        <v>0</v>
      </c>
      <c r="CJ394" s="13">
        <f t="shared" si="311"/>
        <v>0</v>
      </c>
      <c r="CK394" s="13">
        <f t="shared" si="312"/>
        <v>0</v>
      </c>
      <c r="CL394" s="13">
        <f t="shared" si="313"/>
        <v>0</v>
      </c>
      <c r="CM394" s="13">
        <f t="shared" si="314"/>
        <v>0</v>
      </c>
      <c r="CN394" s="13">
        <f t="shared" si="315"/>
        <v>0</v>
      </c>
      <c r="CO394" s="13">
        <f t="shared" si="316"/>
        <v>0</v>
      </c>
      <c r="CP394" s="13">
        <f t="shared" si="317"/>
        <v>0</v>
      </c>
      <c r="CQ394" s="13">
        <f t="shared" si="318"/>
        <v>0</v>
      </c>
      <c r="CR394" s="13">
        <f t="shared" si="319"/>
        <v>1</v>
      </c>
      <c r="CS394" s="13">
        <f t="shared" si="321"/>
        <v>0</v>
      </c>
      <c r="CT394" s="13" t="s">
        <v>107</v>
      </c>
    </row>
    <row r="395" spans="1:98" x14ac:dyDescent="0.35">
      <c r="A395" s="14">
        <v>262</v>
      </c>
      <c r="B395" s="6">
        <v>394</v>
      </c>
      <c r="D395" s="6">
        <v>1</v>
      </c>
      <c r="G395" s="6">
        <v>1</v>
      </c>
      <c r="H395" s="6"/>
      <c r="I395" s="6"/>
      <c r="J395" s="6" t="s">
        <v>138</v>
      </c>
      <c r="K395" s="16">
        <v>43788</v>
      </c>
      <c r="L395" s="6" t="s">
        <v>172</v>
      </c>
      <c r="M395" s="6" t="s">
        <v>139</v>
      </c>
      <c r="N395" s="6"/>
      <c r="O395" s="6"/>
      <c r="P395" s="21">
        <v>43773</v>
      </c>
      <c r="Q395" s="17">
        <v>0.89583333333333337</v>
      </c>
      <c r="R395" s="6" t="s">
        <v>99</v>
      </c>
      <c r="S395" s="6" t="s">
        <v>98</v>
      </c>
      <c r="T395" s="6" t="s">
        <v>52</v>
      </c>
      <c r="U395" s="6" t="s">
        <v>679</v>
      </c>
      <c r="V395" s="6" t="s">
        <v>141</v>
      </c>
      <c r="W395" s="6" t="s">
        <v>94</v>
      </c>
      <c r="Y395" s="6" t="s">
        <v>73</v>
      </c>
      <c r="Z395" s="13">
        <v>999</v>
      </c>
      <c r="AU395" s="6" t="s">
        <v>105</v>
      </c>
      <c r="AV395" s="6" t="s">
        <v>106</v>
      </c>
      <c r="AX395" s="6" t="s">
        <v>99</v>
      </c>
      <c r="AY395" s="13">
        <f t="shared" si="276"/>
        <v>0</v>
      </c>
      <c r="AZ395" s="13">
        <f t="shared" si="277"/>
        <v>0</v>
      </c>
      <c r="BA395" s="13">
        <f t="shared" si="278"/>
        <v>0</v>
      </c>
      <c r="BB395" s="13">
        <f t="shared" si="279"/>
        <v>1</v>
      </c>
      <c r="BC395" s="13">
        <f t="shared" si="280"/>
        <v>0</v>
      </c>
      <c r="BD395" s="13">
        <f t="shared" si="281"/>
        <v>0</v>
      </c>
      <c r="BE395" s="13">
        <f>COUNTIF(T395:AW395,"Tocaciones")</f>
        <v>0</v>
      </c>
      <c r="BF395" s="13">
        <f t="shared" si="282"/>
        <v>0</v>
      </c>
      <c r="BG395" s="13">
        <f t="shared" si="283"/>
        <v>0</v>
      </c>
      <c r="BH395" s="13">
        <f t="shared" si="284"/>
        <v>0</v>
      </c>
      <c r="BI395" s="13">
        <f t="shared" si="285"/>
        <v>0</v>
      </c>
      <c r="BJ395" s="13">
        <f t="shared" si="286"/>
        <v>0</v>
      </c>
      <c r="BK395" s="13">
        <f t="shared" si="287"/>
        <v>0</v>
      </c>
      <c r="BL395" s="13">
        <f t="shared" si="288"/>
        <v>0</v>
      </c>
      <c r="BM395" s="13">
        <f t="shared" si="289"/>
        <v>0</v>
      </c>
      <c r="BN395" s="13">
        <f t="shared" si="290"/>
        <v>0</v>
      </c>
      <c r="BO395" s="13">
        <f t="shared" si="291"/>
        <v>0</v>
      </c>
      <c r="BP395" s="13">
        <f t="shared" si="292"/>
        <v>0</v>
      </c>
      <c r="BQ395" s="13">
        <f t="shared" si="293"/>
        <v>0</v>
      </c>
      <c r="BR395" s="13">
        <f t="shared" si="294"/>
        <v>0</v>
      </c>
      <c r="BS395" s="13">
        <f t="shared" si="295"/>
        <v>0</v>
      </c>
      <c r="BT395" s="13">
        <f t="shared" si="296"/>
        <v>0</v>
      </c>
      <c r="BU395" s="40">
        <f t="shared" si="320"/>
        <v>1</v>
      </c>
      <c r="BV395" s="13">
        <f t="shared" si="297"/>
        <v>0</v>
      </c>
      <c r="BW395" s="13">
        <f t="shared" si="298"/>
        <v>1</v>
      </c>
      <c r="BX395" s="13">
        <f t="shared" si="299"/>
        <v>0</v>
      </c>
      <c r="BY395" s="13">
        <f t="shared" si="300"/>
        <v>0</v>
      </c>
      <c r="BZ395" s="13">
        <f t="shared" si="301"/>
        <v>0</v>
      </c>
      <c r="CA395" s="13">
        <f t="shared" si="302"/>
        <v>0</v>
      </c>
      <c r="CB395" s="13">
        <f t="shared" si="303"/>
        <v>0</v>
      </c>
      <c r="CC395" s="13">
        <f t="shared" si="304"/>
        <v>0</v>
      </c>
      <c r="CD395" s="13">
        <f t="shared" si="305"/>
        <v>0</v>
      </c>
      <c r="CE395" s="13">
        <f t="shared" si="306"/>
        <v>0</v>
      </c>
      <c r="CF395" s="13">
        <f t="shared" si="307"/>
        <v>0</v>
      </c>
      <c r="CG395" s="13">
        <f t="shared" si="308"/>
        <v>0</v>
      </c>
      <c r="CH395" s="13">
        <f t="shared" si="309"/>
        <v>0</v>
      </c>
      <c r="CI395" s="13">
        <f t="shared" si="310"/>
        <v>0</v>
      </c>
      <c r="CJ395" s="13">
        <f t="shared" si="311"/>
        <v>0</v>
      </c>
      <c r="CK395" s="13">
        <f t="shared" si="312"/>
        <v>0</v>
      </c>
      <c r="CL395" s="13">
        <f t="shared" si="313"/>
        <v>0</v>
      </c>
      <c r="CM395" s="13">
        <f t="shared" si="314"/>
        <v>0</v>
      </c>
      <c r="CN395" s="13">
        <f t="shared" si="315"/>
        <v>0</v>
      </c>
      <c r="CO395" s="13">
        <f t="shared" si="316"/>
        <v>0</v>
      </c>
      <c r="CP395" s="13">
        <f t="shared" si="317"/>
        <v>0</v>
      </c>
      <c r="CQ395" s="13">
        <f t="shared" si="318"/>
        <v>0</v>
      </c>
      <c r="CR395" s="13">
        <f t="shared" si="319"/>
        <v>1</v>
      </c>
      <c r="CS395" s="13">
        <f t="shared" si="321"/>
        <v>0</v>
      </c>
      <c r="CT395" s="13" t="s">
        <v>107</v>
      </c>
    </row>
    <row r="396" spans="1:98" x14ac:dyDescent="0.35">
      <c r="A396" s="14">
        <v>263</v>
      </c>
      <c r="B396" s="6">
        <v>395</v>
      </c>
      <c r="D396" s="6">
        <v>1</v>
      </c>
      <c r="F396" s="6" t="s">
        <v>240</v>
      </c>
      <c r="G396" s="6">
        <v>1</v>
      </c>
      <c r="H396" s="6"/>
      <c r="I396" s="6"/>
      <c r="J396" s="6" t="s">
        <v>138</v>
      </c>
      <c r="K396" s="16">
        <v>43788</v>
      </c>
      <c r="L396" s="6" t="s">
        <v>172</v>
      </c>
      <c r="M396" s="6" t="s">
        <v>139</v>
      </c>
      <c r="N396" s="6"/>
      <c r="O396" s="6"/>
      <c r="P396" s="21">
        <v>43773</v>
      </c>
      <c r="Q396" s="17">
        <v>0.89583333333333337</v>
      </c>
      <c r="R396" s="6" t="s">
        <v>99</v>
      </c>
      <c r="S396" s="6" t="s">
        <v>98</v>
      </c>
      <c r="T396" s="6" t="s">
        <v>52</v>
      </c>
      <c r="U396" s="6" t="s">
        <v>680</v>
      </c>
      <c r="V396" s="6" t="s">
        <v>141</v>
      </c>
      <c r="W396" s="6" t="s">
        <v>94</v>
      </c>
      <c r="Y396" s="6" t="s">
        <v>73</v>
      </c>
      <c r="Z396" s="6" t="s">
        <v>75</v>
      </c>
      <c r="AU396" s="6" t="s">
        <v>105</v>
      </c>
      <c r="AV396" s="6" t="s">
        <v>106</v>
      </c>
      <c r="AX396" s="6" t="s">
        <v>99</v>
      </c>
      <c r="AY396" s="13">
        <f t="shared" si="276"/>
        <v>0</v>
      </c>
      <c r="AZ396" s="13">
        <f t="shared" si="277"/>
        <v>0</v>
      </c>
      <c r="BA396" s="13">
        <f t="shared" si="278"/>
        <v>0</v>
      </c>
      <c r="BB396" s="13">
        <f t="shared" si="279"/>
        <v>1</v>
      </c>
      <c r="BC396" s="13">
        <f t="shared" si="280"/>
        <v>0</v>
      </c>
      <c r="BD396" s="13">
        <f t="shared" si="281"/>
        <v>0</v>
      </c>
      <c r="BE396" s="13">
        <f>COUNTIF(T396:AT396,"Tocaciones")</f>
        <v>0</v>
      </c>
      <c r="BF396" s="13">
        <f t="shared" si="282"/>
        <v>0</v>
      </c>
      <c r="BG396" s="13">
        <f t="shared" si="283"/>
        <v>0</v>
      </c>
      <c r="BH396" s="13">
        <f t="shared" si="284"/>
        <v>0</v>
      </c>
      <c r="BI396" s="13">
        <f t="shared" si="285"/>
        <v>0</v>
      </c>
      <c r="BJ396" s="13">
        <f t="shared" si="286"/>
        <v>0</v>
      </c>
      <c r="BK396" s="13">
        <f t="shared" si="287"/>
        <v>0</v>
      </c>
      <c r="BL396" s="13">
        <f t="shared" si="288"/>
        <v>0</v>
      </c>
      <c r="BM396" s="13">
        <f t="shared" si="289"/>
        <v>0</v>
      </c>
      <c r="BN396" s="13">
        <f t="shared" si="290"/>
        <v>0</v>
      </c>
      <c r="BO396" s="13">
        <f t="shared" si="291"/>
        <v>0</v>
      </c>
      <c r="BP396" s="13">
        <f t="shared" si="292"/>
        <v>0</v>
      </c>
      <c r="BQ396" s="13">
        <f t="shared" si="293"/>
        <v>0</v>
      </c>
      <c r="BR396" s="13">
        <f t="shared" si="294"/>
        <v>0</v>
      </c>
      <c r="BS396" s="13">
        <f t="shared" si="295"/>
        <v>0</v>
      </c>
      <c r="BT396" s="13">
        <f t="shared" si="296"/>
        <v>0</v>
      </c>
      <c r="BU396" s="40">
        <f t="shared" si="320"/>
        <v>1</v>
      </c>
      <c r="BV396" s="13">
        <f t="shared" si="297"/>
        <v>0</v>
      </c>
      <c r="BW396" s="13">
        <f t="shared" si="298"/>
        <v>1</v>
      </c>
      <c r="BX396" s="13">
        <f t="shared" si="299"/>
        <v>0</v>
      </c>
      <c r="BY396" s="13">
        <f t="shared" si="300"/>
        <v>1</v>
      </c>
      <c r="BZ396" s="13">
        <f t="shared" si="301"/>
        <v>0</v>
      </c>
      <c r="CA396" s="13">
        <f t="shared" si="302"/>
        <v>0</v>
      </c>
      <c r="CB396" s="13">
        <f t="shared" si="303"/>
        <v>0</v>
      </c>
      <c r="CC396" s="13">
        <f t="shared" si="304"/>
        <v>0</v>
      </c>
      <c r="CD396" s="13">
        <f t="shared" si="305"/>
        <v>0</v>
      </c>
      <c r="CE396" s="13">
        <f t="shared" si="306"/>
        <v>0</v>
      </c>
      <c r="CF396" s="13">
        <f t="shared" si="307"/>
        <v>0</v>
      </c>
      <c r="CG396" s="13">
        <f t="shared" si="308"/>
        <v>0</v>
      </c>
      <c r="CH396" s="13">
        <f t="shared" si="309"/>
        <v>0</v>
      </c>
      <c r="CI396" s="13">
        <f t="shared" si="310"/>
        <v>0</v>
      </c>
      <c r="CJ396" s="13">
        <f t="shared" si="311"/>
        <v>0</v>
      </c>
      <c r="CK396" s="13">
        <f t="shared" si="312"/>
        <v>0</v>
      </c>
      <c r="CL396" s="13">
        <f t="shared" si="313"/>
        <v>0</v>
      </c>
      <c r="CM396" s="13">
        <f t="shared" si="314"/>
        <v>0</v>
      </c>
      <c r="CN396" s="13">
        <f t="shared" si="315"/>
        <v>0</v>
      </c>
      <c r="CO396" s="13">
        <f t="shared" si="316"/>
        <v>0</v>
      </c>
      <c r="CP396" s="13">
        <f t="shared" si="317"/>
        <v>0</v>
      </c>
      <c r="CQ396" s="13">
        <f t="shared" si="318"/>
        <v>0</v>
      </c>
      <c r="CR396" s="13">
        <f t="shared" si="319"/>
        <v>1</v>
      </c>
      <c r="CS396" s="13">
        <f t="shared" si="321"/>
        <v>0</v>
      </c>
      <c r="CT396" s="13" t="s">
        <v>107</v>
      </c>
    </row>
    <row r="397" spans="1:98" x14ac:dyDescent="0.35">
      <c r="A397" s="14">
        <v>264</v>
      </c>
      <c r="B397" s="6">
        <v>396</v>
      </c>
      <c r="D397" s="6">
        <v>1</v>
      </c>
      <c r="G397" s="6">
        <v>1</v>
      </c>
      <c r="H397" s="6"/>
      <c r="I397" s="6"/>
      <c r="J397" s="6" t="s">
        <v>138</v>
      </c>
      <c r="K397" s="16">
        <v>43788</v>
      </c>
      <c r="L397" s="6" t="s">
        <v>172</v>
      </c>
      <c r="M397" s="6" t="s">
        <v>139</v>
      </c>
      <c r="N397" s="6"/>
      <c r="O397" s="6"/>
      <c r="P397" s="16">
        <v>43766</v>
      </c>
      <c r="Q397" s="17">
        <v>0.89583333333333337</v>
      </c>
      <c r="R397" s="6" t="s">
        <v>99</v>
      </c>
      <c r="S397" s="6" t="s">
        <v>98</v>
      </c>
      <c r="T397" s="6" t="s">
        <v>52</v>
      </c>
      <c r="U397" s="6" t="s">
        <v>681</v>
      </c>
      <c r="V397" s="6" t="s">
        <v>141</v>
      </c>
      <c r="W397" s="6" t="s">
        <v>94</v>
      </c>
      <c r="Y397" s="6" t="s">
        <v>73</v>
      </c>
      <c r="Z397" s="6" t="s">
        <v>74</v>
      </c>
      <c r="AU397" s="6" t="s">
        <v>105</v>
      </c>
      <c r="AV397" s="6" t="s">
        <v>106</v>
      </c>
      <c r="AX397" s="6" t="s">
        <v>99</v>
      </c>
      <c r="AY397" s="13">
        <f t="shared" si="276"/>
        <v>0</v>
      </c>
      <c r="AZ397" s="13">
        <f t="shared" si="277"/>
        <v>0</v>
      </c>
      <c r="BA397" s="13">
        <f t="shared" si="278"/>
        <v>0</v>
      </c>
      <c r="BB397" s="13">
        <f t="shared" si="279"/>
        <v>1</v>
      </c>
      <c r="BC397" s="13">
        <f t="shared" si="280"/>
        <v>0</v>
      </c>
      <c r="BD397" s="13">
        <f t="shared" si="281"/>
        <v>0</v>
      </c>
      <c r="BE397" s="13">
        <f>COUNTIF(T397:AW397,"Tocaciones")</f>
        <v>0</v>
      </c>
      <c r="BF397" s="13">
        <f t="shared" si="282"/>
        <v>0</v>
      </c>
      <c r="BG397" s="13">
        <f t="shared" si="283"/>
        <v>0</v>
      </c>
      <c r="BH397" s="13">
        <f t="shared" si="284"/>
        <v>0</v>
      </c>
      <c r="BI397" s="13">
        <f t="shared" si="285"/>
        <v>0</v>
      </c>
      <c r="BJ397" s="13">
        <f t="shared" si="286"/>
        <v>0</v>
      </c>
      <c r="BK397" s="13">
        <f t="shared" si="287"/>
        <v>0</v>
      </c>
      <c r="BL397" s="13">
        <f t="shared" si="288"/>
        <v>0</v>
      </c>
      <c r="BM397" s="13">
        <f t="shared" si="289"/>
        <v>0</v>
      </c>
      <c r="BN397" s="13">
        <f t="shared" si="290"/>
        <v>0</v>
      </c>
      <c r="BO397" s="13">
        <f t="shared" si="291"/>
        <v>0</v>
      </c>
      <c r="BP397" s="13">
        <f t="shared" si="292"/>
        <v>0</v>
      </c>
      <c r="BQ397" s="13">
        <f t="shared" si="293"/>
        <v>0</v>
      </c>
      <c r="BR397" s="13">
        <f t="shared" si="294"/>
        <v>0</v>
      </c>
      <c r="BS397" s="13">
        <f t="shared" si="295"/>
        <v>0</v>
      </c>
      <c r="BT397" s="13">
        <f t="shared" si="296"/>
        <v>0</v>
      </c>
      <c r="BU397" s="40">
        <f t="shared" si="320"/>
        <v>1</v>
      </c>
      <c r="BV397" s="13">
        <f t="shared" si="297"/>
        <v>0</v>
      </c>
      <c r="BW397" s="13">
        <f t="shared" si="298"/>
        <v>1</v>
      </c>
      <c r="BX397" s="13">
        <f t="shared" si="299"/>
        <v>1</v>
      </c>
      <c r="BY397" s="13">
        <f t="shared" si="300"/>
        <v>0</v>
      </c>
      <c r="BZ397" s="13">
        <f t="shared" si="301"/>
        <v>0</v>
      </c>
      <c r="CA397" s="13">
        <f t="shared" si="302"/>
        <v>0</v>
      </c>
      <c r="CB397" s="13">
        <f t="shared" si="303"/>
        <v>0</v>
      </c>
      <c r="CC397" s="13">
        <f t="shared" si="304"/>
        <v>0</v>
      </c>
      <c r="CD397" s="13">
        <f t="shared" si="305"/>
        <v>0</v>
      </c>
      <c r="CE397" s="13">
        <f t="shared" si="306"/>
        <v>0</v>
      </c>
      <c r="CF397" s="13">
        <f t="shared" si="307"/>
        <v>0</v>
      </c>
      <c r="CG397" s="13">
        <f t="shared" si="308"/>
        <v>0</v>
      </c>
      <c r="CH397" s="13">
        <f t="shared" si="309"/>
        <v>0</v>
      </c>
      <c r="CI397" s="13">
        <f t="shared" si="310"/>
        <v>0</v>
      </c>
      <c r="CJ397" s="13">
        <f t="shared" si="311"/>
        <v>0</v>
      </c>
      <c r="CK397" s="13">
        <f t="shared" si="312"/>
        <v>0</v>
      </c>
      <c r="CL397" s="13">
        <f t="shared" si="313"/>
        <v>0</v>
      </c>
      <c r="CM397" s="13">
        <f t="shared" si="314"/>
        <v>0</v>
      </c>
      <c r="CN397" s="13">
        <f t="shared" si="315"/>
        <v>0</v>
      </c>
      <c r="CO397" s="13">
        <f t="shared" si="316"/>
        <v>0</v>
      </c>
      <c r="CP397" s="13">
        <f t="shared" si="317"/>
        <v>0</v>
      </c>
      <c r="CQ397" s="13">
        <f t="shared" si="318"/>
        <v>0</v>
      </c>
      <c r="CR397" s="13">
        <f t="shared" si="319"/>
        <v>1</v>
      </c>
      <c r="CS397" s="13">
        <f t="shared" si="321"/>
        <v>0</v>
      </c>
      <c r="CT397" s="13" t="s">
        <v>107</v>
      </c>
    </row>
    <row r="398" spans="1:98" x14ac:dyDescent="0.35">
      <c r="A398" s="14">
        <v>265</v>
      </c>
      <c r="B398" s="6">
        <v>397</v>
      </c>
      <c r="D398" s="6">
        <v>1</v>
      </c>
      <c r="G398" s="6">
        <v>1</v>
      </c>
      <c r="H398" s="6"/>
      <c r="I398" s="6"/>
      <c r="J398" s="6" t="s">
        <v>138</v>
      </c>
      <c r="K398" s="16">
        <v>43788</v>
      </c>
      <c r="L398" s="6" t="s">
        <v>172</v>
      </c>
      <c r="M398" s="6" t="s">
        <v>139</v>
      </c>
      <c r="N398" s="6"/>
      <c r="O398" s="6"/>
      <c r="P398" s="21">
        <v>43773</v>
      </c>
      <c r="Q398" s="17">
        <v>0.89583333333333337</v>
      </c>
      <c r="R398" s="6" t="s">
        <v>99</v>
      </c>
      <c r="S398" s="6" t="s">
        <v>217</v>
      </c>
      <c r="T398" s="6" t="s">
        <v>52</v>
      </c>
      <c r="U398" s="6" t="s">
        <v>578</v>
      </c>
      <c r="V398" s="6" t="s">
        <v>141</v>
      </c>
      <c r="W398" s="6" t="s">
        <v>94</v>
      </c>
      <c r="Y398" s="6" t="s">
        <v>73</v>
      </c>
      <c r="Z398" s="6" t="s">
        <v>74</v>
      </c>
      <c r="AU398" s="6" t="s">
        <v>105</v>
      </c>
      <c r="AV398" s="6" t="s">
        <v>106</v>
      </c>
      <c r="AX398" s="6" t="s">
        <v>99</v>
      </c>
      <c r="AY398" s="13">
        <f t="shared" si="276"/>
        <v>0</v>
      </c>
      <c r="AZ398" s="13">
        <f t="shared" si="277"/>
        <v>0</v>
      </c>
      <c r="BA398" s="13">
        <f t="shared" si="278"/>
        <v>0</v>
      </c>
      <c r="BB398" s="13">
        <f t="shared" si="279"/>
        <v>1</v>
      </c>
      <c r="BC398" s="13">
        <f t="shared" si="280"/>
        <v>0</v>
      </c>
      <c r="BD398" s="13">
        <f t="shared" si="281"/>
        <v>0</v>
      </c>
      <c r="BE398" s="13">
        <f>COUNTIF(T398:AT398,"Tocaciones")</f>
        <v>0</v>
      </c>
      <c r="BF398" s="13">
        <f t="shared" si="282"/>
        <v>0</v>
      </c>
      <c r="BG398" s="13">
        <f t="shared" si="283"/>
        <v>0</v>
      </c>
      <c r="BH398" s="13">
        <f t="shared" si="284"/>
        <v>0</v>
      </c>
      <c r="BI398" s="13">
        <f t="shared" si="285"/>
        <v>0</v>
      </c>
      <c r="BJ398" s="13">
        <f t="shared" si="286"/>
        <v>0</v>
      </c>
      <c r="BK398" s="13">
        <f t="shared" si="287"/>
        <v>0</v>
      </c>
      <c r="BL398" s="13">
        <f t="shared" si="288"/>
        <v>0</v>
      </c>
      <c r="BM398" s="13">
        <f t="shared" si="289"/>
        <v>0</v>
      </c>
      <c r="BN398" s="13">
        <f t="shared" si="290"/>
        <v>0</v>
      </c>
      <c r="BO398" s="13">
        <f t="shared" si="291"/>
        <v>0</v>
      </c>
      <c r="BP398" s="13">
        <f t="shared" si="292"/>
        <v>0</v>
      </c>
      <c r="BQ398" s="13">
        <f t="shared" si="293"/>
        <v>0</v>
      </c>
      <c r="BR398" s="13">
        <f t="shared" si="294"/>
        <v>0</v>
      </c>
      <c r="BS398" s="13">
        <f t="shared" si="295"/>
        <v>0</v>
      </c>
      <c r="BT398" s="13">
        <f t="shared" si="296"/>
        <v>0</v>
      </c>
      <c r="BU398" s="40">
        <f t="shared" si="320"/>
        <v>1</v>
      </c>
      <c r="BV398" s="13">
        <f t="shared" si="297"/>
        <v>0</v>
      </c>
      <c r="BW398" s="13">
        <f t="shared" si="298"/>
        <v>1</v>
      </c>
      <c r="BX398" s="13">
        <f t="shared" si="299"/>
        <v>1</v>
      </c>
      <c r="BY398" s="13">
        <f t="shared" si="300"/>
        <v>0</v>
      </c>
      <c r="BZ398" s="13">
        <f t="shared" si="301"/>
        <v>0</v>
      </c>
      <c r="CA398" s="13">
        <f t="shared" si="302"/>
        <v>0</v>
      </c>
      <c r="CB398" s="13">
        <f t="shared" si="303"/>
        <v>0</v>
      </c>
      <c r="CC398" s="13">
        <f t="shared" si="304"/>
        <v>0</v>
      </c>
      <c r="CD398" s="13">
        <f t="shared" si="305"/>
        <v>0</v>
      </c>
      <c r="CE398" s="13">
        <f t="shared" si="306"/>
        <v>0</v>
      </c>
      <c r="CF398" s="13">
        <f t="shared" si="307"/>
        <v>0</v>
      </c>
      <c r="CG398" s="13">
        <f t="shared" si="308"/>
        <v>0</v>
      </c>
      <c r="CH398" s="13">
        <f t="shared" si="309"/>
        <v>0</v>
      </c>
      <c r="CI398" s="13">
        <f t="shared" si="310"/>
        <v>0</v>
      </c>
      <c r="CJ398" s="13">
        <f t="shared" si="311"/>
        <v>0</v>
      </c>
      <c r="CK398" s="13">
        <f t="shared" si="312"/>
        <v>0</v>
      </c>
      <c r="CL398" s="13">
        <f t="shared" si="313"/>
        <v>0</v>
      </c>
      <c r="CM398" s="13">
        <f t="shared" si="314"/>
        <v>0</v>
      </c>
      <c r="CN398" s="13">
        <f t="shared" si="315"/>
        <v>0</v>
      </c>
      <c r="CO398" s="13">
        <f t="shared" si="316"/>
        <v>0</v>
      </c>
      <c r="CP398" s="13">
        <f t="shared" si="317"/>
        <v>0</v>
      </c>
      <c r="CQ398" s="13">
        <f t="shared" si="318"/>
        <v>0</v>
      </c>
      <c r="CR398" s="13">
        <f t="shared" si="319"/>
        <v>1</v>
      </c>
      <c r="CS398" s="13">
        <f t="shared" si="321"/>
        <v>0</v>
      </c>
      <c r="CT398" s="13" t="s">
        <v>107</v>
      </c>
    </row>
    <row r="399" spans="1:98" x14ac:dyDescent="0.35">
      <c r="A399" s="14">
        <v>266</v>
      </c>
      <c r="B399" s="6">
        <v>398</v>
      </c>
      <c r="D399" s="6">
        <v>1</v>
      </c>
      <c r="G399" s="6">
        <v>1</v>
      </c>
      <c r="H399" s="6"/>
      <c r="I399" s="6"/>
      <c r="J399" s="6" t="s">
        <v>96</v>
      </c>
      <c r="K399" s="16">
        <v>43789</v>
      </c>
      <c r="L399" s="6" t="s">
        <v>172</v>
      </c>
      <c r="M399" s="29" t="s">
        <v>682</v>
      </c>
      <c r="N399" s="29"/>
      <c r="O399" s="29"/>
      <c r="P399" s="30">
        <v>43766</v>
      </c>
      <c r="Q399" s="31">
        <v>0.70833333333333337</v>
      </c>
      <c r="R399" s="29" t="s">
        <v>99</v>
      </c>
      <c r="S399" s="29" t="s">
        <v>98</v>
      </c>
      <c r="T399" s="6" t="s">
        <v>53</v>
      </c>
      <c r="U399" s="29" t="s">
        <v>683</v>
      </c>
      <c r="V399" s="29" t="s">
        <v>110</v>
      </c>
      <c r="W399" s="6" t="s">
        <v>94</v>
      </c>
      <c r="X399" s="29"/>
      <c r="Y399" s="29"/>
      <c r="Z399" s="29"/>
      <c r="AA399" s="6" t="s">
        <v>49</v>
      </c>
      <c r="AB399" s="29" t="s">
        <v>684</v>
      </c>
      <c r="AC399" s="6" t="s">
        <v>94</v>
      </c>
      <c r="AD399" s="29"/>
      <c r="AE399" s="6" t="s">
        <v>86</v>
      </c>
      <c r="AF399" s="29"/>
      <c r="AG399" s="29"/>
      <c r="AH399" s="29"/>
      <c r="AI399" s="29"/>
      <c r="AJ399" s="29"/>
      <c r="AK399" s="29"/>
      <c r="AL399" s="29"/>
      <c r="AM399" s="29"/>
      <c r="AN399" s="29"/>
      <c r="AO399" s="29"/>
      <c r="AP399" s="29"/>
      <c r="AQ399" s="29"/>
      <c r="AR399" s="29"/>
      <c r="AS399" s="29"/>
      <c r="AT399" s="29"/>
      <c r="AU399" s="29" t="s">
        <v>105</v>
      </c>
      <c r="AV399" s="29" t="s">
        <v>106</v>
      </c>
      <c r="AW399" s="41" t="s">
        <v>113</v>
      </c>
      <c r="AX399" s="29" t="s">
        <v>99</v>
      </c>
      <c r="AY399" s="13">
        <f t="shared" si="276"/>
        <v>1</v>
      </c>
      <c r="AZ399" s="13">
        <f t="shared" si="277"/>
        <v>0</v>
      </c>
      <c r="BA399" s="13">
        <f t="shared" si="278"/>
        <v>0</v>
      </c>
      <c r="BB399" s="13">
        <f t="shared" si="279"/>
        <v>0</v>
      </c>
      <c r="BC399" s="13">
        <f t="shared" si="280"/>
        <v>1</v>
      </c>
      <c r="BD399" s="13">
        <f t="shared" si="281"/>
        <v>0</v>
      </c>
      <c r="BE399" s="13">
        <f>COUNTIF(T399:AW399,"Tocaciones")</f>
        <v>0</v>
      </c>
      <c r="BF399" s="13">
        <f t="shared" si="282"/>
        <v>0</v>
      </c>
      <c r="BG399" s="13">
        <f t="shared" si="283"/>
        <v>0</v>
      </c>
      <c r="BH399" s="13">
        <f t="shared" si="284"/>
        <v>0</v>
      </c>
      <c r="BI399" s="13">
        <f t="shared" si="285"/>
        <v>0</v>
      </c>
      <c r="BJ399" s="13">
        <f t="shared" si="286"/>
        <v>0</v>
      </c>
      <c r="BK399" s="13">
        <f t="shared" si="287"/>
        <v>0</v>
      </c>
      <c r="BL399" s="13">
        <f t="shared" si="288"/>
        <v>0</v>
      </c>
      <c r="BM399" s="13">
        <f t="shared" si="289"/>
        <v>0</v>
      </c>
      <c r="BN399" s="13">
        <f t="shared" si="290"/>
        <v>0</v>
      </c>
      <c r="BO399" s="13">
        <f t="shared" si="291"/>
        <v>0</v>
      </c>
      <c r="BP399" s="13">
        <f t="shared" si="292"/>
        <v>0</v>
      </c>
      <c r="BQ399" s="13">
        <f t="shared" si="293"/>
        <v>0</v>
      </c>
      <c r="BR399" s="13">
        <f t="shared" si="294"/>
        <v>0</v>
      </c>
      <c r="BS399" s="13">
        <f t="shared" si="295"/>
        <v>0</v>
      </c>
      <c r="BT399" s="13">
        <f t="shared" si="296"/>
        <v>0</v>
      </c>
      <c r="BU399" s="40">
        <f t="shared" si="320"/>
        <v>2</v>
      </c>
      <c r="BV399" s="13">
        <f t="shared" si="297"/>
        <v>0</v>
      </c>
      <c r="BW399" s="13">
        <f t="shared" si="298"/>
        <v>0</v>
      </c>
      <c r="BX399" s="13">
        <f t="shared" si="299"/>
        <v>0</v>
      </c>
      <c r="BY399" s="13">
        <f t="shared" si="300"/>
        <v>0</v>
      </c>
      <c r="BZ399" s="13">
        <f t="shared" si="301"/>
        <v>0</v>
      </c>
      <c r="CA399" s="13">
        <f t="shared" si="302"/>
        <v>0</v>
      </c>
      <c r="CB399" s="13">
        <f t="shared" si="303"/>
        <v>0</v>
      </c>
      <c r="CC399" s="13">
        <f t="shared" si="304"/>
        <v>0</v>
      </c>
      <c r="CD399" s="13">
        <f t="shared" si="305"/>
        <v>0</v>
      </c>
      <c r="CE399" s="13">
        <f t="shared" si="306"/>
        <v>0</v>
      </c>
      <c r="CF399" s="13">
        <f t="shared" si="307"/>
        <v>0</v>
      </c>
      <c r="CG399" s="13">
        <f t="shared" si="308"/>
        <v>0</v>
      </c>
      <c r="CH399" s="13">
        <f t="shared" si="309"/>
        <v>0</v>
      </c>
      <c r="CI399" s="13">
        <f t="shared" si="310"/>
        <v>0</v>
      </c>
      <c r="CJ399" s="13">
        <f t="shared" si="311"/>
        <v>1</v>
      </c>
      <c r="CK399" s="13">
        <f t="shared" si="312"/>
        <v>0</v>
      </c>
      <c r="CL399" s="13">
        <f t="shared" si="313"/>
        <v>0</v>
      </c>
      <c r="CM399" s="13">
        <f t="shared" si="314"/>
        <v>0</v>
      </c>
      <c r="CN399" s="13">
        <f t="shared" si="315"/>
        <v>0</v>
      </c>
      <c r="CO399" s="13">
        <f t="shared" si="316"/>
        <v>0</v>
      </c>
      <c r="CP399" s="13">
        <f t="shared" si="317"/>
        <v>0</v>
      </c>
      <c r="CQ399" s="13">
        <f t="shared" si="318"/>
        <v>0</v>
      </c>
      <c r="CR399" s="13">
        <f t="shared" si="319"/>
        <v>2</v>
      </c>
      <c r="CS399" s="13">
        <f t="shared" si="321"/>
        <v>0</v>
      </c>
      <c r="CT399" s="13" t="s">
        <v>107</v>
      </c>
    </row>
    <row r="400" spans="1:98" x14ac:dyDescent="0.35">
      <c r="A400" s="14">
        <v>266</v>
      </c>
      <c r="B400" s="6">
        <v>399</v>
      </c>
      <c r="D400" s="6">
        <v>1</v>
      </c>
      <c r="G400" s="6">
        <v>1</v>
      </c>
      <c r="H400" s="6"/>
      <c r="I400" s="6"/>
      <c r="J400" s="6" t="s">
        <v>96</v>
      </c>
      <c r="K400" s="16">
        <v>43789</v>
      </c>
      <c r="L400" s="6" t="s">
        <v>172</v>
      </c>
      <c r="M400" s="29" t="s">
        <v>682</v>
      </c>
      <c r="N400" s="29"/>
      <c r="O400" s="29"/>
      <c r="P400" s="30">
        <v>43766</v>
      </c>
      <c r="Q400" s="31">
        <v>0.70833333333333337</v>
      </c>
      <c r="R400" s="29" t="s">
        <v>99</v>
      </c>
      <c r="S400" s="29" t="s">
        <v>98</v>
      </c>
      <c r="T400" s="6" t="s">
        <v>53</v>
      </c>
      <c r="U400" s="29" t="s">
        <v>683</v>
      </c>
      <c r="V400" s="29" t="s">
        <v>110</v>
      </c>
      <c r="W400" s="6" t="s">
        <v>94</v>
      </c>
      <c r="X400" s="29"/>
      <c r="Y400" s="29"/>
      <c r="Z400" s="29"/>
      <c r="AA400" s="6" t="s">
        <v>49</v>
      </c>
      <c r="AB400" s="29" t="s">
        <v>684</v>
      </c>
      <c r="AC400" s="6" t="s">
        <v>94</v>
      </c>
      <c r="AD400" s="29"/>
      <c r="AE400" s="6" t="s">
        <v>86</v>
      </c>
      <c r="AF400" s="29"/>
      <c r="AG400" s="29"/>
      <c r="AH400" s="29"/>
      <c r="AI400" s="29"/>
      <c r="AJ400" s="29"/>
      <c r="AK400" s="29"/>
      <c r="AL400" s="29"/>
      <c r="AM400" s="29"/>
      <c r="AN400" s="29"/>
      <c r="AO400" s="29"/>
      <c r="AP400" s="29"/>
      <c r="AQ400" s="29"/>
      <c r="AR400" s="29"/>
      <c r="AS400" s="29"/>
      <c r="AT400" s="29"/>
      <c r="AU400" s="29" t="s">
        <v>105</v>
      </c>
      <c r="AV400" s="29" t="s">
        <v>106</v>
      </c>
      <c r="AW400" s="41" t="s">
        <v>113</v>
      </c>
      <c r="AX400" s="29" t="s">
        <v>99</v>
      </c>
      <c r="AY400" s="13">
        <f t="shared" si="276"/>
        <v>1</v>
      </c>
      <c r="AZ400" s="13">
        <f t="shared" si="277"/>
        <v>0</v>
      </c>
      <c r="BA400" s="13">
        <f t="shared" si="278"/>
        <v>0</v>
      </c>
      <c r="BB400" s="13">
        <f t="shared" si="279"/>
        <v>0</v>
      </c>
      <c r="BC400" s="13">
        <f t="shared" si="280"/>
        <v>1</v>
      </c>
      <c r="BD400" s="13">
        <f t="shared" si="281"/>
        <v>0</v>
      </c>
      <c r="BE400" s="13">
        <f>COUNTIF(T400:AT400,"Tocaciones")</f>
        <v>0</v>
      </c>
      <c r="BF400" s="13">
        <f t="shared" si="282"/>
        <v>0</v>
      </c>
      <c r="BG400" s="13">
        <f t="shared" si="283"/>
        <v>0</v>
      </c>
      <c r="BH400" s="13">
        <f t="shared" si="284"/>
        <v>0</v>
      </c>
      <c r="BI400" s="13">
        <f t="shared" si="285"/>
        <v>0</v>
      </c>
      <c r="BJ400" s="13">
        <f t="shared" si="286"/>
        <v>0</v>
      </c>
      <c r="BK400" s="13">
        <f t="shared" si="287"/>
        <v>0</v>
      </c>
      <c r="BL400" s="13">
        <f t="shared" si="288"/>
        <v>0</v>
      </c>
      <c r="BM400" s="13">
        <f t="shared" si="289"/>
        <v>0</v>
      </c>
      <c r="BN400" s="13">
        <f t="shared" si="290"/>
        <v>0</v>
      </c>
      <c r="BO400" s="13">
        <f t="shared" si="291"/>
        <v>0</v>
      </c>
      <c r="BP400" s="13">
        <f t="shared" si="292"/>
        <v>0</v>
      </c>
      <c r="BQ400" s="13">
        <f t="shared" si="293"/>
        <v>0</v>
      </c>
      <c r="BR400" s="13">
        <f t="shared" si="294"/>
        <v>0</v>
      </c>
      <c r="BS400" s="13">
        <f t="shared" si="295"/>
        <v>0</v>
      </c>
      <c r="BT400" s="13">
        <f t="shared" si="296"/>
        <v>0</v>
      </c>
      <c r="BU400" s="40">
        <f t="shared" si="320"/>
        <v>2</v>
      </c>
      <c r="BV400" s="13">
        <f t="shared" si="297"/>
        <v>0</v>
      </c>
      <c r="BW400" s="13">
        <f t="shared" si="298"/>
        <v>0</v>
      </c>
      <c r="BX400" s="13">
        <f t="shared" si="299"/>
        <v>0</v>
      </c>
      <c r="BY400" s="13">
        <f t="shared" si="300"/>
        <v>0</v>
      </c>
      <c r="BZ400" s="13">
        <f t="shared" si="301"/>
        <v>0</v>
      </c>
      <c r="CA400" s="13">
        <f t="shared" si="302"/>
        <v>0</v>
      </c>
      <c r="CB400" s="13">
        <f t="shared" si="303"/>
        <v>0</v>
      </c>
      <c r="CC400" s="13">
        <f t="shared" si="304"/>
        <v>0</v>
      </c>
      <c r="CD400" s="13">
        <f t="shared" si="305"/>
        <v>0</v>
      </c>
      <c r="CE400" s="13">
        <f t="shared" si="306"/>
        <v>0</v>
      </c>
      <c r="CF400" s="13">
        <f t="shared" si="307"/>
        <v>0</v>
      </c>
      <c r="CG400" s="13">
        <f t="shared" si="308"/>
        <v>0</v>
      </c>
      <c r="CH400" s="13">
        <f t="shared" si="309"/>
        <v>0</v>
      </c>
      <c r="CI400" s="13">
        <f t="shared" si="310"/>
        <v>0</v>
      </c>
      <c r="CJ400" s="13">
        <f t="shared" si="311"/>
        <v>1</v>
      </c>
      <c r="CK400" s="13">
        <f t="shared" si="312"/>
        <v>0</v>
      </c>
      <c r="CL400" s="13">
        <f t="shared" si="313"/>
        <v>0</v>
      </c>
      <c r="CM400" s="13">
        <f t="shared" si="314"/>
        <v>0</v>
      </c>
      <c r="CN400" s="13">
        <f t="shared" si="315"/>
        <v>0</v>
      </c>
      <c r="CO400" s="13">
        <f t="shared" si="316"/>
        <v>0</v>
      </c>
      <c r="CP400" s="13">
        <f t="shared" si="317"/>
        <v>0</v>
      </c>
      <c r="CQ400" s="13">
        <f t="shared" si="318"/>
        <v>0</v>
      </c>
      <c r="CR400" s="13">
        <f t="shared" si="319"/>
        <v>2</v>
      </c>
      <c r="CS400" s="13">
        <f t="shared" si="321"/>
        <v>0</v>
      </c>
      <c r="CT400" s="13" t="s">
        <v>107</v>
      </c>
    </row>
    <row r="401" spans="1:98" x14ac:dyDescent="0.35">
      <c r="A401" s="14">
        <v>267</v>
      </c>
      <c r="B401" s="6">
        <v>400</v>
      </c>
      <c r="D401" s="6">
        <v>1</v>
      </c>
      <c r="G401" s="6">
        <v>1</v>
      </c>
      <c r="H401" s="6"/>
      <c r="I401" s="6"/>
      <c r="J401" s="6" t="s">
        <v>138</v>
      </c>
      <c r="K401" s="16">
        <v>43788</v>
      </c>
      <c r="L401" s="6" t="s">
        <v>172</v>
      </c>
      <c r="M401" s="6" t="s">
        <v>139</v>
      </c>
      <c r="N401" s="6"/>
      <c r="O401" s="6"/>
      <c r="P401" s="16">
        <v>43759</v>
      </c>
      <c r="Q401" s="17">
        <v>0.88541666666666663</v>
      </c>
      <c r="R401" s="6" t="s">
        <v>98</v>
      </c>
      <c r="S401" s="6" t="s">
        <v>99</v>
      </c>
      <c r="T401" s="6" t="s">
        <v>52</v>
      </c>
      <c r="U401" s="6" t="s">
        <v>685</v>
      </c>
      <c r="V401" s="6" t="s">
        <v>141</v>
      </c>
      <c r="W401" s="6" t="s">
        <v>94</v>
      </c>
      <c r="Y401" s="6" t="s">
        <v>73</v>
      </c>
      <c r="Z401" s="6" t="s">
        <v>75</v>
      </c>
      <c r="AU401" s="6" t="s">
        <v>105</v>
      </c>
      <c r="AV401" s="6" t="s">
        <v>106</v>
      </c>
      <c r="AX401" s="6" t="s">
        <v>99</v>
      </c>
      <c r="AY401" s="13">
        <f t="shared" si="276"/>
        <v>0</v>
      </c>
      <c r="AZ401" s="13">
        <f t="shared" si="277"/>
        <v>0</v>
      </c>
      <c r="BA401" s="13">
        <f t="shared" si="278"/>
        <v>0</v>
      </c>
      <c r="BB401" s="13">
        <f t="shared" si="279"/>
        <v>1</v>
      </c>
      <c r="BC401" s="13">
        <f t="shared" si="280"/>
        <v>0</v>
      </c>
      <c r="BD401" s="13">
        <f t="shared" si="281"/>
        <v>0</v>
      </c>
      <c r="BE401" s="13">
        <f>COUNTIF(T401:AW401,"Tocaciones")</f>
        <v>0</v>
      </c>
      <c r="BF401" s="13">
        <f t="shared" si="282"/>
        <v>0</v>
      </c>
      <c r="BG401" s="13">
        <f t="shared" si="283"/>
        <v>0</v>
      </c>
      <c r="BH401" s="13">
        <f t="shared" si="284"/>
        <v>0</v>
      </c>
      <c r="BI401" s="13">
        <f t="shared" si="285"/>
        <v>0</v>
      </c>
      <c r="BJ401" s="13">
        <f t="shared" si="286"/>
        <v>0</v>
      </c>
      <c r="BK401" s="13">
        <f t="shared" si="287"/>
        <v>0</v>
      </c>
      <c r="BL401" s="13">
        <f t="shared" si="288"/>
        <v>0</v>
      </c>
      <c r="BM401" s="13">
        <f t="shared" si="289"/>
        <v>0</v>
      </c>
      <c r="BN401" s="13">
        <f t="shared" si="290"/>
        <v>0</v>
      </c>
      <c r="BO401" s="13">
        <f t="shared" si="291"/>
        <v>0</v>
      </c>
      <c r="BP401" s="13">
        <f t="shared" si="292"/>
        <v>0</v>
      </c>
      <c r="BQ401" s="13">
        <f t="shared" si="293"/>
        <v>0</v>
      </c>
      <c r="BR401" s="13">
        <f t="shared" si="294"/>
        <v>0</v>
      </c>
      <c r="BS401" s="13">
        <f t="shared" si="295"/>
        <v>0</v>
      </c>
      <c r="BT401" s="13">
        <f t="shared" si="296"/>
        <v>0</v>
      </c>
      <c r="BU401" s="40">
        <f t="shared" si="320"/>
        <v>1</v>
      </c>
      <c r="BV401" s="13">
        <f t="shared" si="297"/>
        <v>0</v>
      </c>
      <c r="BW401" s="13">
        <f t="shared" si="298"/>
        <v>1</v>
      </c>
      <c r="BX401" s="13">
        <f t="shared" si="299"/>
        <v>0</v>
      </c>
      <c r="BY401" s="13">
        <f t="shared" si="300"/>
        <v>1</v>
      </c>
      <c r="BZ401" s="13">
        <f t="shared" si="301"/>
        <v>0</v>
      </c>
      <c r="CA401" s="13">
        <f t="shared" si="302"/>
        <v>0</v>
      </c>
      <c r="CB401" s="13">
        <f t="shared" si="303"/>
        <v>0</v>
      </c>
      <c r="CC401" s="13">
        <f t="shared" si="304"/>
        <v>0</v>
      </c>
      <c r="CD401" s="13">
        <f t="shared" si="305"/>
        <v>0</v>
      </c>
      <c r="CE401" s="13">
        <f t="shared" si="306"/>
        <v>0</v>
      </c>
      <c r="CF401" s="13">
        <f t="shared" si="307"/>
        <v>0</v>
      </c>
      <c r="CG401" s="13">
        <f t="shared" si="308"/>
        <v>0</v>
      </c>
      <c r="CH401" s="13">
        <f t="shared" si="309"/>
        <v>0</v>
      </c>
      <c r="CI401" s="13">
        <f t="shared" si="310"/>
        <v>0</v>
      </c>
      <c r="CJ401" s="13">
        <f t="shared" si="311"/>
        <v>0</v>
      </c>
      <c r="CK401" s="13">
        <f t="shared" si="312"/>
        <v>0</v>
      </c>
      <c r="CL401" s="13">
        <f t="shared" si="313"/>
        <v>0</v>
      </c>
      <c r="CM401" s="13">
        <f t="shared" si="314"/>
        <v>0</v>
      </c>
      <c r="CN401" s="13">
        <f t="shared" si="315"/>
        <v>0</v>
      </c>
      <c r="CO401" s="13">
        <f t="shared" si="316"/>
        <v>0</v>
      </c>
      <c r="CP401" s="13">
        <f t="shared" si="317"/>
        <v>0</v>
      </c>
      <c r="CQ401" s="13">
        <f t="shared" si="318"/>
        <v>0</v>
      </c>
      <c r="CR401" s="13">
        <f t="shared" si="319"/>
        <v>1</v>
      </c>
      <c r="CS401" s="13">
        <f t="shared" si="321"/>
        <v>0</v>
      </c>
      <c r="CT401" s="13" t="s">
        <v>107</v>
      </c>
    </row>
    <row r="402" spans="1:98" x14ac:dyDescent="0.35">
      <c r="A402" s="14">
        <v>268</v>
      </c>
      <c r="B402" s="6">
        <v>401</v>
      </c>
      <c r="D402" s="6">
        <v>1</v>
      </c>
      <c r="G402" s="6">
        <v>1</v>
      </c>
      <c r="H402" s="6"/>
      <c r="I402" s="6"/>
      <c r="J402" s="6" t="s">
        <v>209</v>
      </c>
      <c r="K402" s="16">
        <v>43788</v>
      </c>
      <c r="L402" s="6" t="s">
        <v>172</v>
      </c>
      <c r="M402" s="6" t="s">
        <v>210</v>
      </c>
      <c r="N402" s="6"/>
      <c r="O402" s="6"/>
      <c r="P402" s="21">
        <v>43774</v>
      </c>
      <c r="Q402" s="17">
        <v>0.77083333333333337</v>
      </c>
      <c r="R402" s="6" t="s">
        <v>99</v>
      </c>
      <c r="S402" s="6" t="s">
        <v>98</v>
      </c>
      <c r="T402" s="6" t="s">
        <v>49</v>
      </c>
      <c r="U402" s="6" t="s">
        <v>686</v>
      </c>
      <c r="V402" s="6" t="s">
        <v>209</v>
      </c>
      <c r="W402" s="6" t="s">
        <v>94</v>
      </c>
      <c r="Y402" s="6" t="s">
        <v>87</v>
      </c>
      <c r="AA402" s="6" t="s">
        <v>53</v>
      </c>
      <c r="AB402" s="6" t="s">
        <v>686</v>
      </c>
      <c r="AC402" s="6" t="s">
        <v>94</v>
      </c>
      <c r="AE402" s="6" t="s">
        <v>79</v>
      </c>
      <c r="AG402" s="6" t="s">
        <v>49</v>
      </c>
      <c r="AH402" s="6" t="s">
        <v>687</v>
      </c>
      <c r="AI402" s="6" t="s">
        <v>94</v>
      </c>
      <c r="AK402" s="6" t="s">
        <v>87</v>
      </c>
      <c r="AM402" s="6" t="s">
        <v>66</v>
      </c>
      <c r="AO402" s="6" t="s">
        <v>94</v>
      </c>
      <c r="AQ402" s="6" t="s">
        <v>79</v>
      </c>
      <c r="AU402" s="6" t="s">
        <v>105</v>
      </c>
      <c r="AV402" s="6" t="s">
        <v>106</v>
      </c>
      <c r="AW402" s="6" t="s">
        <v>265</v>
      </c>
      <c r="AX402" s="6" t="s">
        <v>99</v>
      </c>
      <c r="AY402" s="13">
        <f t="shared" si="276"/>
        <v>2</v>
      </c>
      <c r="AZ402" s="13">
        <f t="shared" si="277"/>
        <v>0</v>
      </c>
      <c r="BA402" s="13">
        <f t="shared" si="278"/>
        <v>0</v>
      </c>
      <c r="BB402" s="13">
        <f t="shared" si="279"/>
        <v>0</v>
      </c>
      <c r="BC402" s="13">
        <f t="shared" si="280"/>
        <v>1</v>
      </c>
      <c r="BD402" s="13">
        <f t="shared" si="281"/>
        <v>0</v>
      </c>
      <c r="BE402" s="13">
        <f>COUNTIF(T402:AT402,"Tocaciones")</f>
        <v>0</v>
      </c>
      <c r="BF402" s="13">
        <f t="shared" si="282"/>
        <v>0</v>
      </c>
      <c r="BG402" s="13">
        <f t="shared" si="283"/>
        <v>0</v>
      </c>
      <c r="BH402" s="13">
        <f t="shared" si="284"/>
        <v>0</v>
      </c>
      <c r="BI402" s="13">
        <f t="shared" si="285"/>
        <v>0</v>
      </c>
      <c r="BJ402" s="13">
        <f t="shared" si="286"/>
        <v>0</v>
      </c>
      <c r="BK402" s="13">
        <f t="shared" si="287"/>
        <v>0</v>
      </c>
      <c r="BL402" s="13">
        <f t="shared" si="288"/>
        <v>0</v>
      </c>
      <c r="BM402" s="13">
        <f t="shared" si="289"/>
        <v>0</v>
      </c>
      <c r="BN402" s="13">
        <f t="shared" si="290"/>
        <v>0</v>
      </c>
      <c r="BO402" s="13">
        <f t="shared" si="291"/>
        <v>0</v>
      </c>
      <c r="BP402" s="13">
        <f t="shared" si="292"/>
        <v>1</v>
      </c>
      <c r="BQ402" s="13">
        <f t="shared" si="293"/>
        <v>0</v>
      </c>
      <c r="BR402" s="13">
        <f t="shared" si="294"/>
        <v>0</v>
      </c>
      <c r="BS402" s="13">
        <f t="shared" si="295"/>
        <v>0</v>
      </c>
      <c r="BT402" s="13">
        <f t="shared" si="296"/>
        <v>0</v>
      </c>
      <c r="BU402" s="40">
        <f t="shared" si="320"/>
        <v>4</v>
      </c>
      <c r="BV402" s="13">
        <f t="shared" si="297"/>
        <v>0</v>
      </c>
      <c r="BW402" s="13">
        <f t="shared" si="298"/>
        <v>0</v>
      </c>
      <c r="BX402" s="13">
        <f t="shared" si="299"/>
        <v>0</v>
      </c>
      <c r="BY402" s="13">
        <f t="shared" si="300"/>
        <v>0</v>
      </c>
      <c r="BZ402" s="13">
        <f t="shared" si="301"/>
        <v>0</v>
      </c>
      <c r="CA402" s="13">
        <f t="shared" si="302"/>
        <v>0</v>
      </c>
      <c r="CB402" s="13">
        <f t="shared" si="303"/>
        <v>0</v>
      </c>
      <c r="CC402" s="13">
        <f t="shared" si="304"/>
        <v>2</v>
      </c>
      <c r="CD402" s="13">
        <f t="shared" si="305"/>
        <v>0</v>
      </c>
      <c r="CE402" s="13">
        <f t="shared" si="306"/>
        <v>0</v>
      </c>
      <c r="CF402" s="13">
        <f t="shared" si="307"/>
        <v>0</v>
      </c>
      <c r="CG402" s="13">
        <f t="shared" si="308"/>
        <v>0</v>
      </c>
      <c r="CH402" s="13">
        <f t="shared" si="309"/>
        <v>0</v>
      </c>
      <c r="CI402" s="13">
        <f t="shared" si="310"/>
        <v>0</v>
      </c>
      <c r="CJ402" s="13">
        <f t="shared" si="311"/>
        <v>0</v>
      </c>
      <c r="CK402" s="13">
        <f t="shared" si="312"/>
        <v>2</v>
      </c>
      <c r="CL402" s="13">
        <f t="shared" si="313"/>
        <v>0</v>
      </c>
      <c r="CM402" s="13">
        <f t="shared" si="314"/>
        <v>0</v>
      </c>
      <c r="CN402" s="13">
        <f t="shared" si="315"/>
        <v>0</v>
      </c>
      <c r="CO402" s="13">
        <f t="shared" si="316"/>
        <v>0</v>
      </c>
      <c r="CP402" s="13">
        <f t="shared" si="317"/>
        <v>0</v>
      </c>
      <c r="CQ402" s="13">
        <f t="shared" si="318"/>
        <v>0</v>
      </c>
      <c r="CR402" s="13">
        <f t="shared" si="319"/>
        <v>4</v>
      </c>
      <c r="CS402" s="13">
        <f t="shared" si="321"/>
        <v>0</v>
      </c>
      <c r="CT402" s="13" t="s">
        <v>107</v>
      </c>
    </row>
    <row r="403" spans="1:98" x14ac:dyDescent="0.35">
      <c r="A403" s="14">
        <v>269</v>
      </c>
      <c r="B403" s="6">
        <v>402</v>
      </c>
      <c r="D403" s="6">
        <v>1</v>
      </c>
      <c r="G403" s="6">
        <v>1</v>
      </c>
      <c r="H403" s="6"/>
      <c r="I403" s="6"/>
      <c r="J403" s="6" t="s">
        <v>96</v>
      </c>
      <c r="K403" s="16">
        <v>43789</v>
      </c>
      <c r="L403" s="6" t="s">
        <v>668</v>
      </c>
      <c r="M403" s="6" t="s">
        <v>661</v>
      </c>
      <c r="N403" s="6"/>
      <c r="O403" s="6"/>
      <c r="P403" s="16">
        <v>43766</v>
      </c>
      <c r="Q403" s="17">
        <v>0.875</v>
      </c>
      <c r="R403" s="6" t="s">
        <v>99</v>
      </c>
      <c r="S403" s="6" t="s">
        <v>98</v>
      </c>
      <c r="T403" s="6" t="s">
        <v>52</v>
      </c>
      <c r="U403" s="6" t="s">
        <v>678</v>
      </c>
      <c r="V403" s="6" t="s">
        <v>632</v>
      </c>
      <c r="W403" s="6" t="s">
        <v>94</v>
      </c>
      <c r="Y403" s="6" t="s">
        <v>73</v>
      </c>
      <c r="Z403" s="6" t="s">
        <v>74</v>
      </c>
      <c r="AU403" s="6" t="s">
        <v>105</v>
      </c>
      <c r="AV403" s="6" t="s">
        <v>106</v>
      </c>
      <c r="AX403" s="6" t="s">
        <v>99</v>
      </c>
      <c r="AY403" s="13">
        <f t="shared" si="276"/>
        <v>0</v>
      </c>
      <c r="AZ403" s="13">
        <f t="shared" si="277"/>
        <v>0</v>
      </c>
      <c r="BA403" s="13">
        <f t="shared" si="278"/>
        <v>0</v>
      </c>
      <c r="BB403" s="13">
        <f t="shared" si="279"/>
        <v>1</v>
      </c>
      <c r="BC403" s="13">
        <f t="shared" si="280"/>
        <v>0</v>
      </c>
      <c r="BD403" s="13">
        <f t="shared" si="281"/>
        <v>0</v>
      </c>
      <c r="BE403" s="13">
        <f>COUNTIF(T403:AW403,"Tocaciones")</f>
        <v>0</v>
      </c>
      <c r="BF403" s="13">
        <f t="shared" si="282"/>
        <v>0</v>
      </c>
      <c r="BG403" s="13">
        <f t="shared" si="283"/>
        <v>0</v>
      </c>
      <c r="BH403" s="13">
        <f t="shared" si="284"/>
        <v>0</v>
      </c>
      <c r="BI403" s="13">
        <f t="shared" si="285"/>
        <v>0</v>
      </c>
      <c r="BJ403" s="13">
        <f t="shared" si="286"/>
        <v>0</v>
      </c>
      <c r="BK403" s="13">
        <f t="shared" si="287"/>
        <v>0</v>
      </c>
      <c r="BL403" s="13">
        <f t="shared" si="288"/>
        <v>0</v>
      </c>
      <c r="BM403" s="13">
        <f t="shared" si="289"/>
        <v>0</v>
      </c>
      <c r="BN403" s="13">
        <f t="shared" si="290"/>
        <v>0</v>
      </c>
      <c r="BO403" s="13">
        <f t="shared" si="291"/>
        <v>0</v>
      </c>
      <c r="BP403" s="13">
        <f t="shared" si="292"/>
        <v>0</v>
      </c>
      <c r="BQ403" s="13">
        <f t="shared" si="293"/>
        <v>0</v>
      </c>
      <c r="BR403" s="13">
        <f t="shared" si="294"/>
        <v>0</v>
      </c>
      <c r="BS403" s="13">
        <f t="shared" si="295"/>
        <v>0</v>
      </c>
      <c r="BT403" s="13">
        <f t="shared" si="296"/>
        <v>0</v>
      </c>
      <c r="BU403" s="40">
        <f t="shared" si="320"/>
        <v>1</v>
      </c>
      <c r="BV403" s="13">
        <f t="shared" si="297"/>
        <v>0</v>
      </c>
      <c r="BW403" s="13">
        <f t="shared" si="298"/>
        <v>1</v>
      </c>
      <c r="BX403" s="13">
        <f t="shared" si="299"/>
        <v>1</v>
      </c>
      <c r="BY403" s="13">
        <f t="shared" si="300"/>
        <v>0</v>
      </c>
      <c r="BZ403" s="13">
        <f t="shared" si="301"/>
        <v>0</v>
      </c>
      <c r="CA403" s="13">
        <f t="shared" si="302"/>
        <v>0</v>
      </c>
      <c r="CB403" s="13">
        <f t="shared" si="303"/>
        <v>0</v>
      </c>
      <c r="CC403" s="13">
        <f t="shared" si="304"/>
        <v>0</v>
      </c>
      <c r="CD403" s="13">
        <f t="shared" si="305"/>
        <v>0</v>
      </c>
      <c r="CE403" s="13">
        <f t="shared" si="306"/>
        <v>0</v>
      </c>
      <c r="CF403" s="13">
        <f t="shared" si="307"/>
        <v>0</v>
      </c>
      <c r="CG403" s="13">
        <f t="shared" si="308"/>
        <v>0</v>
      </c>
      <c r="CH403" s="13">
        <f t="shared" si="309"/>
        <v>0</v>
      </c>
      <c r="CI403" s="13">
        <f t="shared" si="310"/>
        <v>0</v>
      </c>
      <c r="CJ403" s="13">
        <f t="shared" si="311"/>
        <v>0</v>
      </c>
      <c r="CK403" s="13">
        <f t="shared" si="312"/>
        <v>0</v>
      </c>
      <c r="CL403" s="13">
        <f t="shared" si="313"/>
        <v>0</v>
      </c>
      <c r="CM403" s="13">
        <f t="shared" si="314"/>
        <v>0</v>
      </c>
      <c r="CN403" s="13">
        <f t="shared" si="315"/>
        <v>0</v>
      </c>
      <c r="CO403" s="13">
        <f t="shared" si="316"/>
        <v>0</v>
      </c>
      <c r="CP403" s="13">
        <f t="shared" si="317"/>
        <v>0</v>
      </c>
      <c r="CQ403" s="13">
        <f t="shared" si="318"/>
        <v>0</v>
      </c>
      <c r="CR403" s="13">
        <f t="shared" si="319"/>
        <v>1</v>
      </c>
      <c r="CS403" s="13">
        <f t="shared" si="321"/>
        <v>0</v>
      </c>
      <c r="CT403" s="13" t="s">
        <v>107</v>
      </c>
    </row>
    <row r="404" spans="1:98" x14ac:dyDescent="0.35">
      <c r="A404" s="14">
        <v>270</v>
      </c>
      <c r="B404" s="6">
        <v>403</v>
      </c>
      <c r="D404" s="6">
        <v>1</v>
      </c>
      <c r="G404" s="6">
        <v>1</v>
      </c>
      <c r="H404" s="6"/>
      <c r="I404" s="6"/>
      <c r="J404" s="6" t="s">
        <v>96</v>
      </c>
      <c r="K404" s="16">
        <v>43789</v>
      </c>
      <c r="L404" s="6" t="s">
        <v>668</v>
      </c>
      <c r="M404" s="6" t="s">
        <v>661</v>
      </c>
      <c r="N404" s="6"/>
      <c r="O404" s="6"/>
      <c r="P404" s="16">
        <v>43758</v>
      </c>
      <c r="Q404" s="17">
        <v>0.70833333333333337</v>
      </c>
      <c r="R404" s="6" t="s">
        <v>98</v>
      </c>
      <c r="S404" s="6" t="s">
        <v>99</v>
      </c>
      <c r="T404" s="6" t="s">
        <v>52</v>
      </c>
      <c r="U404" s="6" t="s">
        <v>688</v>
      </c>
      <c r="V404" s="6" t="s">
        <v>632</v>
      </c>
      <c r="W404" s="6" t="s">
        <v>91</v>
      </c>
      <c r="Y404" s="6" t="s">
        <v>72</v>
      </c>
      <c r="Z404" s="6" t="s">
        <v>77</v>
      </c>
      <c r="AU404" s="6" t="s">
        <v>105</v>
      </c>
      <c r="AV404" s="6" t="s">
        <v>106</v>
      </c>
      <c r="AX404" s="6" t="s">
        <v>99</v>
      </c>
      <c r="AY404" s="13">
        <f t="shared" si="276"/>
        <v>0</v>
      </c>
      <c r="AZ404" s="13">
        <f t="shared" si="277"/>
        <v>0</v>
      </c>
      <c r="BA404" s="13">
        <f t="shared" si="278"/>
        <v>0</v>
      </c>
      <c r="BB404" s="13">
        <f t="shared" si="279"/>
        <v>1</v>
      </c>
      <c r="BC404" s="13">
        <f t="shared" si="280"/>
        <v>0</v>
      </c>
      <c r="BD404" s="13">
        <f t="shared" si="281"/>
        <v>0</v>
      </c>
      <c r="BE404" s="13">
        <f>COUNTIF(T404:AT404,"Tocaciones")</f>
        <v>0</v>
      </c>
      <c r="BF404" s="13">
        <f t="shared" si="282"/>
        <v>0</v>
      </c>
      <c r="BG404" s="13">
        <f t="shared" si="283"/>
        <v>0</v>
      </c>
      <c r="BH404" s="13">
        <f t="shared" si="284"/>
        <v>0</v>
      </c>
      <c r="BI404" s="13">
        <f t="shared" si="285"/>
        <v>0</v>
      </c>
      <c r="BJ404" s="13">
        <f t="shared" si="286"/>
        <v>0</v>
      </c>
      <c r="BK404" s="13">
        <f t="shared" si="287"/>
        <v>0</v>
      </c>
      <c r="BL404" s="13">
        <f t="shared" si="288"/>
        <v>0</v>
      </c>
      <c r="BM404" s="13">
        <f t="shared" si="289"/>
        <v>0</v>
      </c>
      <c r="BN404" s="13">
        <f t="shared" si="290"/>
        <v>0</v>
      </c>
      <c r="BO404" s="13">
        <f t="shared" si="291"/>
        <v>0</v>
      </c>
      <c r="BP404" s="13">
        <f t="shared" si="292"/>
        <v>0</v>
      </c>
      <c r="BQ404" s="13">
        <f t="shared" si="293"/>
        <v>0</v>
      </c>
      <c r="BR404" s="13">
        <f t="shared" si="294"/>
        <v>0</v>
      </c>
      <c r="BS404" s="13">
        <f t="shared" si="295"/>
        <v>0</v>
      </c>
      <c r="BT404" s="13">
        <f t="shared" si="296"/>
        <v>0</v>
      </c>
      <c r="BU404" s="40">
        <f t="shared" si="320"/>
        <v>1</v>
      </c>
      <c r="BV404" s="13">
        <f t="shared" si="297"/>
        <v>1</v>
      </c>
      <c r="BW404" s="13">
        <f t="shared" si="298"/>
        <v>0</v>
      </c>
      <c r="BX404" s="13">
        <f t="shared" si="299"/>
        <v>0</v>
      </c>
      <c r="BY404" s="13">
        <f t="shared" si="300"/>
        <v>0</v>
      </c>
      <c r="BZ404" s="13">
        <f t="shared" si="301"/>
        <v>0</v>
      </c>
      <c r="CA404" s="13">
        <f t="shared" si="302"/>
        <v>1</v>
      </c>
      <c r="CB404" s="13">
        <f t="shared" si="303"/>
        <v>0</v>
      </c>
      <c r="CC404" s="13">
        <f t="shared" si="304"/>
        <v>0</v>
      </c>
      <c r="CD404" s="13">
        <f t="shared" si="305"/>
        <v>0</v>
      </c>
      <c r="CE404" s="13">
        <f t="shared" si="306"/>
        <v>0</v>
      </c>
      <c r="CF404" s="13">
        <f t="shared" si="307"/>
        <v>0</v>
      </c>
      <c r="CG404" s="13">
        <f t="shared" si="308"/>
        <v>0</v>
      </c>
      <c r="CH404" s="13">
        <f t="shared" si="309"/>
        <v>0</v>
      </c>
      <c r="CI404" s="13">
        <f t="shared" si="310"/>
        <v>0</v>
      </c>
      <c r="CJ404" s="13">
        <f t="shared" si="311"/>
        <v>0</v>
      </c>
      <c r="CK404" s="13">
        <f t="shared" si="312"/>
        <v>0</v>
      </c>
      <c r="CL404" s="13">
        <f t="shared" si="313"/>
        <v>0</v>
      </c>
      <c r="CM404" s="13">
        <f t="shared" si="314"/>
        <v>0</v>
      </c>
      <c r="CN404" s="13">
        <f t="shared" si="315"/>
        <v>0</v>
      </c>
      <c r="CO404" s="13">
        <f t="shared" si="316"/>
        <v>1</v>
      </c>
      <c r="CP404" s="13">
        <f t="shared" si="317"/>
        <v>0</v>
      </c>
      <c r="CQ404" s="13">
        <f t="shared" si="318"/>
        <v>0</v>
      </c>
      <c r="CR404" s="13">
        <f t="shared" si="319"/>
        <v>0</v>
      </c>
      <c r="CS404" s="13">
        <f t="shared" si="321"/>
        <v>0</v>
      </c>
      <c r="CT404" s="13" t="s">
        <v>107</v>
      </c>
    </row>
    <row r="405" spans="1:98" x14ac:dyDescent="0.35">
      <c r="A405" s="14">
        <v>271</v>
      </c>
      <c r="B405" s="6">
        <v>404</v>
      </c>
      <c r="D405" s="6">
        <v>2</v>
      </c>
      <c r="G405" s="6">
        <v>1</v>
      </c>
      <c r="H405" s="6"/>
      <c r="I405" s="6"/>
      <c r="J405" s="6" t="s">
        <v>163</v>
      </c>
      <c r="K405" s="16">
        <v>43787</v>
      </c>
      <c r="L405" s="6" t="s">
        <v>172</v>
      </c>
      <c r="M405" s="6" t="s">
        <v>579</v>
      </c>
      <c r="N405" s="6"/>
      <c r="O405" s="6"/>
      <c r="P405" s="32">
        <v>43774</v>
      </c>
      <c r="Q405" s="17">
        <v>0.8125</v>
      </c>
      <c r="R405" s="6" t="s">
        <v>99</v>
      </c>
      <c r="S405" s="6" t="s">
        <v>98</v>
      </c>
      <c r="T405" s="6" t="s">
        <v>49</v>
      </c>
      <c r="U405" s="6" t="s">
        <v>689</v>
      </c>
      <c r="V405" s="6" t="s">
        <v>544</v>
      </c>
      <c r="W405" s="6" t="s">
        <v>94</v>
      </c>
      <c r="Y405" s="6" t="s">
        <v>87</v>
      </c>
      <c r="AA405" s="6" t="s">
        <v>53</v>
      </c>
      <c r="AB405" s="6" t="s">
        <v>689</v>
      </c>
      <c r="AC405" s="6" t="s">
        <v>94</v>
      </c>
      <c r="AE405" s="6" t="s">
        <v>79</v>
      </c>
      <c r="AG405" s="6" t="s">
        <v>56</v>
      </c>
      <c r="AH405" s="6" t="s">
        <v>687</v>
      </c>
      <c r="AI405" s="6" t="s">
        <v>94</v>
      </c>
      <c r="AJ405" s="6">
        <v>1</v>
      </c>
      <c r="AK405" s="6" t="s">
        <v>79</v>
      </c>
      <c r="AU405" s="6" t="s">
        <v>105</v>
      </c>
      <c r="AV405" s="6" t="s">
        <v>106</v>
      </c>
      <c r="AW405" s="6" t="s">
        <v>265</v>
      </c>
      <c r="AX405" s="6" t="s">
        <v>99</v>
      </c>
      <c r="AY405" s="13">
        <f t="shared" si="276"/>
        <v>1</v>
      </c>
      <c r="AZ405" s="13">
        <f t="shared" si="277"/>
        <v>0</v>
      </c>
      <c r="BA405" s="13">
        <f t="shared" si="278"/>
        <v>0</v>
      </c>
      <c r="BB405" s="13">
        <f t="shared" si="279"/>
        <v>0</v>
      </c>
      <c r="BC405" s="13">
        <f t="shared" si="280"/>
        <v>1</v>
      </c>
      <c r="BD405" s="13">
        <f t="shared" si="281"/>
        <v>0</v>
      </c>
      <c r="BE405" s="13">
        <f>COUNTIF(T405:AW405,"Tocaciones")</f>
        <v>0</v>
      </c>
      <c r="BF405" s="13">
        <f t="shared" si="282"/>
        <v>1</v>
      </c>
      <c r="BG405" s="13">
        <f t="shared" si="283"/>
        <v>0</v>
      </c>
      <c r="BH405" s="13">
        <f t="shared" si="284"/>
        <v>0</v>
      </c>
      <c r="BI405" s="13">
        <f t="shared" si="285"/>
        <v>0</v>
      </c>
      <c r="BJ405" s="13">
        <f t="shared" si="286"/>
        <v>0</v>
      </c>
      <c r="BK405" s="13">
        <f t="shared" si="287"/>
        <v>0</v>
      </c>
      <c r="BL405" s="13">
        <f t="shared" si="288"/>
        <v>0</v>
      </c>
      <c r="BM405" s="13">
        <f t="shared" si="289"/>
        <v>0</v>
      </c>
      <c r="BN405" s="13">
        <f t="shared" si="290"/>
        <v>0</v>
      </c>
      <c r="BO405" s="13">
        <f t="shared" si="291"/>
        <v>0</v>
      </c>
      <c r="BP405" s="13">
        <f t="shared" si="292"/>
        <v>0</v>
      </c>
      <c r="BQ405" s="13">
        <f t="shared" si="293"/>
        <v>0</v>
      </c>
      <c r="BR405" s="13">
        <f t="shared" si="294"/>
        <v>0</v>
      </c>
      <c r="BS405" s="13">
        <f t="shared" si="295"/>
        <v>0</v>
      </c>
      <c r="BT405" s="13">
        <f t="shared" si="296"/>
        <v>0</v>
      </c>
      <c r="BU405" s="40">
        <f t="shared" si="320"/>
        <v>3</v>
      </c>
      <c r="BV405" s="13">
        <f t="shared" si="297"/>
        <v>0</v>
      </c>
      <c r="BW405" s="13">
        <f t="shared" si="298"/>
        <v>0</v>
      </c>
      <c r="BX405" s="13">
        <f t="shared" si="299"/>
        <v>0</v>
      </c>
      <c r="BY405" s="13">
        <f t="shared" si="300"/>
        <v>0</v>
      </c>
      <c r="BZ405" s="13">
        <f t="shared" si="301"/>
        <v>0</v>
      </c>
      <c r="CA405" s="13">
        <f t="shared" si="302"/>
        <v>0</v>
      </c>
      <c r="CB405" s="13">
        <f t="shared" si="303"/>
        <v>0</v>
      </c>
      <c r="CC405" s="13">
        <f t="shared" si="304"/>
        <v>2</v>
      </c>
      <c r="CD405" s="13">
        <f t="shared" si="305"/>
        <v>0</v>
      </c>
      <c r="CE405" s="13">
        <f t="shared" si="306"/>
        <v>0</v>
      </c>
      <c r="CF405" s="13">
        <f t="shared" si="307"/>
        <v>0</v>
      </c>
      <c r="CG405" s="13">
        <f t="shared" si="308"/>
        <v>0</v>
      </c>
      <c r="CH405" s="13">
        <f t="shared" si="309"/>
        <v>0</v>
      </c>
      <c r="CI405" s="13">
        <f t="shared" si="310"/>
        <v>0</v>
      </c>
      <c r="CJ405" s="13">
        <f t="shared" si="311"/>
        <v>0</v>
      </c>
      <c r="CK405" s="13">
        <f t="shared" si="312"/>
        <v>1</v>
      </c>
      <c r="CL405" s="13">
        <f t="shared" si="313"/>
        <v>0</v>
      </c>
      <c r="CM405" s="13">
        <f t="shared" si="314"/>
        <v>0</v>
      </c>
      <c r="CN405" s="13">
        <f t="shared" si="315"/>
        <v>0</v>
      </c>
      <c r="CO405" s="13">
        <f t="shared" si="316"/>
        <v>0</v>
      </c>
      <c r="CP405" s="13">
        <f t="shared" si="317"/>
        <v>0</v>
      </c>
      <c r="CQ405" s="13">
        <f t="shared" si="318"/>
        <v>0</v>
      </c>
      <c r="CR405" s="13">
        <f t="shared" si="319"/>
        <v>3</v>
      </c>
      <c r="CS405" s="13">
        <f t="shared" si="321"/>
        <v>0</v>
      </c>
      <c r="CT405" s="13" t="s">
        <v>107</v>
      </c>
    </row>
    <row r="406" spans="1:98" x14ac:dyDescent="0.35">
      <c r="A406" s="14">
        <v>272</v>
      </c>
      <c r="B406" s="6">
        <v>405</v>
      </c>
      <c r="D406" s="6">
        <v>1</v>
      </c>
      <c r="G406" s="6">
        <v>1</v>
      </c>
      <c r="H406" s="6"/>
      <c r="I406" s="6"/>
      <c r="J406" s="6" t="s">
        <v>552</v>
      </c>
      <c r="K406" s="16">
        <v>43787</v>
      </c>
      <c r="L406" s="6" t="s">
        <v>172</v>
      </c>
      <c r="M406" s="6" t="s">
        <v>690</v>
      </c>
      <c r="N406" s="6"/>
      <c r="O406" s="6"/>
      <c r="P406" s="21">
        <v>43773</v>
      </c>
      <c r="Q406" s="17">
        <v>0.70833333333333337</v>
      </c>
      <c r="R406" s="6" t="s">
        <v>99</v>
      </c>
      <c r="S406" s="6" t="s">
        <v>99</v>
      </c>
      <c r="T406" s="6" t="s">
        <v>52</v>
      </c>
      <c r="U406" s="6" t="s">
        <v>691</v>
      </c>
      <c r="V406" s="6" t="s">
        <v>332</v>
      </c>
      <c r="W406" s="6" t="s">
        <v>94</v>
      </c>
      <c r="Y406" s="6" t="s">
        <v>73</v>
      </c>
      <c r="Z406" s="6" t="s">
        <v>74</v>
      </c>
      <c r="AU406" s="6" t="s">
        <v>105</v>
      </c>
      <c r="AV406" s="6" t="s">
        <v>106</v>
      </c>
      <c r="AX406" s="6" t="s">
        <v>99</v>
      </c>
      <c r="AY406" s="13">
        <f t="shared" si="276"/>
        <v>0</v>
      </c>
      <c r="AZ406" s="13">
        <f t="shared" si="277"/>
        <v>0</v>
      </c>
      <c r="BA406" s="13">
        <f t="shared" si="278"/>
        <v>0</v>
      </c>
      <c r="BB406" s="13">
        <f t="shared" si="279"/>
        <v>1</v>
      </c>
      <c r="BC406" s="13">
        <f t="shared" si="280"/>
        <v>0</v>
      </c>
      <c r="BD406" s="13">
        <f t="shared" si="281"/>
        <v>0</v>
      </c>
      <c r="BE406" s="13">
        <f>COUNTIF(T406:AT406,"Tocaciones")</f>
        <v>0</v>
      </c>
      <c r="BF406" s="13">
        <f t="shared" si="282"/>
        <v>0</v>
      </c>
      <c r="BG406" s="13">
        <f t="shared" si="283"/>
        <v>0</v>
      </c>
      <c r="BH406" s="13">
        <f t="shared" si="284"/>
        <v>0</v>
      </c>
      <c r="BI406" s="13">
        <f t="shared" si="285"/>
        <v>0</v>
      </c>
      <c r="BJ406" s="13">
        <f t="shared" si="286"/>
        <v>0</v>
      </c>
      <c r="BK406" s="13">
        <f t="shared" si="287"/>
        <v>0</v>
      </c>
      <c r="BL406" s="13">
        <f t="shared" si="288"/>
        <v>0</v>
      </c>
      <c r="BM406" s="13">
        <f t="shared" si="289"/>
        <v>0</v>
      </c>
      <c r="BN406" s="13">
        <f t="shared" si="290"/>
        <v>0</v>
      </c>
      <c r="BO406" s="13">
        <f t="shared" si="291"/>
        <v>0</v>
      </c>
      <c r="BP406" s="13">
        <f t="shared" si="292"/>
        <v>0</v>
      </c>
      <c r="BQ406" s="13">
        <f t="shared" si="293"/>
        <v>0</v>
      </c>
      <c r="BR406" s="13">
        <f t="shared" si="294"/>
        <v>0</v>
      </c>
      <c r="BS406" s="13">
        <f t="shared" si="295"/>
        <v>0</v>
      </c>
      <c r="BT406" s="13">
        <f t="shared" si="296"/>
        <v>0</v>
      </c>
      <c r="BU406" s="40">
        <f t="shared" si="320"/>
        <v>1</v>
      </c>
      <c r="BV406" s="13">
        <f t="shared" si="297"/>
        <v>0</v>
      </c>
      <c r="BW406" s="13">
        <f t="shared" si="298"/>
        <v>1</v>
      </c>
      <c r="BX406" s="13">
        <f t="shared" si="299"/>
        <v>1</v>
      </c>
      <c r="BY406" s="13">
        <f t="shared" si="300"/>
        <v>0</v>
      </c>
      <c r="BZ406" s="13">
        <f t="shared" si="301"/>
        <v>0</v>
      </c>
      <c r="CA406" s="13">
        <f t="shared" si="302"/>
        <v>0</v>
      </c>
      <c r="CB406" s="13">
        <f t="shared" si="303"/>
        <v>0</v>
      </c>
      <c r="CC406" s="13">
        <f t="shared" si="304"/>
        <v>0</v>
      </c>
      <c r="CD406" s="13">
        <f t="shared" si="305"/>
        <v>0</v>
      </c>
      <c r="CE406" s="13">
        <f t="shared" si="306"/>
        <v>0</v>
      </c>
      <c r="CF406" s="13">
        <f t="shared" si="307"/>
        <v>0</v>
      </c>
      <c r="CG406" s="13">
        <f t="shared" si="308"/>
        <v>0</v>
      </c>
      <c r="CH406" s="13">
        <f t="shared" si="309"/>
        <v>0</v>
      </c>
      <c r="CI406" s="13">
        <f t="shared" si="310"/>
        <v>0</v>
      </c>
      <c r="CJ406" s="13">
        <f t="shared" si="311"/>
        <v>0</v>
      </c>
      <c r="CK406" s="13">
        <f t="shared" si="312"/>
        <v>0</v>
      </c>
      <c r="CL406" s="13">
        <f t="shared" si="313"/>
        <v>0</v>
      </c>
      <c r="CM406" s="13">
        <f t="shared" si="314"/>
        <v>0</v>
      </c>
      <c r="CN406" s="13">
        <f t="shared" si="315"/>
        <v>0</v>
      </c>
      <c r="CO406" s="13">
        <f t="shared" si="316"/>
        <v>0</v>
      </c>
      <c r="CP406" s="13">
        <f t="shared" si="317"/>
        <v>0</v>
      </c>
      <c r="CQ406" s="13">
        <f t="shared" si="318"/>
        <v>0</v>
      </c>
      <c r="CR406" s="13">
        <f t="shared" si="319"/>
        <v>1</v>
      </c>
      <c r="CS406" s="13">
        <f t="shared" si="321"/>
        <v>0</v>
      </c>
      <c r="CT406" s="13" t="s">
        <v>107</v>
      </c>
    </row>
    <row r="407" spans="1:98" x14ac:dyDescent="0.35">
      <c r="A407" s="14">
        <v>273</v>
      </c>
      <c r="B407" s="6">
        <v>406</v>
      </c>
      <c r="D407" s="6">
        <v>1</v>
      </c>
      <c r="G407" s="6">
        <v>1</v>
      </c>
      <c r="H407" s="6"/>
      <c r="I407" s="6"/>
      <c r="J407" s="6" t="s">
        <v>96</v>
      </c>
      <c r="K407" s="16">
        <v>43789</v>
      </c>
      <c r="L407" s="6" t="s">
        <v>462</v>
      </c>
      <c r="M407" s="6" t="s">
        <v>661</v>
      </c>
      <c r="N407" s="6"/>
      <c r="O407" s="6"/>
      <c r="P407" s="16">
        <v>43759</v>
      </c>
      <c r="Q407" s="17">
        <v>0.77083333333333337</v>
      </c>
      <c r="R407" s="6" t="s">
        <v>98</v>
      </c>
      <c r="S407" s="6" t="s">
        <v>98</v>
      </c>
      <c r="T407" s="6" t="s">
        <v>52</v>
      </c>
      <c r="U407" s="6" t="s">
        <v>227</v>
      </c>
      <c r="V407" s="6" t="s">
        <v>632</v>
      </c>
      <c r="W407" s="6" t="s">
        <v>94</v>
      </c>
      <c r="Y407" s="6" t="s">
        <v>73</v>
      </c>
      <c r="Z407" s="6" t="s">
        <v>74</v>
      </c>
      <c r="AU407" s="6" t="s">
        <v>105</v>
      </c>
      <c r="AV407" s="6" t="s">
        <v>106</v>
      </c>
      <c r="AX407" s="6" t="s">
        <v>99</v>
      </c>
      <c r="AY407" s="13">
        <f t="shared" si="276"/>
        <v>0</v>
      </c>
      <c r="AZ407" s="13">
        <f t="shared" si="277"/>
        <v>0</v>
      </c>
      <c r="BA407" s="13">
        <f t="shared" si="278"/>
        <v>0</v>
      </c>
      <c r="BB407" s="13">
        <f t="shared" si="279"/>
        <v>1</v>
      </c>
      <c r="BC407" s="13">
        <f t="shared" si="280"/>
        <v>0</v>
      </c>
      <c r="BD407" s="13">
        <f t="shared" si="281"/>
        <v>0</v>
      </c>
      <c r="BE407" s="13">
        <f>COUNTIF(T407:AW407,"Tocaciones")</f>
        <v>0</v>
      </c>
      <c r="BF407" s="13">
        <f t="shared" si="282"/>
        <v>0</v>
      </c>
      <c r="BG407" s="13">
        <f t="shared" si="283"/>
        <v>0</v>
      </c>
      <c r="BH407" s="13">
        <f t="shared" si="284"/>
        <v>0</v>
      </c>
      <c r="BI407" s="13">
        <f t="shared" si="285"/>
        <v>0</v>
      </c>
      <c r="BJ407" s="13">
        <f t="shared" si="286"/>
        <v>0</v>
      </c>
      <c r="BK407" s="13">
        <f t="shared" si="287"/>
        <v>0</v>
      </c>
      <c r="BL407" s="13">
        <f t="shared" si="288"/>
        <v>0</v>
      </c>
      <c r="BM407" s="13">
        <f t="shared" si="289"/>
        <v>0</v>
      </c>
      <c r="BN407" s="13">
        <f t="shared" si="290"/>
        <v>0</v>
      </c>
      <c r="BO407" s="13">
        <f t="shared" si="291"/>
        <v>0</v>
      </c>
      <c r="BP407" s="13">
        <f t="shared" si="292"/>
        <v>0</v>
      </c>
      <c r="BQ407" s="13">
        <f t="shared" si="293"/>
        <v>0</v>
      </c>
      <c r="BR407" s="13">
        <f t="shared" si="294"/>
        <v>0</v>
      </c>
      <c r="BS407" s="13">
        <f t="shared" si="295"/>
        <v>0</v>
      </c>
      <c r="BT407" s="13">
        <f t="shared" si="296"/>
        <v>0</v>
      </c>
      <c r="BU407" s="40">
        <f t="shared" si="320"/>
        <v>1</v>
      </c>
      <c r="BV407" s="13">
        <f t="shared" si="297"/>
        <v>0</v>
      </c>
      <c r="BW407" s="13">
        <f t="shared" si="298"/>
        <v>1</v>
      </c>
      <c r="BX407" s="13">
        <f t="shared" si="299"/>
        <v>1</v>
      </c>
      <c r="BY407" s="13">
        <f t="shared" si="300"/>
        <v>0</v>
      </c>
      <c r="BZ407" s="13">
        <f t="shared" si="301"/>
        <v>0</v>
      </c>
      <c r="CA407" s="13">
        <f t="shared" si="302"/>
        <v>0</v>
      </c>
      <c r="CB407" s="13">
        <f t="shared" si="303"/>
        <v>0</v>
      </c>
      <c r="CC407" s="13">
        <f t="shared" si="304"/>
        <v>0</v>
      </c>
      <c r="CD407" s="13">
        <f t="shared" si="305"/>
        <v>0</v>
      </c>
      <c r="CE407" s="13">
        <f t="shared" si="306"/>
        <v>0</v>
      </c>
      <c r="CF407" s="13">
        <f t="shared" si="307"/>
        <v>0</v>
      </c>
      <c r="CG407" s="13">
        <f t="shared" si="308"/>
        <v>0</v>
      </c>
      <c r="CH407" s="13">
        <f t="shared" si="309"/>
        <v>0</v>
      </c>
      <c r="CI407" s="13">
        <f t="shared" si="310"/>
        <v>0</v>
      </c>
      <c r="CJ407" s="13">
        <f t="shared" si="311"/>
        <v>0</v>
      </c>
      <c r="CK407" s="13">
        <f t="shared" si="312"/>
        <v>0</v>
      </c>
      <c r="CL407" s="13">
        <f t="shared" si="313"/>
        <v>0</v>
      </c>
      <c r="CM407" s="13">
        <f t="shared" si="314"/>
        <v>0</v>
      </c>
      <c r="CN407" s="13">
        <f t="shared" si="315"/>
        <v>0</v>
      </c>
      <c r="CO407" s="13">
        <f t="shared" si="316"/>
        <v>0</v>
      </c>
      <c r="CP407" s="13">
        <f t="shared" si="317"/>
        <v>0</v>
      </c>
      <c r="CQ407" s="13">
        <f t="shared" si="318"/>
        <v>0</v>
      </c>
      <c r="CR407" s="13">
        <f t="shared" si="319"/>
        <v>1</v>
      </c>
      <c r="CS407" s="13">
        <f t="shared" si="321"/>
        <v>0</v>
      </c>
      <c r="CT407" s="13" t="s">
        <v>107</v>
      </c>
    </row>
    <row r="408" spans="1:98" x14ac:dyDescent="0.35">
      <c r="A408" s="14">
        <v>274</v>
      </c>
      <c r="B408" s="6">
        <v>407</v>
      </c>
      <c r="D408" s="6">
        <v>1</v>
      </c>
      <c r="G408" s="6">
        <v>1</v>
      </c>
      <c r="H408" s="6"/>
      <c r="I408" s="6"/>
      <c r="J408" s="6" t="s">
        <v>209</v>
      </c>
      <c r="K408" s="16">
        <v>43787</v>
      </c>
      <c r="L408" s="6" t="s">
        <v>172</v>
      </c>
      <c r="M408" s="6" t="s">
        <v>579</v>
      </c>
      <c r="N408" s="6"/>
      <c r="O408" s="6"/>
      <c r="P408" s="16">
        <v>43781</v>
      </c>
      <c r="Q408" s="17">
        <v>0.77083333333333337</v>
      </c>
      <c r="R408" s="6" t="s">
        <v>99</v>
      </c>
      <c r="S408" s="6" t="s">
        <v>98</v>
      </c>
      <c r="T408" s="6" t="s">
        <v>52</v>
      </c>
      <c r="U408" s="6" t="s">
        <v>461</v>
      </c>
      <c r="V408" s="6" t="s">
        <v>544</v>
      </c>
      <c r="W408" s="6" t="s">
        <v>94</v>
      </c>
      <c r="X408" s="6">
        <v>1</v>
      </c>
      <c r="Y408" s="6" t="s">
        <v>73</v>
      </c>
      <c r="Z408" s="6" t="s">
        <v>74</v>
      </c>
      <c r="AU408" s="6" t="s">
        <v>105</v>
      </c>
      <c r="AV408" s="6" t="s">
        <v>106</v>
      </c>
      <c r="AX408" s="6" t="s">
        <v>99</v>
      </c>
      <c r="AY408" s="13">
        <f t="shared" si="276"/>
        <v>0</v>
      </c>
      <c r="AZ408" s="13">
        <f t="shared" si="277"/>
        <v>0</v>
      </c>
      <c r="BA408" s="13">
        <f t="shared" si="278"/>
        <v>0</v>
      </c>
      <c r="BB408" s="13">
        <f t="shared" si="279"/>
        <v>1</v>
      </c>
      <c r="BC408" s="13">
        <f t="shared" si="280"/>
        <v>0</v>
      </c>
      <c r="BD408" s="13">
        <f t="shared" si="281"/>
        <v>0</v>
      </c>
      <c r="BE408" s="13">
        <f>COUNTIF(T408:AT408,"Tocaciones")</f>
        <v>0</v>
      </c>
      <c r="BF408" s="13">
        <f t="shared" si="282"/>
        <v>0</v>
      </c>
      <c r="BG408" s="13">
        <f t="shared" si="283"/>
        <v>0</v>
      </c>
      <c r="BH408" s="13">
        <f t="shared" si="284"/>
        <v>0</v>
      </c>
      <c r="BI408" s="13">
        <f t="shared" si="285"/>
        <v>0</v>
      </c>
      <c r="BJ408" s="13">
        <f t="shared" si="286"/>
        <v>0</v>
      </c>
      <c r="BK408" s="13">
        <f t="shared" si="287"/>
        <v>0</v>
      </c>
      <c r="BL408" s="13">
        <f t="shared" si="288"/>
        <v>0</v>
      </c>
      <c r="BM408" s="13">
        <f t="shared" si="289"/>
        <v>0</v>
      </c>
      <c r="BN408" s="13">
        <f t="shared" si="290"/>
        <v>0</v>
      </c>
      <c r="BO408" s="13">
        <f t="shared" si="291"/>
        <v>0</v>
      </c>
      <c r="BP408" s="13">
        <f t="shared" si="292"/>
        <v>0</v>
      </c>
      <c r="BQ408" s="13">
        <f t="shared" si="293"/>
        <v>0</v>
      </c>
      <c r="BR408" s="13">
        <f t="shared" si="294"/>
        <v>0</v>
      </c>
      <c r="BS408" s="13">
        <f t="shared" si="295"/>
        <v>0</v>
      </c>
      <c r="BT408" s="13">
        <f t="shared" si="296"/>
        <v>0</v>
      </c>
      <c r="BU408" s="40">
        <f t="shared" si="320"/>
        <v>1</v>
      </c>
      <c r="BV408" s="13">
        <f t="shared" si="297"/>
        <v>0</v>
      </c>
      <c r="BW408" s="13">
        <f t="shared" si="298"/>
        <v>1</v>
      </c>
      <c r="BX408" s="13">
        <f t="shared" si="299"/>
        <v>1</v>
      </c>
      <c r="BY408" s="13">
        <f t="shared" si="300"/>
        <v>0</v>
      </c>
      <c r="BZ408" s="13">
        <f t="shared" si="301"/>
        <v>0</v>
      </c>
      <c r="CA408" s="13">
        <f t="shared" si="302"/>
        <v>0</v>
      </c>
      <c r="CB408" s="13">
        <f t="shared" si="303"/>
        <v>0</v>
      </c>
      <c r="CC408" s="13">
        <f t="shared" si="304"/>
        <v>0</v>
      </c>
      <c r="CD408" s="13">
        <f t="shared" si="305"/>
        <v>0</v>
      </c>
      <c r="CE408" s="13">
        <f t="shared" si="306"/>
        <v>0</v>
      </c>
      <c r="CF408" s="13">
        <f t="shared" si="307"/>
        <v>0</v>
      </c>
      <c r="CG408" s="13">
        <f t="shared" si="308"/>
        <v>0</v>
      </c>
      <c r="CH408" s="13">
        <f t="shared" si="309"/>
        <v>0</v>
      </c>
      <c r="CI408" s="13">
        <f t="shared" si="310"/>
        <v>0</v>
      </c>
      <c r="CJ408" s="13">
        <f t="shared" si="311"/>
        <v>0</v>
      </c>
      <c r="CK408" s="13">
        <f t="shared" si="312"/>
        <v>0</v>
      </c>
      <c r="CL408" s="13">
        <f t="shared" si="313"/>
        <v>0</v>
      </c>
      <c r="CM408" s="13">
        <f t="shared" si="314"/>
        <v>0</v>
      </c>
      <c r="CN408" s="13">
        <f t="shared" si="315"/>
        <v>0</v>
      </c>
      <c r="CO408" s="13">
        <f t="shared" si="316"/>
        <v>0</v>
      </c>
      <c r="CP408" s="13">
        <f t="shared" si="317"/>
        <v>0</v>
      </c>
      <c r="CQ408" s="13">
        <f t="shared" si="318"/>
        <v>0</v>
      </c>
      <c r="CR408" s="13">
        <f t="shared" si="319"/>
        <v>1</v>
      </c>
      <c r="CS408" s="13">
        <f t="shared" si="321"/>
        <v>0</v>
      </c>
      <c r="CT408" s="13" t="s">
        <v>107</v>
      </c>
    </row>
    <row r="409" spans="1:98" x14ac:dyDescent="0.35">
      <c r="A409" s="14">
        <v>275</v>
      </c>
      <c r="B409" s="6">
        <v>408</v>
      </c>
      <c r="D409" s="6">
        <v>1</v>
      </c>
      <c r="G409" s="6">
        <v>1</v>
      </c>
      <c r="H409" s="6"/>
      <c r="I409" s="6"/>
      <c r="J409" s="6" t="s">
        <v>552</v>
      </c>
      <c r="K409" s="16">
        <v>43783</v>
      </c>
      <c r="L409" s="6" t="s">
        <v>172</v>
      </c>
      <c r="M409" s="6" t="s">
        <v>690</v>
      </c>
      <c r="N409" s="6"/>
      <c r="O409" s="6"/>
      <c r="P409" s="16">
        <v>43773</v>
      </c>
      <c r="Q409" s="17">
        <v>0.83333333333333337</v>
      </c>
      <c r="R409" s="6" t="s">
        <v>99</v>
      </c>
      <c r="S409" s="6" t="s">
        <v>98</v>
      </c>
      <c r="T409" s="6" t="s">
        <v>52</v>
      </c>
      <c r="U409" s="6" t="s">
        <v>692</v>
      </c>
      <c r="V409" s="6" t="s">
        <v>332</v>
      </c>
      <c r="W409" s="6" t="s">
        <v>94</v>
      </c>
      <c r="X409" s="6">
        <v>2</v>
      </c>
      <c r="Y409" s="6" t="s">
        <v>73</v>
      </c>
      <c r="Z409" s="6" t="s">
        <v>74</v>
      </c>
      <c r="AU409" s="6" t="s">
        <v>105</v>
      </c>
      <c r="AV409" s="6" t="s">
        <v>270</v>
      </c>
      <c r="AX409" s="6" t="s">
        <v>99</v>
      </c>
      <c r="AY409" s="13">
        <f t="shared" si="276"/>
        <v>0</v>
      </c>
      <c r="AZ409" s="13">
        <f t="shared" si="277"/>
        <v>0</v>
      </c>
      <c r="BA409" s="13">
        <f t="shared" si="278"/>
        <v>0</v>
      </c>
      <c r="BB409" s="13">
        <f t="shared" si="279"/>
        <v>1</v>
      </c>
      <c r="BC409" s="13">
        <f t="shared" si="280"/>
        <v>0</v>
      </c>
      <c r="BD409" s="13">
        <f t="shared" si="281"/>
        <v>0</v>
      </c>
      <c r="BE409" s="13">
        <f>COUNTIF(T409:AW409,"Tocaciones")</f>
        <v>0</v>
      </c>
      <c r="BF409" s="13">
        <f t="shared" si="282"/>
        <v>0</v>
      </c>
      <c r="BG409" s="13">
        <f t="shared" si="283"/>
        <v>0</v>
      </c>
      <c r="BH409" s="13">
        <f t="shared" si="284"/>
        <v>0</v>
      </c>
      <c r="BI409" s="13">
        <f t="shared" si="285"/>
        <v>0</v>
      </c>
      <c r="BJ409" s="13">
        <f t="shared" si="286"/>
        <v>0</v>
      </c>
      <c r="BK409" s="13">
        <f t="shared" si="287"/>
        <v>0</v>
      </c>
      <c r="BL409" s="13">
        <f t="shared" si="288"/>
        <v>0</v>
      </c>
      <c r="BM409" s="13">
        <f t="shared" si="289"/>
        <v>0</v>
      </c>
      <c r="BN409" s="13">
        <f t="shared" si="290"/>
        <v>0</v>
      </c>
      <c r="BO409" s="13">
        <f t="shared" si="291"/>
        <v>0</v>
      </c>
      <c r="BP409" s="13">
        <f t="shared" si="292"/>
        <v>0</v>
      </c>
      <c r="BQ409" s="13">
        <f t="shared" si="293"/>
        <v>0</v>
      </c>
      <c r="BR409" s="13">
        <f t="shared" si="294"/>
        <v>0</v>
      </c>
      <c r="BS409" s="13">
        <f t="shared" si="295"/>
        <v>0</v>
      </c>
      <c r="BT409" s="13">
        <f t="shared" si="296"/>
        <v>0</v>
      </c>
      <c r="BU409" s="40">
        <f t="shared" si="320"/>
        <v>1</v>
      </c>
      <c r="BV409" s="13">
        <f t="shared" si="297"/>
        <v>0</v>
      </c>
      <c r="BW409" s="13">
        <f t="shared" si="298"/>
        <v>1</v>
      </c>
      <c r="BX409" s="13">
        <f t="shared" si="299"/>
        <v>1</v>
      </c>
      <c r="BY409" s="13">
        <f t="shared" si="300"/>
        <v>0</v>
      </c>
      <c r="BZ409" s="13">
        <f t="shared" si="301"/>
        <v>0</v>
      </c>
      <c r="CA409" s="13">
        <f t="shared" si="302"/>
        <v>0</v>
      </c>
      <c r="CB409" s="13">
        <f t="shared" si="303"/>
        <v>0</v>
      </c>
      <c r="CC409" s="13">
        <f t="shared" si="304"/>
        <v>0</v>
      </c>
      <c r="CD409" s="13">
        <f t="shared" si="305"/>
        <v>0</v>
      </c>
      <c r="CE409" s="13">
        <f t="shared" si="306"/>
        <v>0</v>
      </c>
      <c r="CF409" s="13">
        <f t="shared" si="307"/>
        <v>0</v>
      </c>
      <c r="CG409" s="13">
        <f t="shared" si="308"/>
        <v>0</v>
      </c>
      <c r="CH409" s="13">
        <f t="shared" si="309"/>
        <v>0</v>
      </c>
      <c r="CI409" s="13">
        <f t="shared" si="310"/>
        <v>0</v>
      </c>
      <c r="CJ409" s="13">
        <f t="shared" si="311"/>
        <v>0</v>
      </c>
      <c r="CK409" s="13">
        <f t="shared" si="312"/>
        <v>0</v>
      </c>
      <c r="CL409" s="13">
        <f t="shared" si="313"/>
        <v>0</v>
      </c>
      <c r="CM409" s="13">
        <f t="shared" si="314"/>
        <v>0</v>
      </c>
      <c r="CN409" s="13">
        <f t="shared" si="315"/>
        <v>0</v>
      </c>
      <c r="CO409" s="13">
        <f t="shared" si="316"/>
        <v>0</v>
      </c>
      <c r="CP409" s="13">
        <f t="shared" si="317"/>
        <v>0</v>
      </c>
      <c r="CQ409" s="13">
        <f t="shared" si="318"/>
        <v>0</v>
      </c>
      <c r="CR409" s="13">
        <f t="shared" si="319"/>
        <v>1</v>
      </c>
      <c r="CS409" s="13">
        <f t="shared" si="321"/>
        <v>0</v>
      </c>
      <c r="CT409" s="13" t="s">
        <v>107</v>
      </c>
    </row>
    <row r="410" spans="1:98" x14ac:dyDescent="0.35">
      <c r="A410" s="14">
        <v>276</v>
      </c>
      <c r="B410" s="6">
        <v>409</v>
      </c>
      <c r="C410" s="6">
        <v>29</v>
      </c>
      <c r="D410" s="6">
        <v>1</v>
      </c>
      <c r="G410" s="6">
        <v>1</v>
      </c>
      <c r="H410" s="6"/>
      <c r="I410" s="6"/>
      <c r="J410" s="6" t="s">
        <v>254</v>
      </c>
      <c r="K410" s="16">
        <v>43783</v>
      </c>
      <c r="L410" s="6" t="s">
        <v>172</v>
      </c>
      <c r="M410" s="6" t="s">
        <v>255</v>
      </c>
      <c r="N410" s="6"/>
      <c r="O410" s="6"/>
      <c r="P410" s="16">
        <v>43759</v>
      </c>
      <c r="Q410" s="17">
        <v>0.91666666666666663</v>
      </c>
      <c r="R410" s="6" t="s">
        <v>98</v>
      </c>
      <c r="S410" s="6" t="s">
        <v>98</v>
      </c>
      <c r="T410" s="6" t="s">
        <v>52</v>
      </c>
      <c r="U410" s="6" t="s">
        <v>693</v>
      </c>
      <c r="V410" s="6" t="s">
        <v>257</v>
      </c>
      <c r="W410" s="6" t="s">
        <v>94</v>
      </c>
      <c r="Y410" s="6" t="s">
        <v>73</v>
      </c>
      <c r="Z410" s="6" t="s">
        <v>74</v>
      </c>
      <c r="AU410" s="6" t="s">
        <v>105</v>
      </c>
      <c r="AV410" s="6" t="s">
        <v>106</v>
      </c>
      <c r="AX410" s="6" t="s">
        <v>99</v>
      </c>
      <c r="AY410" s="13">
        <f t="shared" si="276"/>
        <v>0</v>
      </c>
      <c r="AZ410" s="13">
        <f t="shared" si="277"/>
        <v>0</v>
      </c>
      <c r="BA410" s="13">
        <f t="shared" si="278"/>
        <v>0</v>
      </c>
      <c r="BB410" s="13">
        <f t="shared" si="279"/>
        <v>1</v>
      </c>
      <c r="BC410" s="13">
        <f t="shared" si="280"/>
        <v>0</v>
      </c>
      <c r="BD410" s="13">
        <f t="shared" si="281"/>
        <v>0</v>
      </c>
      <c r="BE410" s="13">
        <f>COUNTIF(T410:AT410,"Tocaciones")</f>
        <v>0</v>
      </c>
      <c r="BF410" s="13">
        <f t="shared" si="282"/>
        <v>0</v>
      </c>
      <c r="BG410" s="13">
        <f t="shared" si="283"/>
        <v>0</v>
      </c>
      <c r="BH410" s="13">
        <f t="shared" si="284"/>
        <v>0</v>
      </c>
      <c r="BI410" s="13">
        <f t="shared" si="285"/>
        <v>0</v>
      </c>
      <c r="BJ410" s="13">
        <f t="shared" si="286"/>
        <v>0</v>
      </c>
      <c r="BK410" s="13">
        <f t="shared" si="287"/>
        <v>0</v>
      </c>
      <c r="BL410" s="13">
        <f t="shared" si="288"/>
        <v>0</v>
      </c>
      <c r="BM410" s="13">
        <f t="shared" si="289"/>
        <v>0</v>
      </c>
      <c r="BN410" s="13">
        <f t="shared" si="290"/>
        <v>0</v>
      </c>
      <c r="BO410" s="13">
        <f t="shared" si="291"/>
        <v>0</v>
      </c>
      <c r="BP410" s="13">
        <f t="shared" si="292"/>
        <v>0</v>
      </c>
      <c r="BQ410" s="13">
        <f t="shared" si="293"/>
        <v>0</v>
      </c>
      <c r="BR410" s="13">
        <f t="shared" si="294"/>
        <v>0</v>
      </c>
      <c r="BS410" s="13">
        <f t="shared" si="295"/>
        <v>0</v>
      </c>
      <c r="BT410" s="13">
        <f t="shared" si="296"/>
        <v>0</v>
      </c>
      <c r="BU410" s="40">
        <f t="shared" si="320"/>
        <v>1</v>
      </c>
      <c r="BV410" s="13">
        <f t="shared" si="297"/>
        <v>0</v>
      </c>
      <c r="BW410" s="13">
        <f t="shared" si="298"/>
        <v>1</v>
      </c>
      <c r="BX410" s="13">
        <f t="shared" si="299"/>
        <v>1</v>
      </c>
      <c r="BY410" s="13">
        <f t="shared" si="300"/>
        <v>0</v>
      </c>
      <c r="BZ410" s="13">
        <f t="shared" si="301"/>
        <v>0</v>
      </c>
      <c r="CA410" s="13">
        <f t="shared" si="302"/>
        <v>0</v>
      </c>
      <c r="CB410" s="13">
        <f t="shared" si="303"/>
        <v>0</v>
      </c>
      <c r="CC410" s="13">
        <f t="shared" si="304"/>
        <v>0</v>
      </c>
      <c r="CD410" s="13">
        <f t="shared" si="305"/>
        <v>0</v>
      </c>
      <c r="CE410" s="13">
        <f t="shared" si="306"/>
        <v>0</v>
      </c>
      <c r="CF410" s="13">
        <f t="shared" si="307"/>
        <v>0</v>
      </c>
      <c r="CG410" s="13">
        <f t="shared" si="308"/>
        <v>0</v>
      </c>
      <c r="CH410" s="13">
        <f t="shared" si="309"/>
        <v>0</v>
      </c>
      <c r="CI410" s="13">
        <f t="shared" si="310"/>
        <v>0</v>
      </c>
      <c r="CJ410" s="13">
        <f t="shared" si="311"/>
        <v>0</v>
      </c>
      <c r="CK410" s="13">
        <f t="shared" si="312"/>
        <v>0</v>
      </c>
      <c r="CL410" s="13">
        <f t="shared" si="313"/>
        <v>0</v>
      </c>
      <c r="CM410" s="13">
        <f t="shared" si="314"/>
        <v>0</v>
      </c>
      <c r="CN410" s="13">
        <f t="shared" si="315"/>
        <v>0</v>
      </c>
      <c r="CO410" s="13">
        <f t="shared" si="316"/>
        <v>0</v>
      </c>
      <c r="CP410" s="13">
        <f t="shared" si="317"/>
        <v>0</v>
      </c>
      <c r="CQ410" s="13">
        <f t="shared" si="318"/>
        <v>0</v>
      </c>
      <c r="CR410" s="13">
        <f t="shared" si="319"/>
        <v>1</v>
      </c>
      <c r="CS410" s="13">
        <f t="shared" si="321"/>
        <v>0</v>
      </c>
      <c r="CT410" s="13" t="s">
        <v>107</v>
      </c>
    </row>
    <row r="411" spans="1:98" x14ac:dyDescent="0.35">
      <c r="A411" s="14">
        <v>277</v>
      </c>
      <c r="B411" s="6">
        <v>410</v>
      </c>
      <c r="D411" s="6">
        <v>1</v>
      </c>
      <c r="G411" s="6">
        <v>1</v>
      </c>
      <c r="H411" s="6"/>
      <c r="I411" s="6"/>
      <c r="J411" s="6" t="s">
        <v>254</v>
      </c>
      <c r="K411" s="16">
        <v>43787</v>
      </c>
      <c r="L411" s="6" t="s">
        <v>86</v>
      </c>
      <c r="M411" s="6" t="s">
        <v>255</v>
      </c>
      <c r="N411" s="6"/>
      <c r="O411" s="6"/>
      <c r="P411" s="16">
        <v>43775</v>
      </c>
      <c r="Q411" s="17">
        <v>0.75</v>
      </c>
      <c r="R411" s="6" t="s">
        <v>98</v>
      </c>
      <c r="S411" s="6" t="s">
        <v>98</v>
      </c>
      <c r="T411" s="6" t="s">
        <v>694</v>
      </c>
      <c r="U411" s="6" t="s">
        <v>695</v>
      </c>
      <c r="V411" s="6" t="s">
        <v>257</v>
      </c>
      <c r="W411" s="6" t="s">
        <v>94</v>
      </c>
      <c r="Y411" s="6" t="s">
        <v>84</v>
      </c>
      <c r="AA411" s="6" t="s">
        <v>49</v>
      </c>
      <c r="AB411" s="6" t="s">
        <v>265</v>
      </c>
      <c r="AC411" s="6" t="s">
        <v>94</v>
      </c>
      <c r="AE411" s="6" t="s">
        <v>86</v>
      </c>
      <c r="AU411" s="6" t="s">
        <v>105</v>
      </c>
      <c r="AV411" s="6" t="s">
        <v>106</v>
      </c>
      <c r="AX411" s="6" t="s">
        <v>99</v>
      </c>
      <c r="AY411" s="13">
        <f t="shared" si="276"/>
        <v>1</v>
      </c>
      <c r="AZ411" s="13">
        <f t="shared" si="277"/>
        <v>0</v>
      </c>
      <c r="BA411" s="13">
        <f t="shared" si="278"/>
        <v>0</v>
      </c>
      <c r="BB411" s="13">
        <f t="shared" si="279"/>
        <v>0</v>
      </c>
      <c r="BC411" s="13">
        <f t="shared" si="280"/>
        <v>0</v>
      </c>
      <c r="BD411" s="13">
        <f t="shared" si="281"/>
        <v>0</v>
      </c>
      <c r="BE411" s="13">
        <f>COUNTIF(T411:AW411,"Tocaciones")</f>
        <v>0</v>
      </c>
      <c r="BF411" s="13">
        <f t="shared" si="282"/>
        <v>0</v>
      </c>
      <c r="BG411" s="13">
        <f t="shared" si="283"/>
        <v>0</v>
      </c>
      <c r="BH411" s="13">
        <f t="shared" si="284"/>
        <v>0</v>
      </c>
      <c r="BI411" s="13">
        <f t="shared" si="285"/>
        <v>0</v>
      </c>
      <c r="BJ411" s="13">
        <f t="shared" si="286"/>
        <v>0</v>
      </c>
      <c r="BK411" s="13">
        <f t="shared" si="287"/>
        <v>0</v>
      </c>
      <c r="BL411" s="13">
        <f t="shared" si="288"/>
        <v>0</v>
      </c>
      <c r="BM411" s="13">
        <f t="shared" si="289"/>
        <v>0</v>
      </c>
      <c r="BN411" s="13">
        <f t="shared" si="290"/>
        <v>0</v>
      </c>
      <c r="BO411" s="13">
        <f t="shared" si="291"/>
        <v>1</v>
      </c>
      <c r="BP411" s="13">
        <f t="shared" si="292"/>
        <v>0</v>
      </c>
      <c r="BQ411" s="13">
        <f t="shared" si="293"/>
        <v>0</v>
      </c>
      <c r="BR411" s="13">
        <f t="shared" si="294"/>
        <v>0</v>
      </c>
      <c r="BS411" s="13">
        <f t="shared" si="295"/>
        <v>0</v>
      </c>
      <c r="BT411" s="13">
        <f t="shared" si="296"/>
        <v>0</v>
      </c>
      <c r="BU411" s="40">
        <f t="shared" si="320"/>
        <v>2</v>
      </c>
      <c r="BV411" s="13">
        <f t="shared" si="297"/>
        <v>0</v>
      </c>
      <c r="BW411" s="13">
        <f t="shared" si="298"/>
        <v>0</v>
      </c>
      <c r="BX411" s="13">
        <f t="shared" si="299"/>
        <v>0</v>
      </c>
      <c r="BY411" s="13">
        <f t="shared" si="300"/>
        <v>0</v>
      </c>
      <c r="BZ411" s="13">
        <f t="shared" si="301"/>
        <v>0</v>
      </c>
      <c r="CA411" s="13">
        <f t="shared" si="302"/>
        <v>0</v>
      </c>
      <c r="CB411" s="13">
        <f t="shared" si="303"/>
        <v>0</v>
      </c>
      <c r="CC411" s="13">
        <f t="shared" si="304"/>
        <v>0</v>
      </c>
      <c r="CD411" s="13">
        <f t="shared" si="305"/>
        <v>0</v>
      </c>
      <c r="CE411" s="13">
        <f t="shared" si="306"/>
        <v>0</v>
      </c>
      <c r="CF411" s="13">
        <f t="shared" si="307"/>
        <v>0</v>
      </c>
      <c r="CG411" s="13">
        <f t="shared" si="308"/>
        <v>0</v>
      </c>
      <c r="CH411" s="13">
        <f t="shared" si="309"/>
        <v>1</v>
      </c>
      <c r="CI411" s="13">
        <f t="shared" si="310"/>
        <v>0</v>
      </c>
      <c r="CJ411" s="13">
        <f t="shared" si="311"/>
        <v>1</v>
      </c>
      <c r="CK411" s="13">
        <f t="shared" si="312"/>
        <v>0</v>
      </c>
      <c r="CL411" s="13">
        <f t="shared" si="313"/>
        <v>0</v>
      </c>
      <c r="CM411" s="13">
        <f t="shared" si="314"/>
        <v>0</v>
      </c>
      <c r="CN411" s="13">
        <f t="shared" si="315"/>
        <v>0</v>
      </c>
      <c r="CO411" s="13">
        <f t="shared" si="316"/>
        <v>0</v>
      </c>
      <c r="CP411" s="13">
        <f t="shared" si="317"/>
        <v>0</v>
      </c>
      <c r="CQ411" s="13">
        <f t="shared" si="318"/>
        <v>0</v>
      </c>
      <c r="CR411" s="13">
        <f t="shared" si="319"/>
        <v>2</v>
      </c>
      <c r="CS411" s="13">
        <f t="shared" si="321"/>
        <v>0</v>
      </c>
      <c r="CT411" s="13" t="s">
        <v>107</v>
      </c>
    </row>
    <row r="412" spans="1:98" x14ac:dyDescent="0.35">
      <c r="A412" s="14">
        <v>278</v>
      </c>
      <c r="B412" s="6">
        <v>411</v>
      </c>
      <c r="D412" s="6">
        <v>1</v>
      </c>
      <c r="G412" s="6">
        <v>1</v>
      </c>
      <c r="H412" s="6"/>
      <c r="I412" s="6"/>
      <c r="J412" s="6" t="s">
        <v>254</v>
      </c>
      <c r="K412" s="16">
        <v>43786</v>
      </c>
      <c r="L412" s="6" t="s">
        <v>172</v>
      </c>
      <c r="M412" s="6" t="s">
        <v>696</v>
      </c>
      <c r="N412" s="6"/>
      <c r="O412" s="6"/>
      <c r="P412" s="16">
        <v>43761</v>
      </c>
      <c r="Q412" s="17">
        <v>0.75</v>
      </c>
      <c r="R412" s="6" t="s">
        <v>98</v>
      </c>
      <c r="S412" s="6" t="s">
        <v>99</v>
      </c>
      <c r="T412" s="6" t="s">
        <v>52</v>
      </c>
      <c r="U412" s="6" t="s">
        <v>697</v>
      </c>
      <c r="V412" s="6" t="s">
        <v>698</v>
      </c>
      <c r="W412" s="6" t="s">
        <v>94</v>
      </c>
      <c r="Y412" s="6" t="s">
        <v>73</v>
      </c>
      <c r="Z412" s="6" t="s">
        <v>74</v>
      </c>
      <c r="AU412" s="6" t="s">
        <v>105</v>
      </c>
      <c r="AV412" s="6" t="s">
        <v>106</v>
      </c>
      <c r="AX412" s="6" t="s">
        <v>99</v>
      </c>
      <c r="AY412" s="13">
        <f t="shared" si="276"/>
        <v>0</v>
      </c>
      <c r="AZ412" s="13">
        <f t="shared" si="277"/>
        <v>0</v>
      </c>
      <c r="BA412" s="13">
        <f t="shared" si="278"/>
        <v>0</v>
      </c>
      <c r="BB412" s="13">
        <f t="shared" si="279"/>
        <v>1</v>
      </c>
      <c r="BC412" s="13">
        <f t="shared" si="280"/>
        <v>0</v>
      </c>
      <c r="BD412" s="13">
        <f t="shared" si="281"/>
        <v>0</v>
      </c>
      <c r="BE412" s="13">
        <f>COUNTIF(T412:AT412,"Tocaciones")</f>
        <v>0</v>
      </c>
      <c r="BF412" s="13">
        <f t="shared" si="282"/>
        <v>0</v>
      </c>
      <c r="BG412" s="13">
        <f t="shared" si="283"/>
        <v>0</v>
      </c>
      <c r="BH412" s="13">
        <f t="shared" si="284"/>
        <v>0</v>
      </c>
      <c r="BI412" s="13">
        <f t="shared" si="285"/>
        <v>0</v>
      </c>
      <c r="BJ412" s="13">
        <f t="shared" si="286"/>
        <v>0</v>
      </c>
      <c r="BK412" s="13">
        <f t="shared" si="287"/>
        <v>0</v>
      </c>
      <c r="BL412" s="13">
        <f t="shared" si="288"/>
        <v>0</v>
      </c>
      <c r="BM412" s="13">
        <f t="shared" si="289"/>
        <v>0</v>
      </c>
      <c r="BN412" s="13">
        <f t="shared" si="290"/>
        <v>0</v>
      </c>
      <c r="BO412" s="13">
        <f t="shared" si="291"/>
        <v>0</v>
      </c>
      <c r="BP412" s="13">
        <f t="shared" si="292"/>
        <v>0</v>
      </c>
      <c r="BQ412" s="13">
        <f t="shared" si="293"/>
        <v>0</v>
      </c>
      <c r="BR412" s="13">
        <f t="shared" si="294"/>
        <v>0</v>
      </c>
      <c r="BS412" s="13">
        <f t="shared" si="295"/>
        <v>0</v>
      </c>
      <c r="BT412" s="13">
        <f t="shared" si="296"/>
        <v>0</v>
      </c>
      <c r="BU412" s="40">
        <f t="shared" si="320"/>
        <v>1</v>
      </c>
      <c r="BV412" s="13">
        <f t="shared" si="297"/>
        <v>0</v>
      </c>
      <c r="BW412" s="13">
        <f t="shared" si="298"/>
        <v>1</v>
      </c>
      <c r="BX412" s="13">
        <f t="shared" si="299"/>
        <v>1</v>
      </c>
      <c r="BY412" s="13">
        <f t="shared" si="300"/>
        <v>0</v>
      </c>
      <c r="BZ412" s="13">
        <f t="shared" si="301"/>
        <v>0</v>
      </c>
      <c r="CA412" s="13">
        <f t="shared" si="302"/>
        <v>0</v>
      </c>
      <c r="CB412" s="13">
        <f t="shared" si="303"/>
        <v>0</v>
      </c>
      <c r="CC412" s="13">
        <f t="shared" si="304"/>
        <v>0</v>
      </c>
      <c r="CD412" s="13">
        <f t="shared" si="305"/>
        <v>0</v>
      </c>
      <c r="CE412" s="13">
        <f t="shared" si="306"/>
        <v>0</v>
      </c>
      <c r="CF412" s="13">
        <f t="shared" si="307"/>
        <v>0</v>
      </c>
      <c r="CG412" s="13">
        <f t="shared" si="308"/>
        <v>0</v>
      </c>
      <c r="CH412" s="13">
        <f t="shared" si="309"/>
        <v>0</v>
      </c>
      <c r="CI412" s="13">
        <f t="shared" si="310"/>
        <v>0</v>
      </c>
      <c r="CJ412" s="13">
        <f t="shared" si="311"/>
        <v>0</v>
      </c>
      <c r="CK412" s="13">
        <f t="shared" si="312"/>
        <v>0</v>
      </c>
      <c r="CL412" s="13">
        <f t="shared" si="313"/>
        <v>0</v>
      </c>
      <c r="CM412" s="13">
        <f t="shared" si="314"/>
        <v>0</v>
      </c>
      <c r="CN412" s="13">
        <f t="shared" si="315"/>
        <v>0</v>
      </c>
      <c r="CO412" s="13">
        <f t="shared" si="316"/>
        <v>0</v>
      </c>
      <c r="CP412" s="13">
        <f t="shared" si="317"/>
        <v>0</v>
      </c>
      <c r="CQ412" s="13">
        <f t="shared" si="318"/>
        <v>0</v>
      </c>
      <c r="CR412" s="13">
        <f t="shared" si="319"/>
        <v>1</v>
      </c>
      <c r="CS412" s="13">
        <f t="shared" si="321"/>
        <v>0</v>
      </c>
      <c r="CT412" s="13" t="s">
        <v>107</v>
      </c>
    </row>
    <row r="413" spans="1:98" x14ac:dyDescent="0.35">
      <c r="A413" s="14">
        <v>279</v>
      </c>
      <c r="B413" s="6">
        <v>412</v>
      </c>
      <c r="D413" s="6">
        <v>1</v>
      </c>
      <c r="G413" s="6">
        <v>1</v>
      </c>
      <c r="H413" s="6"/>
      <c r="I413" s="6"/>
      <c r="J413" s="6" t="s">
        <v>254</v>
      </c>
      <c r="K413" s="16">
        <v>43788</v>
      </c>
      <c r="L413" s="6" t="s">
        <v>172</v>
      </c>
      <c r="M413" s="6" t="s">
        <v>255</v>
      </c>
      <c r="N413" s="6"/>
      <c r="O413" s="6"/>
      <c r="P413" s="16">
        <v>43781</v>
      </c>
      <c r="Q413" s="17">
        <v>0.79166666666666663</v>
      </c>
      <c r="R413" s="6" t="s">
        <v>99</v>
      </c>
      <c r="S413" s="6" t="s">
        <v>98</v>
      </c>
      <c r="T413" s="6" t="s">
        <v>52</v>
      </c>
      <c r="U413" s="6" t="s">
        <v>699</v>
      </c>
      <c r="V413" s="6" t="s">
        <v>257</v>
      </c>
      <c r="W413" s="6" t="s">
        <v>94</v>
      </c>
      <c r="Y413" s="6" t="s">
        <v>73</v>
      </c>
      <c r="Z413" s="6" t="s">
        <v>74</v>
      </c>
      <c r="AA413" s="6" t="s">
        <v>49</v>
      </c>
      <c r="AB413" s="6" t="s">
        <v>699</v>
      </c>
      <c r="AC413" s="6" t="s">
        <v>94</v>
      </c>
      <c r="AE413" s="6" t="s">
        <v>87</v>
      </c>
      <c r="AU413" s="6" t="s">
        <v>105</v>
      </c>
      <c r="AV413" s="6" t="s">
        <v>106</v>
      </c>
      <c r="AX413" s="6" t="s">
        <v>99</v>
      </c>
      <c r="AY413" s="13">
        <f t="shared" si="276"/>
        <v>1</v>
      </c>
      <c r="AZ413" s="13">
        <f t="shared" si="277"/>
        <v>0</v>
      </c>
      <c r="BA413" s="13">
        <f t="shared" si="278"/>
        <v>0</v>
      </c>
      <c r="BB413" s="13">
        <f t="shared" si="279"/>
        <v>1</v>
      </c>
      <c r="BC413" s="13">
        <f t="shared" si="280"/>
        <v>0</v>
      </c>
      <c r="BD413" s="13">
        <f t="shared" si="281"/>
        <v>0</v>
      </c>
      <c r="BE413" s="13">
        <f>COUNTIF(T413:AW413,"Tocaciones")</f>
        <v>0</v>
      </c>
      <c r="BF413" s="13">
        <f t="shared" si="282"/>
        <v>0</v>
      </c>
      <c r="BG413" s="13">
        <f t="shared" si="283"/>
        <v>0</v>
      </c>
      <c r="BH413" s="13">
        <f t="shared" si="284"/>
        <v>0</v>
      </c>
      <c r="BI413" s="13">
        <f t="shared" si="285"/>
        <v>0</v>
      </c>
      <c r="BJ413" s="13">
        <f t="shared" si="286"/>
        <v>0</v>
      </c>
      <c r="BK413" s="13">
        <f t="shared" si="287"/>
        <v>0</v>
      </c>
      <c r="BL413" s="13">
        <f t="shared" si="288"/>
        <v>0</v>
      </c>
      <c r="BM413" s="13">
        <f t="shared" si="289"/>
        <v>0</v>
      </c>
      <c r="BN413" s="13">
        <f t="shared" si="290"/>
        <v>0</v>
      </c>
      <c r="BO413" s="13">
        <f t="shared" si="291"/>
        <v>0</v>
      </c>
      <c r="BP413" s="13">
        <f t="shared" si="292"/>
        <v>0</v>
      </c>
      <c r="BQ413" s="13">
        <f t="shared" si="293"/>
        <v>0</v>
      </c>
      <c r="BR413" s="13">
        <f t="shared" si="294"/>
        <v>0</v>
      </c>
      <c r="BS413" s="13">
        <f t="shared" si="295"/>
        <v>0</v>
      </c>
      <c r="BT413" s="13">
        <f t="shared" si="296"/>
        <v>0</v>
      </c>
      <c r="BU413" s="40">
        <f t="shared" si="320"/>
        <v>2</v>
      </c>
      <c r="BV413" s="13">
        <f t="shared" si="297"/>
        <v>0</v>
      </c>
      <c r="BW413" s="13">
        <f t="shared" si="298"/>
        <v>1</v>
      </c>
      <c r="BX413" s="13">
        <f t="shared" si="299"/>
        <v>1</v>
      </c>
      <c r="BY413" s="13">
        <f t="shared" si="300"/>
        <v>0</v>
      </c>
      <c r="BZ413" s="13">
        <f t="shared" si="301"/>
        <v>0</v>
      </c>
      <c r="CA413" s="13">
        <f t="shared" si="302"/>
        <v>0</v>
      </c>
      <c r="CB413" s="13">
        <f t="shared" si="303"/>
        <v>0</v>
      </c>
      <c r="CC413" s="13">
        <f t="shared" si="304"/>
        <v>0</v>
      </c>
      <c r="CD413" s="13">
        <f t="shared" si="305"/>
        <v>0</v>
      </c>
      <c r="CE413" s="13">
        <f t="shared" si="306"/>
        <v>0</v>
      </c>
      <c r="CF413" s="13">
        <f t="shared" si="307"/>
        <v>0</v>
      </c>
      <c r="CG413" s="13">
        <f t="shared" si="308"/>
        <v>0</v>
      </c>
      <c r="CH413" s="13">
        <f t="shared" si="309"/>
        <v>0</v>
      </c>
      <c r="CI413" s="13">
        <f t="shared" si="310"/>
        <v>0</v>
      </c>
      <c r="CJ413" s="13">
        <f t="shared" si="311"/>
        <v>0</v>
      </c>
      <c r="CK413" s="13">
        <f t="shared" si="312"/>
        <v>1</v>
      </c>
      <c r="CL413" s="13">
        <f t="shared" si="313"/>
        <v>0</v>
      </c>
      <c r="CM413" s="13">
        <f t="shared" si="314"/>
        <v>0</v>
      </c>
      <c r="CN413" s="13">
        <f t="shared" si="315"/>
        <v>0</v>
      </c>
      <c r="CO413" s="13">
        <f t="shared" si="316"/>
        <v>0</v>
      </c>
      <c r="CP413" s="13">
        <f t="shared" si="317"/>
        <v>0</v>
      </c>
      <c r="CQ413" s="13">
        <f t="shared" si="318"/>
        <v>0</v>
      </c>
      <c r="CR413" s="13">
        <f t="shared" si="319"/>
        <v>2</v>
      </c>
      <c r="CS413" s="13">
        <f t="shared" si="321"/>
        <v>0</v>
      </c>
      <c r="CT413" s="13" t="s">
        <v>107</v>
      </c>
    </row>
    <row r="414" spans="1:98" x14ac:dyDescent="0.35">
      <c r="A414" s="14">
        <v>280</v>
      </c>
      <c r="B414" s="6">
        <v>413</v>
      </c>
      <c r="C414" s="6">
        <v>25</v>
      </c>
      <c r="D414" s="6">
        <v>1</v>
      </c>
      <c r="F414" s="6" t="s">
        <v>700</v>
      </c>
      <c r="G414" s="6">
        <v>1</v>
      </c>
      <c r="H414" s="6"/>
      <c r="I414" s="6"/>
      <c r="J414" s="6" t="s">
        <v>254</v>
      </c>
      <c r="K414" s="16">
        <v>43788</v>
      </c>
      <c r="L414" s="6" t="s">
        <v>172</v>
      </c>
      <c r="M414" s="6" t="s">
        <v>255</v>
      </c>
      <c r="N414" s="6"/>
      <c r="O414" s="6"/>
      <c r="P414" s="16">
        <v>43768</v>
      </c>
      <c r="Q414" s="17">
        <v>0.52083333333333337</v>
      </c>
      <c r="R414" s="6" t="s">
        <v>99</v>
      </c>
      <c r="S414" s="6" t="s">
        <v>98</v>
      </c>
      <c r="T414" s="6" t="s">
        <v>49</v>
      </c>
      <c r="U414" s="6" t="s">
        <v>701</v>
      </c>
      <c r="V414" s="6" t="s">
        <v>257</v>
      </c>
      <c r="W414" s="6" t="s">
        <v>94</v>
      </c>
      <c r="Y414" s="6" t="s">
        <v>87</v>
      </c>
      <c r="AU414" s="6" t="s">
        <v>105</v>
      </c>
      <c r="AV414" s="6" t="s">
        <v>106</v>
      </c>
      <c r="AW414" s="6" t="s">
        <v>701</v>
      </c>
      <c r="AX414" s="6" t="s">
        <v>99</v>
      </c>
      <c r="AY414" s="13">
        <f t="shared" si="276"/>
        <v>1</v>
      </c>
      <c r="AZ414" s="13">
        <f t="shared" si="277"/>
        <v>0</v>
      </c>
      <c r="BA414" s="13">
        <f t="shared" si="278"/>
        <v>0</v>
      </c>
      <c r="BB414" s="13">
        <f t="shared" si="279"/>
        <v>0</v>
      </c>
      <c r="BC414" s="13">
        <f t="shared" si="280"/>
        <v>0</v>
      </c>
      <c r="BD414" s="13">
        <f t="shared" si="281"/>
        <v>0</v>
      </c>
      <c r="BE414" s="13">
        <f>COUNTIF(T414:AT414,"Tocaciones")</f>
        <v>0</v>
      </c>
      <c r="BF414" s="13">
        <f t="shared" si="282"/>
        <v>0</v>
      </c>
      <c r="BG414" s="13">
        <f t="shared" si="283"/>
        <v>0</v>
      </c>
      <c r="BH414" s="13">
        <f t="shared" si="284"/>
        <v>0</v>
      </c>
      <c r="BI414" s="13">
        <f t="shared" si="285"/>
        <v>0</v>
      </c>
      <c r="BJ414" s="13">
        <f t="shared" si="286"/>
        <v>0</v>
      </c>
      <c r="BK414" s="13">
        <f t="shared" si="287"/>
        <v>0</v>
      </c>
      <c r="BL414" s="13">
        <f t="shared" si="288"/>
        <v>0</v>
      </c>
      <c r="BM414" s="13">
        <f t="shared" si="289"/>
        <v>0</v>
      </c>
      <c r="BN414" s="13">
        <f t="shared" si="290"/>
        <v>0</v>
      </c>
      <c r="BO414" s="13">
        <f t="shared" si="291"/>
        <v>0</v>
      </c>
      <c r="BP414" s="13">
        <f t="shared" si="292"/>
        <v>0</v>
      </c>
      <c r="BQ414" s="13">
        <f t="shared" si="293"/>
        <v>0</v>
      </c>
      <c r="BR414" s="13">
        <f t="shared" si="294"/>
        <v>0</v>
      </c>
      <c r="BS414" s="13">
        <f t="shared" si="295"/>
        <v>0</v>
      </c>
      <c r="BT414" s="13">
        <f t="shared" si="296"/>
        <v>0</v>
      </c>
      <c r="BU414" s="40">
        <f t="shared" si="320"/>
        <v>1</v>
      </c>
      <c r="BV414" s="13">
        <f t="shared" si="297"/>
        <v>0</v>
      </c>
      <c r="BW414" s="13">
        <f t="shared" si="298"/>
        <v>0</v>
      </c>
      <c r="BX414" s="13">
        <f t="shared" si="299"/>
        <v>0</v>
      </c>
      <c r="BY414" s="13">
        <f t="shared" si="300"/>
        <v>0</v>
      </c>
      <c r="BZ414" s="13">
        <f t="shared" si="301"/>
        <v>0</v>
      </c>
      <c r="CA414" s="13">
        <f t="shared" si="302"/>
        <v>0</v>
      </c>
      <c r="CB414" s="13">
        <f t="shared" si="303"/>
        <v>0</v>
      </c>
      <c r="CC414" s="13">
        <f t="shared" si="304"/>
        <v>0</v>
      </c>
      <c r="CD414" s="13">
        <f t="shared" si="305"/>
        <v>0</v>
      </c>
      <c r="CE414" s="13">
        <f t="shared" si="306"/>
        <v>0</v>
      </c>
      <c r="CF414" s="13">
        <f t="shared" si="307"/>
        <v>0</v>
      </c>
      <c r="CG414" s="13">
        <f t="shared" si="308"/>
        <v>0</v>
      </c>
      <c r="CH414" s="13">
        <f t="shared" si="309"/>
        <v>0</v>
      </c>
      <c r="CI414" s="13">
        <f t="shared" si="310"/>
        <v>0</v>
      </c>
      <c r="CJ414" s="13">
        <f t="shared" si="311"/>
        <v>0</v>
      </c>
      <c r="CK414" s="13">
        <f t="shared" si="312"/>
        <v>1</v>
      </c>
      <c r="CL414" s="13">
        <f t="shared" si="313"/>
        <v>0</v>
      </c>
      <c r="CM414" s="13">
        <f t="shared" si="314"/>
        <v>0</v>
      </c>
      <c r="CN414" s="13">
        <f t="shared" si="315"/>
        <v>0</v>
      </c>
      <c r="CO414" s="13">
        <f t="shared" si="316"/>
        <v>0</v>
      </c>
      <c r="CP414" s="13">
        <f t="shared" si="317"/>
        <v>0</v>
      </c>
      <c r="CQ414" s="13">
        <f t="shared" si="318"/>
        <v>0</v>
      </c>
      <c r="CR414" s="13">
        <f t="shared" si="319"/>
        <v>1</v>
      </c>
      <c r="CS414" s="13">
        <f t="shared" si="321"/>
        <v>0</v>
      </c>
      <c r="CT414" s="13" t="s">
        <v>107</v>
      </c>
    </row>
    <row r="415" spans="1:98" x14ac:dyDescent="0.35">
      <c r="A415" s="14">
        <v>280</v>
      </c>
      <c r="B415" s="6">
        <v>414</v>
      </c>
      <c r="C415" s="6">
        <v>22</v>
      </c>
      <c r="D415" s="6">
        <v>1</v>
      </c>
      <c r="F415" s="6" t="s">
        <v>702</v>
      </c>
      <c r="G415" s="6">
        <v>1</v>
      </c>
      <c r="H415" s="6"/>
      <c r="I415" s="6"/>
      <c r="J415" s="6" t="s">
        <v>254</v>
      </c>
      <c r="K415" s="16">
        <v>43788</v>
      </c>
      <c r="L415" s="6" t="s">
        <v>172</v>
      </c>
      <c r="M415" s="6" t="s">
        <v>255</v>
      </c>
      <c r="N415" s="6"/>
      <c r="O415" s="6"/>
      <c r="P415" s="16">
        <v>43768</v>
      </c>
      <c r="Q415" s="17">
        <v>0.52083333333333337</v>
      </c>
      <c r="R415" s="6" t="s">
        <v>99</v>
      </c>
      <c r="S415" s="6" t="s">
        <v>98</v>
      </c>
      <c r="T415" s="6" t="s">
        <v>49</v>
      </c>
      <c r="U415" s="6" t="s">
        <v>701</v>
      </c>
      <c r="V415" s="6" t="s">
        <v>257</v>
      </c>
      <c r="W415" s="6" t="s">
        <v>94</v>
      </c>
      <c r="Y415" s="6" t="s">
        <v>87</v>
      </c>
      <c r="AU415" s="6" t="s">
        <v>105</v>
      </c>
      <c r="AV415" s="6" t="s">
        <v>106</v>
      </c>
      <c r="AW415" s="6" t="s">
        <v>701</v>
      </c>
      <c r="AX415" s="6" t="s">
        <v>99</v>
      </c>
      <c r="AY415" s="13">
        <f t="shared" si="276"/>
        <v>1</v>
      </c>
      <c r="AZ415" s="13">
        <f t="shared" si="277"/>
        <v>0</v>
      </c>
      <c r="BA415" s="13">
        <f t="shared" si="278"/>
        <v>0</v>
      </c>
      <c r="BB415" s="13">
        <f t="shared" si="279"/>
        <v>0</v>
      </c>
      <c r="BC415" s="13">
        <f t="shared" si="280"/>
        <v>0</v>
      </c>
      <c r="BD415" s="13">
        <f t="shared" si="281"/>
        <v>0</v>
      </c>
      <c r="BE415" s="13">
        <f>COUNTIF(T415:AW415,"Tocaciones")</f>
        <v>0</v>
      </c>
      <c r="BF415" s="13">
        <f t="shared" si="282"/>
        <v>0</v>
      </c>
      <c r="BG415" s="13">
        <f t="shared" si="283"/>
        <v>0</v>
      </c>
      <c r="BH415" s="13">
        <f t="shared" si="284"/>
        <v>0</v>
      </c>
      <c r="BI415" s="13">
        <f t="shared" si="285"/>
        <v>0</v>
      </c>
      <c r="BJ415" s="13">
        <f t="shared" si="286"/>
        <v>0</v>
      </c>
      <c r="BK415" s="13">
        <f t="shared" si="287"/>
        <v>0</v>
      </c>
      <c r="BL415" s="13">
        <f t="shared" si="288"/>
        <v>0</v>
      </c>
      <c r="BM415" s="13">
        <f t="shared" si="289"/>
        <v>0</v>
      </c>
      <c r="BN415" s="13">
        <f t="shared" si="290"/>
        <v>0</v>
      </c>
      <c r="BO415" s="13">
        <f t="shared" si="291"/>
        <v>0</v>
      </c>
      <c r="BP415" s="13">
        <f t="shared" si="292"/>
        <v>0</v>
      </c>
      <c r="BQ415" s="13">
        <f t="shared" si="293"/>
        <v>0</v>
      </c>
      <c r="BR415" s="13">
        <f t="shared" si="294"/>
        <v>0</v>
      </c>
      <c r="BS415" s="13">
        <f t="shared" si="295"/>
        <v>0</v>
      </c>
      <c r="BT415" s="13">
        <f t="shared" si="296"/>
        <v>0</v>
      </c>
      <c r="BU415" s="40">
        <f t="shared" si="320"/>
        <v>1</v>
      </c>
      <c r="BV415" s="13">
        <f t="shared" si="297"/>
        <v>0</v>
      </c>
      <c r="BW415" s="13">
        <f t="shared" si="298"/>
        <v>0</v>
      </c>
      <c r="BX415" s="13">
        <f t="shared" si="299"/>
        <v>0</v>
      </c>
      <c r="BY415" s="13">
        <f t="shared" si="300"/>
        <v>0</v>
      </c>
      <c r="BZ415" s="13">
        <f t="shared" si="301"/>
        <v>0</v>
      </c>
      <c r="CA415" s="13">
        <f t="shared" si="302"/>
        <v>0</v>
      </c>
      <c r="CB415" s="13">
        <f t="shared" si="303"/>
        <v>0</v>
      </c>
      <c r="CC415" s="13">
        <f t="shared" si="304"/>
        <v>0</v>
      </c>
      <c r="CD415" s="13">
        <f t="shared" si="305"/>
        <v>0</v>
      </c>
      <c r="CE415" s="13">
        <f t="shared" si="306"/>
        <v>0</v>
      </c>
      <c r="CF415" s="13">
        <f t="shared" si="307"/>
        <v>0</v>
      </c>
      <c r="CG415" s="13">
        <f t="shared" si="308"/>
        <v>0</v>
      </c>
      <c r="CH415" s="13">
        <f t="shared" si="309"/>
        <v>0</v>
      </c>
      <c r="CI415" s="13">
        <f t="shared" si="310"/>
        <v>0</v>
      </c>
      <c r="CJ415" s="13">
        <f t="shared" si="311"/>
        <v>0</v>
      </c>
      <c r="CK415" s="13">
        <f t="shared" si="312"/>
        <v>1</v>
      </c>
      <c r="CL415" s="13">
        <f t="shared" si="313"/>
        <v>0</v>
      </c>
      <c r="CM415" s="13">
        <f t="shared" si="314"/>
        <v>0</v>
      </c>
      <c r="CN415" s="13">
        <f t="shared" si="315"/>
        <v>0</v>
      </c>
      <c r="CO415" s="13">
        <f t="shared" si="316"/>
        <v>0</v>
      </c>
      <c r="CP415" s="13">
        <f t="shared" si="317"/>
        <v>0</v>
      </c>
      <c r="CQ415" s="13">
        <f t="shared" si="318"/>
        <v>0</v>
      </c>
      <c r="CR415" s="13">
        <f t="shared" si="319"/>
        <v>1</v>
      </c>
      <c r="CS415" s="13">
        <f t="shared" si="321"/>
        <v>0</v>
      </c>
      <c r="CT415" s="13" t="s">
        <v>107</v>
      </c>
    </row>
    <row r="416" spans="1:98" x14ac:dyDescent="0.35">
      <c r="A416" s="14">
        <v>280</v>
      </c>
      <c r="B416" s="6">
        <v>415</v>
      </c>
      <c r="C416" s="6">
        <v>23</v>
      </c>
      <c r="D416" s="6">
        <v>1</v>
      </c>
      <c r="F416" s="6" t="s">
        <v>703</v>
      </c>
      <c r="G416" s="6">
        <v>1</v>
      </c>
      <c r="H416" s="6"/>
      <c r="I416" s="6"/>
      <c r="J416" s="6" t="s">
        <v>254</v>
      </c>
      <c r="K416" s="16">
        <v>43788</v>
      </c>
      <c r="L416" s="6" t="s">
        <v>172</v>
      </c>
      <c r="M416" s="6" t="s">
        <v>255</v>
      </c>
      <c r="N416" s="6"/>
      <c r="O416" s="6"/>
      <c r="P416" s="16">
        <v>43768</v>
      </c>
      <c r="Q416" s="17">
        <v>0.52083333333333337</v>
      </c>
      <c r="R416" s="6" t="s">
        <v>99</v>
      </c>
      <c r="S416" s="6" t="s">
        <v>98</v>
      </c>
      <c r="T416" s="6" t="s">
        <v>49</v>
      </c>
      <c r="U416" s="6" t="s">
        <v>701</v>
      </c>
      <c r="V416" s="6" t="s">
        <v>257</v>
      </c>
      <c r="W416" s="6" t="s">
        <v>94</v>
      </c>
      <c r="Y416" s="6" t="s">
        <v>87</v>
      </c>
      <c r="AU416" s="6" t="s">
        <v>105</v>
      </c>
      <c r="AV416" s="6" t="s">
        <v>106</v>
      </c>
      <c r="AW416" s="6" t="s">
        <v>701</v>
      </c>
      <c r="AX416" s="6" t="s">
        <v>99</v>
      </c>
      <c r="AY416" s="13">
        <f t="shared" si="276"/>
        <v>1</v>
      </c>
      <c r="AZ416" s="13">
        <f t="shared" si="277"/>
        <v>0</v>
      </c>
      <c r="BA416" s="13">
        <f t="shared" si="278"/>
        <v>0</v>
      </c>
      <c r="BB416" s="13">
        <f t="shared" si="279"/>
        <v>0</v>
      </c>
      <c r="BC416" s="13">
        <f t="shared" si="280"/>
        <v>0</v>
      </c>
      <c r="BD416" s="13">
        <f t="shared" si="281"/>
        <v>0</v>
      </c>
      <c r="BE416" s="13">
        <f>COUNTIF(T416:AT416,"Tocaciones")</f>
        <v>0</v>
      </c>
      <c r="BF416" s="13">
        <f t="shared" si="282"/>
        <v>0</v>
      </c>
      <c r="BG416" s="13">
        <f t="shared" si="283"/>
        <v>0</v>
      </c>
      <c r="BH416" s="13">
        <f t="shared" si="284"/>
        <v>0</v>
      </c>
      <c r="BI416" s="13">
        <f t="shared" si="285"/>
        <v>0</v>
      </c>
      <c r="BJ416" s="13">
        <f t="shared" si="286"/>
        <v>0</v>
      </c>
      <c r="BK416" s="13">
        <f t="shared" si="287"/>
        <v>0</v>
      </c>
      <c r="BL416" s="13">
        <f t="shared" si="288"/>
        <v>0</v>
      </c>
      <c r="BM416" s="13">
        <f t="shared" si="289"/>
        <v>0</v>
      </c>
      <c r="BN416" s="13">
        <f t="shared" si="290"/>
        <v>0</v>
      </c>
      <c r="BO416" s="13">
        <f t="shared" si="291"/>
        <v>0</v>
      </c>
      <c r="BP416" s="13">
        <f t="shared" si="292"/>
        <v>0</v>
      </c>
      <c r="BQ416" s="13">
        <f t="shared" si="293"/>
        <v>0</v>
      </c>
      <c r="BR416" s="13">
        <f t="shared" si="294"/>
        <v>0</v>
      </c>
      <c r="BS416" s="13">
        <f t="shared" si="295"/>
        <v>0</v>
      </c>
      <c r="BT416" s="13">
        <f t="shared" si="296"/>
        <v>0</v>
      </c>
      <c r="BU416" s="40">
        <f t="shared" si="320"/>
        <v>1</v>
      </c>
      <c r="BV416" s="13">
        <f t="shared" si="297"/>
        <v>0</v>
      </c>
      <c r="BW416" s="13">
        <f t="shared" si="298"/>
        <v>0</v>
      </c>
      <c r="BX416" s="13">
        <f t="shared" si="299"/>
        <v>0</v>
      </c>
      <c r="BY416" s="13">
        <f t="shared" si="300"/>
        <v>0</v>
      </c>
      <c r="BZ416" s="13">
        <f t="shared" si="301"/>
        <v>0</v>
      </c>
      <c r="CA416" s="13">
        <f t="shared" si="302"/>
        <v>0</v>
      </c>
      <c r="CB416" s="13">
        <f t="shared" si="303"/>
        <v>0</v>
      </c>
      <c r="CC416" s="13">
        <f t="shared" si="304"/>
        <v>0</v>
      </c>
      <c r="CD416" s="13">
        <f t="shared" si="305"/>
        <v>0</v>
      </c>
      <c r="CE416" s="13">
        <f t="shared" si="306"/>
        <v>0</v>
      </c>
      <c r="CF416" s="13">
        <f t="shared" si="307"/>
        <v>0</v>
      </c>
      <c r="CG416" s="13">
        <f t="shared" si="308"/>
        <v>0</v>
      </c>
      <c r="CH416" s="13">
        <f t="shared" si="309"/>
        <v>0</v>
      </c>
      <c r="CI416" s="13">
        <f t="shared" si="310"/>
        <v>0</v>
      </c>
      <c r="CJ416" s="13">
        <f t="shared" si="311"/>
        <v>0</v>
      </c>
      <c r="CK416" s="13">
        <f t="shared" si="312"/>
        <v>1</v>
      </c>
      <c r="CL416" s="13">
        <f t="shared" si="313"/>
        <v>0</v>
      </c>
      <c r="CM416" s="13">
        <f t="shared" si="314"/>
        <v>0</v>
      </c>
      <c r="CN416" s="13">
        <f t="shared" si="315"/>
        <v>0</v>
      </c>
      <c r="CO416" s="13">
        <f t="shared" si="316"/>
        <v>0</v>
      </c>
      <c r="CP416" s="13">
        <f t="shared" si="317"/>
        <v>0</v>
      </c>
      <c r="CQ416" s="13">
        <f t="shared" si="318"/>
        <v>0</v>
      </c>
      <c r="CR416" s="13">
        <f t="shared" si="319"/>
        <v>1</v>
      </c>
      <c r="CS416" s="13">
        <f t="shared" si="321"/>
        <v>0</v>
      </c>
      <c r="CT416" s="13" t="s">
        <v>107</v>
      </c>
    </row>
    <row r="417" spans="1:98" x14ac:dyDescent="0.35">
      <c r="A417" s="14">
        <v>280</v>
      </c>
      <c r="B417" s="6">
        <v>416</v>
      </c>
      <c r="C417" s="6">
        <v>29</v>
      </c>
      <c r="D417" s="6">
        <v>1</v>
      </c>
      <c r="F417" s="6" t="s">
        <v>704</v>
      </c>
      <c r="G417" s="6">
        <v>1</v>
      </c>
      <c r="H417" s="6"/>
      <c r="I417" s="6"/>
      <c r="J417" s="6" t="s">
        <v>254</v>
      </c>
      <c r="K417" s="16">
        <v>43788</v>
      </c>
      <c r="L417" s="6" t="s">
        <v>172</v>
      </c>
      <c r="M417" s="6" t="s">
        <v>255</v>
      </c>
      <c r="N417" s="6"/>
      <c r="O417" s="6"/>
      <c r="P417" s="16">
        <v>43768</v>
      </c>
      <c r="Q417" s="17">
        <v>0.52083333333333337</v>
      </c>
      <c r="R417" s="6" t="s">
        <v>99</v>
      </c>
      <c r="S417" s="6" t="s">
        <v>98</v>
      </c>
      <c r="T417" s="6" t="s">
        <v>49</v>
      </c>
      <c r="U417" s="6" t="s">
        <v>701</v>
      </c>
      <c r="V417" s="6" t="s">
        <v>257</v>
      </c>
      <c r="W417" s="6" t="s">
        <v>94</v>
      </c>
      <c r="Y417" s="6" t="s">
        <v>87</v>
      </c>
      <c r="AU417" s="6" t="s">
        <v>105</v>
      </c>
      <c r="AV417" s="6" t="s">
        <v>106</v>
      </c>
      <c r="AW417" s="6" t="s">
        <v>701</v>
      </c>
      <c r="AX417" s="6" t="s">
        <v>99</v>
      </c>
      <c r="AY417" s="13">
        <f t="shared" si="276"/>
        <v>1</v>
      </c>
      <c r="AZ417" s="13">
        <f t="shared" si="277"/>
        <v>0</v>
      </c>
      <c r="BA417" s="13">
        <f t="shared" si="278"/>
        <v>0</v>
      </c>
      <c r="BB417" s="13">
        <f t="shared" si="279"/>
        <v>0</v>
      </c>
      <c r="BC417" s="13">
        <f t="shared" si="280"/>
        <v>0</v>
      </c>
      <c r="BD417" s="13">
        <f t="shared" si="281"/>
        <v>0</v>
      </c>
      <c r="BE417" s="13">
        <f>COUNTIF(T417:AW417,"Tocaciones")</f>
        <v>0</v>
      </c>
      <c r="BF417" s="13">
        <f t="shared" si="282"/>
        <v>0</v>
      </c>
      <c r="BG417" s="13">
        <f t="shared" si="283"/>
        <v>0</v>
      </c>
      <c r="BH417" s="13">
        <f t="shared" si="284"/>
        <v>0</v>
      </c>
      <c r="BI417" s="13">
        <f t="shared" si="285"/>
        <v>0</v>
      </c>
      <c r="BJ417" s="13">
        <f t="shared" si="286"/>
        <v>0</v>
      </c>
      <c r="BK417" s="13">
        <f t="shared" si="287"/>
        <v>0</v>
      </c>
      <c r="BL417" s="13">
        <f t="shared" si="288"/>
        <v>0</v>
      </c>
      <c r="BM417" s="13">
        <f t="shared" si="289"/>
        <v>0</v>
      </c>
      <c r="BN417" s="13">
        <f t="shared" si="290"/>
        <v>0</v>
      </c>
      <c r="BO417" s="13">
        <f t="shared" si="291"/>
        <v>0</v>
      </c>
      <c r="BP417" s="13">
        <f t="shared" si="292"/>
        <v>0</v>
      </c>
      <c r="BQ417" s="13">
        <f t="shared" si="293"/>
        <v>0</v>
      </c>
      <c r="BR417" s="13">
        <f t="shared" si="294"/>
        <v>0</v>
      </c>
      <c r="BS417" s="13">
        <f t="shared" si="295"/>
        <v>0</v>
      </c>
      <c r="BT417" s="13">
        <f t="shared" si="296"/>
        <v>0</v>
      </c>
      <c r="BU417" s="40">
        <f t="shared" si="320"/>
        <v>1</v>
      </c>
      <c r="BV417" s="13">
        <f t="shared" si="297"/>
        <v>0</v>
      </c>
      <c r="BW417" s="13">
        <f t="shared" si="298"/>
        <v>0</v>
      </c>
      <c r="BX417" s="13">
        <f t="shared" si="299"/>
        <v>0</v>
      </c>
      <c r="BY417" s="13">
        <f t="shared" si="300"/>
        <v>0</v>
      </c>
      <c r="BZ417" s="13">
        <f t="shared" si="301"/>
        <v>0</v>
      </c>
      <c r="CA417" s="13">
        <f t="shared" si="302"/>
        <v>0</v>
      </c>
      <c r="CB417" s="13">
        <f t="shared" si="303"/>
        <v>0</v>
      </c>
      <c r="CC417" s="13">
        <f t="shared" si="304"/>
        <v>0</v>
      </c>
      <c r="CD417" s="13">
        <f t="shared" si="305"/>
        <v>0</v>
      </c>
      <c r="CE417" s="13">
        <f t="shared" si="306"/>
        <v>0</v>
      </c>
      <c r="CF417" s="13">
        <f t="shared" si="307"/>
        <v>0</v>
      </c>
      <c r="CG417" s="13">
        <f t="shared" si="308"/>
        <v>0</v>
      </c>
      <c r="CH417" s="13">
        <f t="shared" si="309"/>
        <v>0</v>
      </c>
      <c r="CI417" s="13">
        <f t="shared" si="310"/>
        <v>0</v>
      </c>
      <c r="CJ417" s="13">
        <f t="shared" si="311"/>
        <v>0</v>
      </c>
      <c r="CK417" s="13">
        <f t="shared" si="312"/>
        <v>1</v>
      </c>
      <c r="CL417" s="13">
        <f t="shared" si="313"/>
        <v>0</v>
      </c>
      <c r="CM417" s="13">
        <f t="shared" si="314"/>
        <v>0</v>
      </c>
      <c r="CN417" s="13">
        <f t="shared" si="315"/>
        <v>0</v>
      </c>
      <c r="CO417" s="13">
        <f t="shared" si="316"/>
        <v>0</v>
      </c>
      <c r="CP417" s="13">
        <f t="shared" si="317"/>
        <v>0</v>
      </c>
      <c r="CQ417" s="13">
        <f t="shared" si="318"/>
        <v>0</v>
      </c>
      <c r="CR417" s="13">
        <f t="shared" si="319"/>
        <v>1</v>
      </c>
      <c r="CS417" s="13">
        <f t="shared" si="321"/>
        <v>0</v>
      </c>
      <c r="CT417" s="13" t="s">
        <v>107</v>
      </c>
    </row>
    <row r="418" spans="1:98" x14ac:dyDescent="0.35">
      <c r="A418" s="14">
        <v>281</v>
      </c>
      <c r="B418" s="6">
        <v>417</v>
      </c>
      <c r="C418" s="6">
        <v>59</v>
      </c>
      <c r="D418" s="6">
        <v>1</v>
      </c>
      <c r="G418" s="6">
        <v>1</v>
      </c>
      <c r="H418" s="6"/>
      <c r="I418" s="6"/>
      <c r="J418" s="6" t="s">
        <v>254</v>
      </c>
      <c r="K418" s="16">
        <v>43788</v>
      </c>
      <c r="L418" s="6" t="s">
        <v>172</v>
      </c>
      <c r="M418" s="6" t="s">
        <v>255</v>
      </c>
      <c r="N418" s="6"/>
      <c r="O418" s="6"/>
      <c r="P418" s="16">
        <v>43760</v>
      </c>
      <c r="Q418" s="17">
        <v>0.77083333333333337</v>
      </c>
      <c r="R418" s="6" t="s">
        <v>98</v>
      </c>
      <c r="S418" s="6" t="s">
        <v>98</v>
      </c>
      <c r="T418" s="6" t="s">
        <v>52</v>
      </c>
      <c r="U418" s="6" t="s">
        <v>705</v>
      </c>
      <c r="V418" s="6" t="s">
        <v>257</v>
      </c>
      <c r="W418" s="6" t="s">
        <v>94</v>
      </c>
      <c r="Y418" s="6" t="s">
        <v>73</v>
      </c>
      <c r="Z418" s="6" t="s">
        <v>74</v>
      </c>
      <c r="AU418" s="6" t="s">
        <v>105</v>
      </c>
      <c r="AV418" s="6" t="s">
        <v>106</v>
      </c>
      <c r="AX418" s="6" t="s">
        <v>99</v>
      </c>
      <c r="AY418" s="13">
        <f t="shared" si="276"/>
        <v>0</v>
      </c>
      <c r="AZ418" s="13">
        <f t="shared" si="277"/>
        <v>0</v>
      </c>
      <c r="BA418" s="13">
        <f t="shared" si="278"/>
        <v>0</v>
      </c>
      <c r="BB418" s="13">
        <f t="shared" si="279"/>
        <v>1</v>
      </c>
      <c r="BC418" s="13">
        <f t="shared" si="280"/>
        <v>0</v>
      </c>
      <c r="BD418" s="13">
        <f t="shared" si="281"/>
        <v>0</v>
      </c>
      <c r="BE418" s="13">
        <f>COUNTIF(T418:AT418,"Tocaciones")</f>
        <v>0</v>
      </c>
      <c r="BF418" s="13">
        <f t="shared" si="282"/>
        <v>0</v>
      </c>
      <c r="BG418" s="13">
        <f t="shared" si="283"/>
        <v>0</v>
      </c>
      <c r="BH418" s="13">
        <f t="shared" si="284"/>
        <v>0</v>
      </c>
      <c r="BI418" s="13">
        <f t="shared" si="285"/>
        <v>0</v>
      </c>
      <c r="BJ418" s="13">
        <f t="shared" si="286"/>
        <v>0</v>
      </c>
      <c r="BK418" s="13">
        <f t="shared" si="287"/>
        <v>0</v>
      </c>
      <c r="BL418" s="13">
        <f t="shared" si="288"/>
        <v>0</v>
      </c>
      <c r="BM418" s="13">
        <f t="shared" si="289"/>
        <v>0</v>
      </c>
      <c r="BN418" s="13">
        <f t="shared" si="290"/>
        <v>0</v>
      </c>
      <c r="BO418" s="13">
        <f t="shared" si="291"/>
        <v>0</v>
      </c>
      <c r="BP418" s="13">
        <f t="shared" si="292"/>
        <v>0</v>
      </c>
      <c r="BQ418" s="13">
        <f t="shared" si="293"/>
        <v>0</v>
      </c>
      <c r="BR418" s="13">
        <f t="shared" si="294"/>
        <v>0</v>
      </c>
      <c r="BS418" s="13">
        <f t="shared" si="295"/>
        <v>0</v>
      </c>
      <c r="BT418" s="13">
        <f t="shared" si="296"/>
        <v>0</v>
      </c>
      <c r="BU418" s="40">
        <f t="shared" si="320"/>
        <v>1</v>
      </c>
      <c r="BV418" s="13">
        <f t="shared" si="297"/>
        <v>0</v>
      </c>
      <c r="BW418" s="13">
        <f t="shared" si="298"/>
        <v>1</v>
      </c>
      <c r="BX418" s="13">
        <f t="shared" si="299"/>
        <v>1</v>
      </c>
      <c r="BY418" s="13">
        <f t="shared" si="300"/>
        <v>0</v>
      </c>
      <c r="BZ418" s="13">
        <f t="shared" si="301"/>
        <v>0</v>
      </c>
      <c r="CA418" s="13">
        <f t="shared" si="302"/>
        <v>0</v>
      </c>
      <c r="CB418" s="13">
        <f t="shared" si="303"/>
        <v>0</v>
      </c>
      <c r="CC418" s="13">
        <f t="shared" si="304"/>
        <v>0</v>
      </c>
      <c r="CD418" s="13">
        <f t="shared" si="305"/>
        <v>0</v>
      </c>
      <c r="CE418" s="13">
        <f t="shared" si="306"/>
        <v>0</v>
      </c>
      <c r="CF418" s="13">
        <f t="shared" si="307"/>
        <v>0</v>
      </c>
      <c r="CG418" s="13">
        <f t="shared" si="308"/>
        <v>0</v>
      </c>
      <c r="CH418" s="13">
        <f t="shared" si="309"/>
        <v>0</v>
      </c>
      <c r="CI418" s="13">
        <f t="shared" si="310"/>
        <v>0</v>
      </c>
      <c r="CJ418" s="13">
        <f t="shared" si="311"/>
        <v>0</v>
      </c>
      <c r="CK418" s="13">
        <f t="shared" si="312"/>
        <v>0</v>
      </c>
      <c r="CL418" s="13">
        <f t="shared" si="313"/>
        <v>0</v>
      </c>
      <c r="CM418" s="13">
        <f t="shared" si="314"/>
        <v>0</v>
      </c>
      <c r="CN418" s="13">
        <f t="shared" si="315"/>
        <v>0</v>
      </c>
      <c r="CO418" s="13">
        <f t="shared" si="316"/>
        <v>0</v>
      </c>
      <c r="CP418" s="13">
        <f t="shared" si="317"/>
        <v>0</v>
      </c>
      <c r="CQ418" s="13">
        <f t="shared" si="318"/>
        <v>0</v>
      </c>
      <c r="CR418" s="13">
        <f t="shared" si="319"/>
        <v>1</v>
      </c>
      <c r="CS418" s="13">
        <f t="shared" si="321"/>
        <v>0</v>
      </c>
      <c r="CT418" s="13" t="s">
        <v>107</v>
      </c>
    </row>
    <row r="419" spans="1:98" x14ac:dyDescent="0.35">
      <c r="A419" s="14">
        <v>282</v>
      </c>
      <c r="B419" s="6">
        <v>418</v>
      </c>
      <c r="C419" s="6">
        <v>24</v>
      </c>
      <c r="D419" s="6">
        <v>1</v>
      </c>
      <c r="G419" s="6">
        <v>1</v>
      </c>
      <c r="H419" s="6">
        <v>2</v>
      </c>
      <c r="I419" s="6"/>
      <c r="J419" s="6" t="s">
        <v>254</v>
      </c>
      <c r="K419" s="16">
        <v>43788</v>
      </c>
      <c r="L419" s="6" t="s">
        <v>172</v>
      </c>
      <c r="M419" s="6" t="s">
        <v>255</v>
      </c>
      <c r="N419" s="6"/>
      <c r="O419" s="6"/>
      <c r="P419" s="16">
        <v>43761</v>
      </c>
      <c r="Q419" s="17">
        <v>2.0833333333333332E-2</v>
      </c>
      <c r="R419" s="6" t="s">
        <v>98</v>
      </c>
      <c r="S419" s="6" t="s">
        <v>98</v>
      </c>
      <c r="T419" s="6" t="s">
        <v>52</v>
      </c>
      <c r="U419" s="6" t="s">
        <v>706</v>
      </c>
      <c r="V419" s="6" t="s">
        <v>257</v>
      </c>
      <c r="W419" s="6" t="s">
        <v>94</v>
      </c>
      <c r="Y419" s="6" t="s">
        <v>73</v>
      </c>
      <c r="Z419" s="6" t="s">
        <v>74</v>
      </c>
      <c r="AU419" s="6" t="s">
        <v>105</v>
      </c>
      <c r="AV419" s="6" t="s">
        <v>106</v>
      </c>
      <c r="AX419" s="6" t="s">
        <v>99</v>
      </c>
      <c r="AY419" s="13">
        <f t="shared" si="276"/>
        <v>0</v>
      </c>
      <c r="AZ419" s="13">
        <f t="shared" si="277"/>
        <v>0</v>
      </c>
      <c r="BA419" s="13">
        <f t="shared" si="278"/>
        <v>0</v>
      </c>
      <c r="BB419" s="13">
        <f t="shared" si="279"/>
        <v>1</v>
      </c>
      <c r="BC419" s="13">
        <f t="shared" si="280"/>
        <v>0</v>
      </c>
      <c r="BD419" s="13">
        <f t="shared" si="281"/>
        <v>0</v>
      </c>
      <c r="BE419" s="13">
        <f>COUNTIF(T419:AW419,"Tocaciones")</f>
        <v>0</v>
      </c>
      <c r="BF419" s="13">
        <f t="shared" si="282"/>
        <v>0</v>
      </c>
      <c r="BG419" s="13">
        <f t="shared" si="283"/>
        <v>0</v>
      </c>
      <c r="BH419" s="13">
        <f t="shared" si="284"/>
        <v>0</v>
      </c>
      <c r="BI419" s="13">
        <f t="shared" si="285"/>
        <v>0</v>
      </c>
      <c r="BJ419" s="13">
        <f t="shared" si="286"/>
        <v>0</v>
      </c>
      <c r="BK419" s="13">
        <f t="shared" si="287"/>
        <v>0</v>
      </c>
      <c r="BL419" s="13">
        <f t="shared" si="288"/>
        <v>0</v>
      </c>
      <c r="BM419" s="13">
        <f t="shared" si="289"/>
        <v>0</v>
      </c>
      <c r="BN419" s="13">
        <f t="shared" si="290"/>
        <v>0</v>
      </c>
      <c r="BO419" s="13">
        <f t="shared" si="291"/>
        <v>0</v>
      </c>
      <c r="BP419" s="13">
        <f t="shared" si="292"/>
        <v>0</v>
      </c>
      <c r="BQ419" s="13">
        <f t="shared" si="293"/>
        <v>0</v>
      </c>
      <c r="BR419" s="13">
        <f t="shared" si="294"/>
        <v>0</v>
      </c>
      <c r="BS419" s="13">
        <f t="shared" si="295"/>
        <v>0</v>
      </c>
      <c r="BT419" s="13">
        <f t="shared" si="296"/>
        <v>0</v>
      </c>
      <c r="BU419" s="40">
        <f t="shared" si="320"/>
        <v>1</v>
      </c>
      <c r="BV419" s="13">
        <f t="shared" si="297"/>
        <v>0</v>
      </c>
      <c r="BW419" s="13">
        <f t="shared" si="298"/>
        <v>1</v>
      </c>
      <c r="BX419" s="13">
        <f t="shared" si="299"/>
        <v>1</v>
      </c>
      <c r="BY419" s="13">
        <f t="shared" si="300"/>
        <v>0</v>
      </c>
      <c r="BZ419" s="13">
        <f t="shared" si="301"/>
        <v>0</v>
      </c>
      <c r="CA419" s="13">
        <f t="shared" si="302"/>
        <v>0</v>
      </c>
      <c r="CB419" s="13">
        <f t="shared" si="303"/>
        <v>0</v>
      </c>
      <c r="CC419" s="13">
        <f t="shared" si="304"/>
        <v>0</v>
      </c>
      <c r="CD419" s="13">
        <f t="shared" si="305"/>
        <v>0</v>
      </c>
      <c r="CE419" s="13">
        <f t="shared" si="306"/>
        <v>0</v>
      </c>
      <c r="CF419" s="13">
        <f t="shared" si="307"/>
        <v>0</v>
      </c>
      <c r="CG419" s="13">
        <f t="shared" si="308"/>
        <v>0</v>
      </c>
      <c r="CH419" s="13">
        <f t="shared" si="309"/>
        <v>0</v>
      </c>
      <c r="CI419" s="13">
        <f t="shared" si="310"/>
        <v>0</v>
      </c>
      <c r="CJ419" s="13">
        <f t="shared" si="311"/>
        <v>0</v>
      </c>
      <c r="CK419" s="13">
        <f t="shared" si="312"/>
        <v>0</v>
      </c>
      <c r="CL419" s="13">
        <f t="shared" si="313"/>
        <v>0</v>
      </c>
      <c r="CM419" s="13">
        <f t="shared" si="314"/>
        <v>0</v>
      </c>
      <c r="CN419" s="13">
        <f t="shared" si="315"/>
        <v>0</v>
      </c>
      <c r="CO419" s="13">
        <f t="shared" si="316"/>
        <v>0</v>
      </c>
      <c r="CP419" s="13">
        <f t="shared" si="317"/>
        <v>0</v>
      </c>
      <c r="CQ419" s="13">
        <f t="shared" si="318"/>
        <v>0</v>
      </c>
      <c r="CR419" s="13">
        <f t="shared" si="319"/>
        <v>1</v>
      </c>
      <c r="CS419" s="13">
        <f t="shared" si="321"/>
        <v>0</v>
      </c>
      <c r="CT419" s="13" t="s">
        <v>107</v>
      </c>
    </row>
    <row r="420" spans="1:98" x14ac:dyDescent="0.35">
      <c r="A420" s="14">
        <v>283</v>
      </c>
      <c r="B420" s="6">
        <v>419</v>
      </c>
      <c r="D420" s="6">
        <v>1</v>
      </c>
      <c r="G420" s="6">
        <v>1</v>
      </c>
      <c r="H420" s="6"/>
      <c r="I420" s="6"/>
      <c r="J420" s="6" t="s">
        <v>254</v>
      </c>
      <c r="K420" s="16">
        <v>43788</v>
      </c>
      <c r="L420" s="6" t="s">
        <v>172</v>
      </c>
      <c r="M420" s="6" t="s">
        <v>255</v>
      </c>
      <c r="N420" s="6"/>
      <c r="O420" s="6"/>
      <c r="P420" s="16">
        <v>43759</v>
      </c>
      <c r="Q420" s="17">
        <v>0.75</v>
      </c>
      <c r="R420" s="6" t="s">
        <v>98</v>
      </c>
      <c r="S420" s="6" t="s">
        <v>98</v>
      </c>
      <c r="T420" s="6" t="s">
        <v>52</v>
      </c>
      <c r="U420" s="6" t="s">
        <v>705</v>
      </c>
      <c r="V420" s="6" t="s">
        <v>257</v>
      </c>
      <c r="W420" s="6" t="s">
        <v>94</v>
      </c>
      <c r="Y420" s="6" t="s">
        <v>73</v>
      </c>
      <c r="Z420" s="6" t="s">
        <v>74</v>
      </c>
      <c r="AU420" s="6" t="s">
        <v>105</v>
      </c>
      <c r="AV420" s="6" t="s">
        <v>106</v>
      </c>
      <c r="AX420" s="6" t="s">
        <v>99</v>
      </c>
      <c r="AY420" s="13">
        <f t="shared" si="276"/>
        <v>0</v>
      </c>
      <c r="AZ420" s="13">
        <f t="shared" si="277"/>
        <v>0</v>
      </c>
      <c r="BA420" s="13">
        <f t="shared" si="278"/>
        <v>0</v>
      </c>
      <c r="BB420" s="13">
        <f t="shared" si="279"/>
        <v>1</v>
      </c>
      <c r="BC420" s="13">
        <f t="shared" si="280"/>
        <v>0</v>
      </c>
      <c r="BD420" s="13">
        <f t="shared" si="281"/>
        <v>0</v>
      </c>
      <c r="BE420" s="13">
        <f>COUNTIF(T420:AT420,"Tocaciones")</f>
        <v>0</v>
      </c>
      <c r="BF420" s="13">
        <f t="shared" si="282"/>
        <v>0</v>
      </c>
      <c r="BG420" s="13">
        <f t="shared" si="283"/>
        <v>0</v>
      </c>
      <c r="BH420" s="13">
        <f t="shared" si="284"/>
        <v>0</v>
      </c>
      <c r="BI420" s="13">
        <f t="shared" si="285"/>
        <v>0</v>
      </c>
      <c r="BJ420" s="13">
        <f t="shared" si="286"/>
        <v>0</v>
      </c>
      <c r="BK420" s="13">
        <f t="shared" si="287"/>
        <v>0</v>
      </c>
      <c r="BL420" s="13">
        <f t="shared" si="288"/>
        <v>0</v>
      </c>
      <c r="BM420" s="13">
        <f t="shared" si="289"/>
        <v>0</v>
      </c>
      <c r="BN420" s="13">
        <f t="shared" si="290"/>
        <v>0</v>
      </c>
      <c r="BO420" s="13">
        <f t="shared" si="291"/>
        <v>0</v>
      </c>
      <c r="BP420" s="13">
        <f t="shared" si="292"/>
        <v>0</v>
      </c>
      <c r="BQ420" s="13">
        <f t="shared" si="293"/>
        <v>0</v>
      </c>
      <c r="BR420" s="13">
        <f t="shared" si="294"/>
        <v>0</v>
      </c>
      <c r="BS420" s="13">
        <f t="shared" si="295"/>
        <v>0</v>
      </c>
      <c r="BT420" s="13">
        <f t="shared" si="296"/>
        <v>0</v>
      </c>
      <c r="BU420" s="40">
        <f t="shared" si="320"/>
        <v>1</v>
      </c>
      <c r="BV420" s="13">
        <f t="shared" si="297"/>
        <v>0</v>
      </c>
      <c r="BW420" s="13">
        <f t="shared" si="298"/>
        <v>1</v>
      </c>
      <c r="BX420" s="13">
        <f t="shared" si="299"/>
        <v>1</v>
      </c>
      <c r="BY420" s="13">
        <f t="shared" si="300"/>
        <v>0</v>
      </c>
      <c r="BZ420" s="13">
        <f t="shared" si="301"/>
        <v>0</v>
      </c>
      <c r="CA420" s="13">
        <f t="shared" si="302"/>
        <v>0</v>
      </c>
      <c r="CB420" s="13">
        <f t="shared" si="303"/>
        <v>0</v>
      </c>
      <c r="CC420" s="13">
        <f t="shared" si="304"/>
        <v>0</v>
      </c>
      <c r="CD420" s="13">
        <f t="shared" si="305"/>
        <v>0</v>
      </c>
      <c r="CE420" s="13">
        <f t="shared" si="306"/>
        <v>0</v>
      </c>
      <c r="CF420" s="13">
        <f t="shared" si="307"/>
        <v>0</v>
      </c>
      <c r="CG420" s="13">
        <f t="shared" si="308"/>
        <v>0</v>
      </c>
      <c r="CH420" s="13">
        <f t="shared" si="309"/>
        <v>0</v>
      </c>
      <c r="CI420" s="13">
        <f t="shared" si="310"/>
        <v>0</v>
      </c>
      <c r="CJ420" s="13">
        <f t="shared" si="311"/>
        <v>0</v>
      </c>
      <c r="CK420" s="13">
        <f t="shared" si="312"/>
        <v>0</v>
      </c>
      <c r="CL420" s="13">
        <f t="shared" si="313"/>
        <v>0</v>
      </c>
      <c r="CM420" s="13">
        <f t="shared" si="314"/>
        <v>0</v>
      </c>
      <c r="CN420" s="13">
        <f t="shared" si="315"/>
        <v>0</v>
      </c>
      <c r="CO420" s="13">
        <f t="shared" si="316"/>
        <v>0</v>
      </c>
      <c r="CP420" s="13">
        <f t="shared" si="317"/>
        <v>0</v>
      </c>
      <c r="CQ420" s="13">
        <f t="shared" si="318"/>
        <v>0</v>
      </c>
      <c r="CR420" s="13">
        <f t="shared" si="319"/>
        <v>1</v>
      </c>
      <c r="CS420" s="13">
        <f t="shared" si="321"/>
        <v>0</v>
      </c>
      <c r="CT420" s="13" t="s">
        <v>107</v>
      </c>
    </row>
    <row r="421" spans="1:98" x14ac:dyDescent="0.35">
      <c r="A421" s="14">
        <v>284</v>
      </c>
      <c r="B421" s="6">
        <v>420</v>
      </c>
      <c r="C421" s="6">
        <v>29</v>
      </c>
      <c r="D421" s="6">
        <v>1</v>
      </c>
      <c r="G421" s="6">
        <v>1</v>
      </c>
      <c r="H421" s="6"/>
      <c r="I421" s="6"/>
      <c r="J421" s="6" t="s">
        <v>254</v>
      </c>
      <c r="K421" s="16">
        <v>43788</v>
      </c>
      <c r="L421" s="6" t="s">
        <v>172</v>
      </c>
      <c r="M421" s="6" t="s">
        <v>255</v>
      </c>
      <c r="N421" s="6"/>
      <c r="O421" s="6"/>
      <c r="P421" s="16">
        <v>43759</v>
      </c>
      <c r="Q421" s="17"/>
      <c r="R421" s="6" t="s">
        <v>98</v>
      </c>
      <c r="S421" s="6" t="s">
        <v>98</v>
      </c>
      <c r="T421" s="6" t="s">
        <v>52</v>
      </c>
      <c r="U421" s="6" t="s">
        <v>707</v>
      </c>
      <c r="V421" s="6" t="s">
        <v>257</v>
      </c>
      <c r="W421" s="6" t="s">
        <v>94</v>
      </c>
      <c r="Y421" s="6" t="s">
        <v>73</v>
      </c>
      <c r="Z421" s="6" t="s">
        <v>75</v>
      </c>
      <c r="AU421" s="6" t="s">
        <v>105</v>
      </c>
      <c r="AV421" s="6" t="s">
        <v>106</v>
      </c>
      <c r="AX421" s="6" t="s">
        <v>99</v>
      </c>
      <c r="AY421" s="13">
        <f t="shared" si="276"/>
        <v>0</v>
      </c>
      <c r="AZ421" s="13">
        <f t="shared" si="277"/>
        <v>0</v>
      </c>
      <c r="BA421" s="13">
        <f t="shared" si="278"/>
        <v>0</v>
      </c>
      <c r="BB421" s="13">
        <f t="shared" si="279"/>
        <v>1</v>
      </c>
      <c r="BC421" s="13">
        <f t="shared" si="280"/>
        <v>0</v>
      </c>
      <c r="BD421" s="13">
        <f t="shared" si="281"/>
        <v>0</v>
      </c>
      <c r="BE421" s="13">
        <f>COUNTIF(T421:AW421,"Tocaciones")</f>
        <v>0</v>
      </c>
      <c r="BF421" s="13">
        <f t="shared" si="282"/>
        <v>0</v>
      </c>
      <c r="BG421" s="13">
        <f t="shared" si="283"/>
        <v>0</v>
      </c>
      <c r="BH421" s="13">
        <f t="shared" si="284"/>
        <v>0</v>
      </c>
      <c r="BI421" s="13">
        <f t="shared" si="285"/>
        <v>0</v>
      </c>
      <c r="BJ421" s="13">
        <f t="shared" si="286"/>
        <v>0</v>
      </c>
      <c r="BK421" s="13">
        <f t="shared" si="287"/>
        <v>0</v>
      </c>
      <c r="BL421" s="13">
        <f t="shared" si="288"/>
        <v>0</v>
      </c>
      <c r="BM421" s="13">
        <f t="shared" si="289"/>
        <v>0</v>
      </c>
      <c r="BN421" s="13">
        <f t="shared" si="290"/>
        <v>0</v>
      </c>
      <c r="BO421" s="13">
        <f t="shared" si="291"/>
        <v>0</v>
      </c>
      <c r="BP421" s="13">
        <f t="shared" si="292"/>
        <v>0</v>
      </c>
      <c r="BQ421" s="13">
        <f t="shared" si="293"/>
        <v>0</v>
      </c>
      <c r="BR421" s="13">
        <f t="shared" si="294"/>
        <v>0</v>
      </c>
      <c r="BS421" s="13">
        <f t="shared" si="295"/>
        <v>0</v>
      </c>
      <c r="BT421" s="13">
        <f t="shared" si="296"/>
        <v>0</v>
      </c>
      <c r="BU421" s="40">
        <f t="shared" si="320"/>
        <v>1</v>
      </c>
      <c r="BV421" s="13">
        <f t="shared" si="297"/>
        <v>0</v>
      </c>
      <c r="BW421" s="13">
        <f t="shared" si="298"/>
        <v>1</v>
      </c>
      <c r="BX421" s="13">
        <f t="shared" si="299"/>
        <v>0</v>
      </c>
      <c r="BY421" s="13">
        <f t="shared" si="300"/>
        <v>1</v>
      </c>
      <c r="BZ421" s="13">
        <f t="shared" si="301"/>
        <v>0</v>
      </c>
      <c r="CA421" s="13">
        <f t="shared" si="302"/>
        <v>0</v>
      </c>
      <c r="CB421" s="13">
        <f t="shared" si="303"/>
        <v>0</v>
      </c>
      <c r="CC421" s="13">
        <f t="shared" si="304"/>
        <v>0</v>
      </c>
      <c r="CD421" s="13">
        <f t="shared" si="305"/>
        <v>0</v>
      </c>
      <c r="CE421" s="13">
        <f t="shared" si="306"/>
        <v>0</v>
      </c>
      <c r="CF421" s="13">
        <f t="shared" si="307"/>
        <v>0</v>
      </c>
      <c r="CG421" s="13">
        <f t="shared" si="308"/>
        <v>0</v>
      </c>
      <c r="CH421" s="13">
        <f t="shared" si="309"/>
        <v>0</v>
      </c>
      <c r="CI421" s="13">
        <f t="shared" si="310"/>
        <v>0</v>
      </c>
      <c r="CJ421" s="13">
        <f t="shared" si="311"/>
        <v>0</v>
      </c>
      <c r="CK421" s="13">
        <f t="shared" si="312"/>
        <v>0</v>
      </c>
      <c r="CL421" s="13">
        <f t="shared" si="313"/>
        <v>0</v>
      </c>
      <c r="CM421" s="13">
        <f t="shared" si="314"/>
        <v>0</v>
      </c>
      <c r="CN421" s="13">
        <f t="shared" si="315"/>
        <v>0</v>
      </c>
      <c r="CO421" s="13">
        <f t="shared" si="316"/>
        <v>0</v>
      </c>
      <c r="CP421" s="13">
        <f t="shared" si="317"/>
        <v>0</v>
      </c>
      <c r="CQ421" s="13">
        <f t="shared" si="318"/>
        <v>0</v>
      </c>
      <c r="CR421" s="13">
        <f t="shared" si="319"/>
        <v>1</v>
      </c>
      <c r="CS421" s="13">
        <f t="shared" si="321"/>
        <v>0</v>
      </c>
      <c r="CT421" s="13" t="s">
        <v>107</v>
      </c>
    </row>
    <row r="422" spans="1:98" x14ac:dyDescent="0.35">
      <c r="A422" s="14">
        <v>285</v>
      </c>
      <c r="B422" s="6">
        <v>421</v>
      </c>
      <c r="D422" s="6">
        <v>2</v>
      </c>
      <c r="G422" s="6">
        <v>1</v>
      </c>
      <c r="H422" s="6"/>
      <c r="I422" s="6"/>
      <c r="J422" s="6" t="s">
        <v>254</v>
      </c>
      <c r="K422" s="16">
        <v>43788</v>
      </c>
      <c r="L422" s="6" t="s">
        <v>172</v>
      </c>
      <c r="M422" s="6" t="s">
        <v>255</v>
      </c>
      <c r="N422" s="6"/>
      <c r="O422" s="6"/>
      <c r="P422" s="16">
        <v>43760</v>
      </c>
      <c r="Q422" s="17">
        <v>0.70833333333333337</v>
      </c>
      <c r="R422" s="6" t="s">
        <v>98</v>
      </c>
      <c r="S422" s="6" t="s">
        <v>98</v>
      </c>
      <c r="T422" s="6" t="s">
        <v>52</v>
      </c>
      <c r="U422" s="6" t="s">
        <v>708</v>
      </c>
      <c r="V422" s="6" t="s">
        <v>257</v>
      </c>
      <c r="W422" s="6" t="s">
        <v>94</v>
      </c>
      <c r="X422" s="6">
        <v>5</v>
      </c>
      <c r="Y422" s="6" t="s">
        <v>73</v>
      </c>
      <c r="Z422" s="6" t="s">
        <v>74</v>
      </c>
      <c r="AU422" s="6" t="s">
        <v>105</v>
      </c>
      <c r="AV422" s="6" t="s">
        <v>106</v>
      </c>
      <c r="AX422" s="6" t="s">
        <v>99</v>
      </c>
      <c r="AY422" s="13">
        <f t="shared" si="276"/>
        <v>0</v>
      </c>
      <c r="AZ422" s="13">
        <f t="shared" si="277"/>
        <v>0</v>
      </c>
      <c r="BA422" s="13">
        <f t="shared" si="278"/>
        <v>0</v>
      </c>
      <c r="BB422" s="13">
        <f t="shared" si="279"/>
        <v>1</v>
      </c>
      <c r="BC422" s="13">
        <f t="shared" si="280"/>
        <v>0</v>
      </c>
      <c r="BD422" s="13">
        <f t="shared" si="281"/>
        <v>0</v>
      </c>
      <c r="BE422" s="13">
        <f>COUNTIF(T422:AT422,"Tocaciones")</f>
        <v>0</v>
      </c>
      <c r="BF422" s="13">
        <f t="shared" si="282"/>
        <v>0</v>
      </c>
      <c r="BG422" s="13">
        <f t="shared" si="283"/>
        <v>0</v>
      </c>
      <c r="BH422" s="13">
        <f t="shared" si="284"/>
        <v>0</v>
      </c>
      <c r="BI422" s="13">
        <f t="shared" si="285"/>
        <v>0</v>
      </c>
      <c r="BJ422" s="13">
        <f t="shared" si="286"/>
        <v>0</v>
      </c>
      <c r="BK422" s="13">
        <f t="shared" si="287"/>
        <v>0</v>
      </c>
      <c r="BL422" s="13">
        <f t="shared" si="288"/>
        <v>0</v>
      </c>
      <c r="BM422" s="13">
        <f t="shared" si="289"/>
        <v>0</v>
      </c>
      <c r="BN422" s="13">
        <f t="shared" si="290"/>
        <v>0</v>
      </c>
      <c r="BO422" s="13">
        <f t="shared" si="291"/>
        <v>0</v>
      </c>
      <c r="BP422" s="13">
        <f t="shared" si="292"/>
        <v>0</v>
      </c>
      <c r="BQ422" s="13">
        <f t="shared" si="293"/>
        <v>0</v>
      </c>
      <c r="BR422" s="13">
        <f t="shared" si="294"/>
        <v>0</v>
      </c>
      <c r="BS422" s="13">
        <f t="shared" si="295"/>
        <v>0</v>
      </c>
      <c r="BT422" s="13">
        <f t="shared" si="296"/>
        <v>0</v>
      </c>
      <c r="BU422" s="40">
        <f t="shared" si="320"/>
        <v>1</v>
      </c>
      <c r="BV422" s="13">
        <f t="shared" si="297"/>
        <v>0</v>
      </c>
      <c r="BW422" s="13">
        <f t="shared" si="298"/>
        <v>1</v>
      </c>
      <c r="BX422" s="13">
        <f t="shared" si="299"/>
        <v>1</v>
      </c>
      <c r="BY422" s="13">
        <f t="shared" si="300"/>
        <v>0</v>
      </c>
      <c r="BZ422" s="13">
        <f t="shared" si="301"/>
        <v>0</v>
      </c>
      <c r="CA422" s="13">
        <f t="shared" si="302"/>
        <v>0</v>
      </c>
      <c r="CB422" s="13">
        <f t="shared" si="303"/>
        <v>0</v>
      </c>
      <c r="CC422" s="13">
        <f t="shared" si="304"/>
        <v>0</v>
      </c>
      <c r="CD422" s="13">
        <f t="shared" si="305"/>
        <v>0</v>
      </c>
      <c r="CE422" s="13">
        <f t="shared" si="306"/>
        <v>0</v>
      </c>
      <c r="CF422" s="13">
        <f t="shared" si="307"/>
        <v>0</v>
      </c>
      <c r="CG422" s="13">
        <f t="shared" si="308"/>
        <v>0</v>
      </c>
      <c r="CH422" s="13">
        <f t="shared" si="309"/>
        <v>0</v>
      </c>
      <c r="CI422" s="13">
        <f t="shared" si="310"/>
        <v>0</v>
      </c>
      <c r="CJ422" s="13">
        <f t="shared" si="311"/>
        <v>0</v>
      </c>
      <c r="CK422" s="13">
        <f t="shared" si="312"/>
        <v>0</v>
      </c>
      <c r="CL422" s="13">
        <f t="shared" si="313"/>
        <v>0</v>
      </c>
      <c r="CM422" s="13">
        <f t="shared" si="314"/>
        <v>0</v>
      </c>
      <c r="CN422" s="13">
        <f t="shared" si="315"/>
        <v>0</v>
      </c>
      <c r="CO422" s="13">
        <f t="shared" si="316"/>
        <v>0</v>
      </c>
      <c r="CP422" s="13">
        <f t="shared" si="317"/>
        <v>0</v>
      </c>
      <c r="CQ422" s="13">
        <f t="shared" si="318"/>
        <v>0</v>
      </c>
      <c r="CR422" s="13">
        <f t="shared" si="319"/>
        <v>1</v>
      </c>
      <c r="CS422" s="13">
        <f t="shared" si="321"/>
        <v>0</v>
      </c>
      <c r="CT422" s="13" t="s">
        <v>107</v>
      </c>
    </row>
    <row r="423" spans="1:98" x14ac:dyDescent="0.35">
      <c r="A423" s="14">
        <v>286</v>
      </c>
      <c r="B423" s="6">
        <v>422</v>
      </c>
      <c r="C423" s="6">
        <v>27</v>
      </c>
      <c r="D423" s="6">
        <v>1</v>
      </c>
      <c r="F423" s="6" t="s">
        <v>240</v>
      </c>
      <c r="G423" s="6">
        <v>1</v>
      </c>
      <c r="H423" s="6"/>
      <c r="I423" s="6"/>
      <c r="J423" s="6" t="s">
        <v>254</v>
      </c>
      <c r="K423" s="16">
        <v>43788</v>
      </c>
      <c r="L423" s="6" t="s">
        <v>172</v>
      </c>
      <c r="M423" s="6" t="s">
        <v>255</v>
      </c>
      <c r="N423" s="6"/>
      <c r="O423" s="6"/>
      <c r="P423" s="16">
        <v>43760</v>
      </c>
      <c r="Q423" s="17">
        <v>0.80208333333333337</v>
      </c>
      <c r="R423" s="6" t="s">
        <v>307</v>
      </c>
      <c r="S423" s="6" t="s">
        <v>98</v>
      </c>
      <c r="T423" s="6" t="s">
        <v>52</v>
      </c>
      <c r="U423" s="6" t="s">
        <v>705</v>
      </c>
      <c r="V423" s="6" t="s">
        <v>257</v>
      </c>
      <c r="W423" s="6" t="s">
        <v>94</v>
      </c>
      <c r="Y423" s="6" t="s">
        <v>73</v>
      </c>
      <c r="Z423" s="6" t="s">
        <v>75</v>
      </c>
      <c r="AU423" s="6" t="s">
        <v>105</v>
      </c>
      <c r="AV423" s="6" t="s">
        <v>106</v>
      </c>
      <c r="AX423" s="6" t="s">
        <v>99</v>
      </c>
      <c r="AY423" s="13">
        <f t="shared" si="276"/>
        <v>0</v>
      </c>
      <c r="AZ423" s="13">
        <f t="shared" si="277"/>
        <v>0</v>
      </c>
      <c r="BA423" s="13">
        <f t="shared" si="278"/>
        <v>0</v>
      </c>
      <c r="BB423" s="13">
        <f t="shared" si="279"/>
        <v>1</v>
      </c>
      <c r="BC423" s="13">
        <f t="shared" si="280"/>
        <v>0</v>
      </c>
      <c r="BD423" s="13">
        <f t="shared" si="281"/>
        <v>0</v>
      </c>
      <c r="BE423" s="13">
        <f>COUNTIF(T423:AW423,"Tocaciones")</f>
        <v>0</v>
      </c>
      <c r="BF423" s="13">
        <f t="shared" si="282"/>
        <v>0</v>
      </c>
      <c r="BG423" s="13">
        <f t="shared" si="283"/>
        <v>0</v>
      </c>
      <c r="BH423" s="13">
        <f t="shared" si="284"/>
        <v>0</v>
      </c>
      <c r="BI423" s="13">
        <f t="shared" si="285"/>
        <v>0</v>
      </c>
      <c r="BJ423" s="13">
        <f t="shared" si="286"/>
        <v>0</v>
      </c>
      <c r="BK423" s="13">
        <f t="shared" si="287"/>
        <v>0</v>
      </c>
      <c r="BL423" s="13">
        <f t="shared" si="288"/>
        <v>0</v>
      </c>
      <c r="BM423" s="13">
        <f t="shared" si="289"/>
        <v>0</v>
      </c>
      <c r="BN423" s="13">
        <f t="shared" si="290"/>
        <v>0</v>
      </c>
      <c r="BO423" s="13">
        <f t="shared" si="291"/>
        <v>0</v>
      </c>
      <c r="BP423" s="13">
        <f t="shared" si="292"/>
        <v>0</v>
      </c>
      <c r="BQ423" s="13">
        <f t="shared" si="293"/>
        <v>0</v>
      </c>
      <c r="BR423" s="13">
        <f t="shared" si="294"/>
        <v>0</v>
      </c>
      <c r="BS423" s="13">
        <f t="shared" si="295"/>
        <v>0</v>
      </c>
      <c r="BT423" s="13">
        <f t="shared" si="296"/>
        <v>0</v>
      </c>
      <c r="BU423" s="40">
        <f t="shared" si="320"/>
        <v>1</v>
      </c>
      <c r="BV423" s="13">
        <f t="shared" si="297"/>
        <v>0</v>
      </c>
      <c r="BW423" s="13">
        <f t="shared" si="298"/>
        <v>1</v>
      </c>
      <c r="BX423" s="13">
        <f t="shared" si="299"/>
        <v>0</v>
      </c>
      <c r="BY423" s="13">
        <f t="shared" si="300"/>
        <v>1</v>
      </c>
      <c r="BZ423" s="13">
        <f t="shared" si="301"/>
        <v>0</v>
      </c>
      <c r="CA423" s="13">
        <f t="shared" si="302"/>
        <v>0</v>
      </c>
      <c r="CB423" s="13">
        <f t="shared" si="303"/>
        <v>0</v>
      </c>
      <c r="CC423" s="13">
        <f t="shared" si="304"/>
        <v>0</v>
      </c>
      <c r="CD423" s="13">
        <f t="shared" si="305"/>
        <v>0</v>
      </c>
      <c r="CE423" s="13">
        <f t="shared" si="306"/>
        <v>0</v>
      </c>
      <c r="CF423" s="13">
        <f t="shared" si="307"/>
        <v>0</v>
      </c>
      <c r="CG423" s="13">
        <f t="shared" si="308"/>
        <v>0</v>
      </c>
      <c r="CH423" s="13">
        <f t="shared" si="309"/>
        <v>0</v>
      </c>
      <c r="CI423" s="13">
        <f t="shared" si="310"/>
        <v>0</v>
      </c>
      <c r="CJ423" s="13">
        <f t="shared" si="311"/>
        <v>0</v>
      </c>
      <c r="CK423" s="13">
        <f t="shared" si="312"/>
        <v>0</v>
      </c>
      <c r="CL423" s="13">
        <f t="shared" si="313"/>
        <v>0</v>
      </c>
      <c r="CM423" s="13">
        <f t="shared" si="314"/>
        <v>0</v>
      </c>
      <c r="CN423" s="13">
        <f t="shared" si="315"/>
        <v>0</v>
      </c>
      <c r="CO423" s="13">
        <f t="shared" si="316"/>
        <v>0</v>
      </c>
      <c r="CP423" s="13">
        <f t="shared" si="317"/>
        <v>0</v>
      </c>
      <c r="CQ423" s="13">
        <f t="shared" si="318"/>
        <v>0</v>
      </c>
      <c r="CR423" s="13">
        <f t="shared" si="319"/>
        <v>1</v>
      </c>
      <c r="CS423" s="13">
        <f t="shared" si="321"/>
        <v>0</v>
      </c>
      <c r="CT423" s="13" t="s">
        <v>107</v>
      </c>
    </row>
    <row r="424" spans="1:98" x14ac:dyDescent="0.35">
      <c r="A424" s="14">
        <v>287</v>
      </c>
      <c r="B424" s="6">
        <v>423</v>
      </c>
      <c r="C424" s="6">
        <v>19</v>
      </c>
      <c r="D424" s="6">
        <v>2</v>
      </c>
      <c r="G424" s="6">
        <v>1</v>
      </c>
      <c r="H424" s="6"/>
      <c r="I424" s="6"/>
      <c r="J424" s="6" t="s">
        <v>254</v>
      </c>
      <c r="K424" s="16">
        <v>43788</v>
      </c>
      <c r="L424" s="6" t="s">
        <v>172</v>
      </c>
      <c r="M424" s="6" t="s">
        <v>255</v>
      </c>
      <c r="N424" s="6"/>
      <c r="O424" s="6"/>
      <c r="P424" s="16">
        <v>43760</v>
      </c>
      <c r="Q424" s="17">
        <v>0.79166666666666663</v>
      </c>
      <c r="R424" s="6" t="s">
        <v>98</v>
      </c>
      <c r="S424" s="6" t="s">
        <v>98</v>
      </c>
      <c r="T424" s="6" t="s">
        <v>52</v>
      </c>
      <c r="U424" s="6" t="s">
        <v>709</v>
      </c>
      <c r="V424" s="6" t="s">
        <v>257</v>
      </c>
      <c r="W424" s="6" t="s">
        <v>94</v>
      </c>
      <c r="Y424" s="6" t="s">
        <v>73</v>
      </c>
      <c r="Z424" s="6" t="s">
        <v>74</v>
      </c>
      <c r="AU424" s="6" t="s">
        <v>105</v>
      </c>
      <c r="AV424" s="6" t="s">
        <v>106</v>
      </c>
      <c r="AX424" s="6" t="s">
        <v>99</v>
      </c>
      <c r="AY424" s="13">
        <f t="shared" si="276"/>
        <v>0</v>
      </c>
      <c r="AZ424" s="13">
        <f t="shared" si="277"/>
        <v>0</v>
      </c>
      <c r="BA424" s="13">
        <f t="shared" si="278"/>
        <v>0</v>
      </c>
      <c r="BB424" s="13">
        <f t="shared" si="279"/>
        <v>1</v>
      </c>
      <c r="BC424" s="13">
        <f t="shared" si="280"/>
        <v>0</v>
      </c>
      <c r="BD424" s="13">
        <f t="shared" si="281"/>
        <v>0</v>
      </c>
      <c r="BE424" s="13">
        <f>COUNTIF(T424:AT424,"Tocaciones")</f>
        <v>0</v>
      </c>
      <c r="BF424" s="13">
        <f t="shared" si="282"/>
        <v>0</v>
      </c>
      <c r="BG424" s="13">
        <f t="shared" si="283"/>
        <v>0</v>
      </c>
      <c r="BH424" s="13">
        <f t="shared" si="284"/>
        <v>0</v>
      </c>
      <c r="BI424" s="13">
        <f t="shared" si="285"/>
        <v>0</v>
      </c>
      <c r="BJ424" s="13">
        <f t="shared" si="286"/>
        <v>0</v>
      </c>
      <c r="BK424" s="13">
        <f t="shared" si="287"/>
        <v>0</v>
      </c>
      <c r="BL424" s="13">
        <f t="shared" si="288"/>
        <v>0</v>
      </c>
      <c r="BM424" s="13">
        <f t="shared" si="289"/>
        <v>0</v>
      </c>
      <c r="BN424" s="13">
        <f t="shared" si="290"/>
        <v>0</v>
      </c>
      <c r="BO424" s="13">
        <f t="shared" si="291"/>
        <v>0</v>
      </c>
      <c r="BP424" s="13">
        <f t="shared" si="292"/>
        <v>0</v>
      </c>
      <c r="BQ424" s="13">
        <f t="shared" si="293"/>
        <v>0</v>
      </c>
      <c r="BR424" s="13">
        <f t="shared" si="294"/>
        <v>0</v>
      </c>
      <c r="BS424" s="13">
        <f t="shared" si="295"/>
        <v>0</v>
      </c>
      <c r="BT424" s="13">
        <f t="shared" si="296"/>
        <v>0</v>
      </c>
      <c r="BU424" s="40">
        <f t="shared" si="320"/>
        <v>1</v>
      </c>
      <c r="BV424" s="13">
        <f t="shared" si="297"/>
        <v>0</v>
      </c>
      <c r="BW424" s="13">
        <f t="shared" si="298"/>
        <v>1</v>
      </c>
      <c r="BX424" s="13">
        <f t="shared" si="299"/>
        <v>1</v>
      </c>
      <c r="BY424" s="13">
        <f t="shared" si="300"/>
        <v>0</v>
      </c>
      <c r="BZ424" s="13">
        <f t="shared" si="301"/>
        <v>0</v>
      </c>
      <c r="CA424" s="13">
        <f t="shared" si="302"/>
        <v>0</v>
      </c>
      <c r="CB424" s="13">
        <f t="shared" si="303"/>
        <v>0</v>
      </c>
      <c r="CC424" s="13">
        <f t="shared" si="304"/>
        <v>0</v>
      </c>
      <c r="CD424" s="13">
        <f t="shared" si="305"/>
        <v>0</v>
      </c>
      <c r="CE424" s="13">
        <f t="shared" si="306"/>
        <v>0</v>
      </c>
      <c r="CF424" s="13">
        <f t="shared" si="307"/>
        <v>0</v>
      </c>
      <c r="CG424" s="13">
        <f t="shared" si="308"/>
        <v>0</v>
      </c>
      <c r="CH424" s="13">
        <f t="shared" si="309"/>
        <v>0</v>
      </c>
      <c r="CI424" s="13">
        <f t="shared" si="310"/>
        <v>0</v>
      </c>
      <c r="CJ424" s="13">
        <f t="shared" si="311"/>
        <v>0</v>
      </c>
      <c r="CK424" s="13">
        <f t="shared" si="312"/>
        <v>0</v>
      </c>
      <c r="CL424" s="13">
        <f t="shared" si="313"/>
        <v>0</v>
      </c>
      <c r="CM424" s="13">
        <f t="shared" si="314"/>
        <v>0</v>
      </c>
      <c r="CN424" s="13">
        <f t="shared" si="315"/>
        <v>0</v>
      </c>
      <c r="CO424" s="13">
        <f t="shared" si="316"/>
        <v>0</v>
      </c>
      <c r="CP424" s="13">
        <f t="shared" si="317"/>
        <v>0</v>
      </c>
      <c r="CQ424" s="13">
        <f t="shared" si="318"/>
        <v>0</v>
      </c>
      <c r="CR424" s="13">
        <f t="shared" si="319"/>
        <v>1</v>
      </c>
      <c r="CS424" s="13">
        <f t="shared" si="321"/>
        <v>0</v>
      </c>
      <c r="CT424" s="13" t="s">
        <v>107</v>
      </c>
    </row>
    <row r="425" spans="1:98" x14ac:dyDescent="0.35">
      <c r="A425" s="14">
        <v>288</v>
      </c>
      <c r="B425" s="6">
        <v>424</v>
      </c>
      <c r="D425" s="6">
        <v>1</v>
      </c>
      <c r="G425" s="6">
        <v>1</v>
      </c>
      <c r="H425" s="6">
        <v>2</v>
      </c>
      <c r="I425" s="6"/>
      <c r="J425" s="6" t="s">
        <v>254</v>
      </c>
      <c r="K425" s="16">
        <v>43788</v>
      </c>
      <c r="L425" s="6" t="s">
        <v>172</v>
      </c>
      <c r="M425" s="6" t="s">
        <v>255</v>
      </c>
      <c r="N425" s="6"/>
      <c r="O425" s="6"/>
      <c r="P425" s="16">
        <v>43759</v>
      </c>
      <c r="Q425" s="17">
        <v>0.6875</v>
      </c>
      <c r="R425" s="6" t="s">
        <v>98</v>
      </c>
      <c r="S425" s="6" t="s">
        <v>98</v>
      </c>
      <c r="T425" s="6" t="s">
        <v>52</v>
      </c>
      <c r="U425" s="6" t="s">
        <v>710</v>
      </c>
      <c r="V425" s="6" t="s">
        <v>257</v>
      </c>
      <c r="W425" s="6" t="s">
        <v>94</v>
      </c>
      <c r="X425" s="6">
        <v>6</v>
      </c>
      <c r="Y425" s="6" t="s">
        <v>73</v>
      </c>
      <c r="Z425" s="6" t="s">
        <v>74</v>
      </c>
      <c r="AU425" s="6" t="s">
        <v>105</v>
      </c>
      <c r="AV425" s="6" t="s">
        <v>106</v>
      </c>
      <c r="AX425" s="6" t="s">
        <v>99</v>
      </c>
      <c r="AY425" s="13">
        <f t="shared" si="276"/>
        <v>0</v>
      </c>
      <c r="AZ425" s="13">
        <f t="shared" si="277"/>
        <v>0</v>
      </c>
      <c r="BA425" s="13">
        <f t="shared" si="278"/>
        <v>0</v>
      </c>
      <c r="BB425" s="13">
        <f t="shared" si="279"/>
        <v>1</v>
      </c>
      <c r="BC425" s="13">
        <f t="shared" si="280"/>
        <v>0</v>
      </c>
      <c r="BD425" s="13">
        <f t="shared" si="281"/>
        <v>0</v>
      </c>
      <c r="BE425" s="13">
        <f>COUNTIF(T425:AW425,"Tocaciones")</f>
        <v>0</v>
      </c>
      <c r="BF425" s="13">
        <f t="shared" si="282"/>
        <v>0</v>
      </c>
      <c r="BG425" s="13">
        <f t="shared" si="283"/>
        <v>0</v>
      </c>
      <c r="BH425" s="13">
        <f t="shared" si="284"/>
        <v>0</v>
      </c>
      <c r="BI425" s="13">
        <f t="shared" si="285"/>
        <v>0</v>
      </c>
      <c r="BJ425" s="13">
        <f t="shared" si="286"/>
        <v>0</v>
      </c>
      <c r="BK425" s="13">
        <f t="shared" si="287"/>
        <v>0</v>
      </c>
      <c r="BL425" s="13">
        <f t="shared" si="288"/>
        <v>0</v>
      </c>
      <c r="BM425" s="13">
        <f t="shared" si="289"/>
        <v>0</v>
      </c>
      <c r="BN425" s="13">
        <f t="shared" si="290"/>
        <v>0</v>
      </c>
      <c r="BO425" s="13">
        <f t="shared" si="291"/>
        <v>0</v>
      </c>
      <c r="BP425" s="13">
        <f t="shared" si="292"/>
        <v>0</v>
      </c>
      <c r="BQ425" s="13">
        <f t="shared" si="293"/>
        <v>0</v>
      </c>
      <c r="BR425" s="13">
        <f t="shared" si="294"/>
        <v>0</v>
      </c>
      <c r="BS425" s="13">
        <f t="shared" si="295"/>
        <v>0</v>
      </c>
      <c r="BT425" s="13">
        <f t="shared" si="296"/>
        <v>0</v>
      </c>
      <c r="BU425" s="40">
        <f t="shared" si="320"/>
        <v>1</v>
      </c>
      <c r="BV425" s="13">
        <f t="shared" si="297"/>
        <v>0</v>
      </c>
      <c r="BW425" s="13">
        <f t="shared" si="298"/>
        <v>1</v>
      </c>
      <c r="BX425" s="13">
        <f t="shared" si="299"/>
        <v>1</v>
      </c>
      <c r="BY425" s="13">
        <f t="shared" si="300"/>
        <v>0</v>
      </c>
      <c r="BZ425" s="13">
        <f t="shared" si="301"/>
        <v>0</v>
      </c>
      <c r="CA425" s="13">
        <f t="shared" si="302"/>
        <v>0</v>
      </c>
      <c r="CB425" s="13">
        <f t="shared" si="303"/>
        <v>0</v>
      </c>
      <c r="CC425" s="13">
        <f t="shared" si="304"/>
        <v>0</v>
      </c>
      <c r="CD425" s="13">
        <f t="shared" si="305"/>
        <v>0</v>
      </c>
      <c r="CE425" s="13">
        <f t="shared" si="306"/>
        <v>0</v>
      </c>
      <c r="CF425" s="13">
        <f t="shared" si="307"/>
        <v>0</v>
      </c>
      <c r="CG425" s="13">
        <f t="shared" si="308"/>
        <v>0</v>
      </c>
      <c r="CH425" s="13">
        <f t="shared" si="309"/>
        <v>0</v>
      </c>
      <c r="CI425" s="13">
        <f t="shared" si="310"/>
        <v>0</v>
      </c>
      <c r="CJ425" s="13">
        <f t="shared" si="311"/>
        <v>0</v>
      </c>
      <c r="CK425" s="13">
        <f t="shared" si="312"/>
        <v>0</v>
      </c>
      <c r="CL425" s="13">
        <f t="shared" si="313"/>
        <v>0</v>
      </c>
      <c r="CM425" s="13">
        <f t="shared" si="314"/>
        <v>0</v>
      </c>
      <c r="CN425" s="13">
        <f t="shared" si="315"/>
        <v>0</v>
      </c>
      <c r="CO425" s="13">
        <f t="shared" si="316"/>
        <v>0</v>
      </c>
      <c r="CP425" s="13">
        <f t="shared" si="317"/>
        <v>0</v>
      </c>
      <c r="CQ425" s="13">
        <f t="shared" si="318"/>
        <v>0</v>
      </c>
      <c r="CR425" s="13">
        <f t="shared" si="319"/>
        <v>1</v>
      </c>
      <c r="CS425" s="13">
        <f t="shared" si="321"/>
        <v>0</v>
      </c>
      <c r="CT425" s="13" t="s">
        <v>107</v>
      </c>
    </row>
    <row r="426" spans="1:98" x14ac:dyDescent="0.35">
      <c r="A426" s="14">
        <v>289</v>
      </c>
      <c r="B426" s="6">
        <v>425</v>
      </c>
      <c r="C426" s="6">
        <v>64</v>
      </c>
      <c r="D426" s="6">
        <v>1</v>
      </c>
      <c r="G426" s="6">
        <v>1</v>
      </c>
      <c r="H426" s="6"/>
      <c r="I426" s="6"/>
      <c r="J426" s="6" t="s">
        <v>254</v>
      </c>
      <c r="K426" s="16">
        <v>43789</v>
      </c>
      <c r="L426" s="6" t="s">
        <v>172</v>
      </c>
      <c r="M426" s="6" t="s">
        <v>255</v>
      </c>
      <c r="N426" s="6"/>
      <c r="O426" s="6"/>
      <c r="P426" s="16">
        <v>43760</v>
      </c>
      <c r="Q426" s="17">
        <v>0.83333333333333337</v>
      </c>
      <c r="R426" s="6" t="s">
        <v>98</v>
      </c>
      <c r="S426" s="6" t="s">
        <v>98</v>
      </c>
      <c r="T426" s="6" t="s">
        <v>52</v>
      </c>
      <c r="U426" s="6" t="s">
        <v>711</v>
      </c>
      <c r="V426" s="6" t="s">
        <v>257</v>
      </c>
      <c r="W426" s="6" t="s">
        <v>94</v>
      </c>
      <c r="X426" s="6">
        <v>5</v>
      </c>
      <c r="Y426" s="6" t="s">
        <v>73</v>
      </c>
      <c r="Z426" s="6" t="s">
        <v>75</v>
      </c>
      <c r="AU426" s="6" t="s">
        <v>105</v>
      </c>
      <c r="AV426" s="6" t="s">
        <v>106</v>
      </c>
      <c r="AX426" s="6" t="s">
        <v>99</v>
      </c>
      <c r="AY426" s="13">
        <f t="shared" si="276"/>
        <v>0</v>
      </c>
      <c r="AZ426" s="13">
        <f t="shared" si="277"/>
        <v>0</v>
      </c>
      <c r="BA426" s="13">
        <f t="shared" si="278"/>
        <v>0</v>
      </c>
      <c r="BB426" s="13">
        <f t="shared" si="279"/>
        <v>1</v>
      </c>
      <c r="BC426" s="13">
        <f t="shared" si="280"/>
        <v>0</v>
      </c>
      <c r="BD426" s="13">
        <f t="shared" si="281"/>
        <v>0</v>
      </c>
      <c r="BE426" s="13">
        <f>COUNTIF(T426:AT426,"Tocaciones")</f>
        <v>0</v>
      </c>
      <c r="BF426" s="13">
        <f t="shared" si="282"/>
        <v>0</v>
      </c>
      <c r="BG426" s="13">
        <f t="shared" si="283"/>
        <v>0</v>
      </c>
      <c r="BH426" s="13">
        <f t="shared" si="284"/>
        <v>0</v>
      </c>
      <c r="BI426" s="13">
        <f t="shared" si="285"/>
        <v>0</v>
      </c>
      <c r="BJ426" s="13">
        <f t="shared" si="286"/>
        <v>0</v>
      </c>
      <c r="BK426" s="13">
        <f t="shared" si="287"/>
        <v>0</v>
      </c>
      <c r="BL426" s="13">
        <f t="shared" si="288"/>
        <v>0</v>
      </c>
      <c r="BM426" s="13">
        <f t="shared" si="289"/>
        <v>0</v>
      </c>
      <c r="BN426" s="13">
        <f t="shared" si="290"/>
        <v>0</v>
      </c>
      <c r="BO426" s="13">
        <f t="shared" si="291"/>
        <v>0</v>
      </c>
      <c r="BP426" s="13">
        <f t="shared" si="292"/>
        <v>0</v>
      </c>
      <c r="BQ426" s="13">
        <f t="shared" si="293"/>
        <v>0</v>
      </c>
      <c r="BR426" s="13">
        <f t="shared" si="294"/>
        <v>0</v>
      </c>
      <c r="BS426" s="13">
        <f t="shared" si="295"/>
        <v>0</v>
      </c>
      <c r="BT426" s="13">
        <f t="shared" si="296"/>
        <v>0</v>
      </c>
      <c r="BU426" s="40">
        <f t="shared" si="320"/>
        <v>1</v>
      </c>
      <c r="BV426" s="13">
        <f t="shared" si="297"/>
        <v>0</v>
      </c>
      <c r="BW426" s="13">
        <f t="shared" si="298"/>
        <v>1</v>
      </c>
      <c r="BX426" s="13">
        <f t="shared" si="299"/>
        <v>0</v>
      </c>
      <c r="BY426" s="13">
        <f t="shared" si="300"/>
        <v>1</v>
      </c>
      <c r="BZ426" s="13">
        <f t="shared" si="301"/>
        <v>0</v>
      </c>
      <c r="CA426" s="13">
        <f t="shared" si="302"/>
        <v>0</v>
      </c>
      <c r="CB426" s="13">
        <f t="shared" si="303"/>
        <v>0</v>
      </c>
      <c r="CC426" s="13">
        <f t="shared" si="304"/>
        <v>0</v>
      </c>
      <c r="CD426" s="13">
        <f t="shared" si="305"/>
        <v>0</v>
      </c>
      <c r="CE426" s="13">
        <f t="shared" si="306"/>
        <v>0</v>
      </c>
      <c r="CF426" s="13">
        <f t="shared" si="307"/>
        <v>0</v>
      </c>
      <c r="CG426" s="13">
        <f t="shared" si="308"/>
        <v>0</v>
      </c>
      <c r="CH426" s="13">
        <f t="shared" si="309"/>
        <v>0</v>
      </c>
      <c r="CI426" s="13">
        <f t="shared" si="310"/>
        <v>0</v>
      </c>
      <c r="CJ426" s="13">
        <f t="shared" si="311"/>
        <v>0</v>
      </c>
      <c r="CK426" s="13">
        <f t="shared" si="312"/>
        <v>0</v>
      </c>
      <c r="CL426" s="13">
        <f t="shared" si="313"/>
        <v>0</v>
      </c>
      <c r="CM426" s="13">
        <f t="shared" si="314"/>
        <v>0</v>
      </c>
      <c r="CN426" s="13">
        <f t="shared" si="315"/>
        <v>0</v>
      </c>
      <c r="CO426" s="13">
        <f t="shared" si="316"/>
        <v>0</v>
      </c>
      <c r="CP426" s="13">
        <f t="shared" si="317"/>
        <v>0</v>
      </c>
      <c r="CQ426" s="13">
        <f t="shared" si="318"/>
        <v>0</v>
      </c>
      <c r="CR426" s="13">
        <f t="shared" si="319"/>
        <v>1</v>
      </c>
      <c r="CS426" s="13">
        <f t="shared" si="321"/>
        <v>0</v>
      </c>
      <c r="CT426" s="13" t="s">
        <v>107</v>
      </c>
    </row>
    <row r="427" spans="1:98" x14ac:dyDescent="0.35">
      <c r="A427" s="14">
        <v>290</v>
      </c>
      <c r="B427" s="6">
        <v>426</v>
      </c>
      <c r="D427" s="6">
        <v>2</v>
      </c>
      <c r="F427" s="6" t="s">
        <v>712</v>
      </c>
      <c r="G427" s="6">
        <v>1</v>
      </c>
      <c r="H427" s="6"/>
      <c r="I427" s="6"/>
      <c r="J427" s="6" t="s">
        <v>254</v>
      </c>
      <c r="K427" s="16">
        <v>43789</v>
      </c>
      <c r="L427" s="6" t="s">
        <v>172</v>
      </c>
      <c r="M427" s="6" t="s">
        <v>255</v>
      </c>
      <c r="N427" s="6"/>
      <c r="O427" s="6"/>
      <c r="P427" s="16">
        <v>43782</v>
      </c>
      <c r="Q427" s="17">
        <v>0.8125</v>
      </c>
      <c r="R427" s="6" t="s">
        <v>99</v>
      </c>
      <c r="S427" s="6" t="s">
        <v>98</v>
      </c>
      <c r="T427" s="6" t="s">
        <v>52</v>
      </c>
      <c r="U427" s="6" t="s">
        <v>705</v>
      </c>
      <c r="V427" s="6" t="s">
        <v>257</v>
      </c>
      <c r="W427" s="6" t="s">
        <v>94</v>
      </c>
      <c r="Y427" s="6" t="s">
        <v>73</v>
      </c>
      <c r="Z427" s="6" t="s">
        <v>74</v>
      </c>
      <c r="AU427" s="6" t="s">
        <v>105</v>
      </c>
      <c r="AV427" s="6" t="s">
        <v>106</v>
      </c>
      <c r="AX427" s="6" t="s">
        <v>99</v>
      </c>
      <c r="AY427" s="13">
        <f t="shared" si="276"/>
        <v>0</v>
      </c>
      <c r="AZ427" s="13">
        <f t="shared" si="277"/>
        <v>0</v>
      </c>
      <c r="BA427" s="13">
        <f t="shared" si="278"/>
        <v>0</v>
      </c>
      <c r="BB427" s="13">
        <f t="shared" si="279"/>
        <v>1</v>
      </c>
      <c r="BC427" s="13">
        <f t="shared" si="280"/>
        <v>0</v>
      </c>
      <c r="BD427" s="13">
        <f t="shared" si="281"/>
        <v>0</v>
      </c>
      <c r="BE427" s="13">
        <f>COUNTIF(T427:AW427,"Tocaciones")</f>
        <v>0</v>
      </c>
      <c r="BF427" s="13">
        <f t="shared" si="282"/>
        <v>0</v>
      </c>
      <c r="BG427" s="13">
        <f t="shared" si="283"/>
        <v>0</v>
      </c>
      <c r="BH427" s="13">
        <f t="shared" si="284"/>
        <v>0</v>
      </c>
      <c r="BI427" s="13">
        <f t="shared" si="285"/>
        <v>0</v>
      </c>
      <c r="BJ427" s="13">
        <f t="shared" si="286"/>
        <v>0</v>
      </c>
      <c r="BK427" s="13">
        <f t="shared" si="287"/>
        <v>0</v>
      </c>
      <c r="BL427" s="13">
        <f t="shared" si="288"/>
        <v>0</v>
      </c>
      <c r="BM427" s="13">
        <f t="shared" si="289"/>
        <v>0</v>
      </c>
      <c r="BN427" s="13">
        <f t="shared" si="290"/>
        <v>0</v>
      </c>
      <c r="BO427" s="13">
        <f t="shared" si="291"/>
        <v>0</v>
      </c>
      <c r="BP427" s="13">
        <f t="shared" si="292"/>
        <v>0</v>
      </c>
      <c r="BQ427" s="13">
        <f t="shared" si="293"/>
        <v>0</v>
      </c>
      <c r="BR427" s="13">
        <f t="shared" si="294"/>
        <v>0</v>
      </c>
      <c r="BS427" s="13">
        <f t="shared" si="295"/>
        <v>0</v>
      </c>
      <c r="BT427" s="13">
        <f t="shared" si="296"/>
        <v>0</v>
      </c>
      <c r="BU427" s="40">
        <f t="shared" si="320"/>
        <v>1</v>
      </c>
      <c r="BV427" s="13">
        <f t="shared" si="297"/>
        <v>0</v>
      </c>
      <c r="BW427" s="13">
        <f t="shared" si="298"/>
        <v>1</v>
      </c>
      <c r="BX427" s="13">
        <f t="shared" si="299"/>
        <v>1</v>
      </c>
      <c r="BY427" s="13">
        <f t="shared" si="300"/>
        <v>0</v>
      </c>
      <c r="BZ427" s="13">
        <f t="shared" si="301"/>
        <v>0</v>
      </c>
      <c r="CA427" s="13">
        <f t="shared" si="302"/>
        <v>0</v>
      </c>
      <c r="CB427" s="13">
        <f t="shared" si="303"/>
        <v>0</v>
      </c>
      <c r="CC427" s="13">
        <f t="shared" si="304"/>
        <v>0</v>
      </c>
      <c r="CD427" s="13">
        <f t="shared" si="305"/>
        <v>0</v>
      </c>
      <c r="CE427" s="13">
        <f t="shared" si="306"/>
        <v>0</v>
      </c>
      <c r="CF427" s="13">
        <f t="shared" si="307"/>
        <v>0</v>
      </c>
      <c r="CG427" s="13">
        <f t="shared" si="308"/>
        <v>0</v>
      </c>
      <c r="CH427" s="13">
        <f t="shared" si="309"/>
        <v>0</v>
      </c>
      <c r="CI427" s="13">
        <f t="shared" si="310"/>
        <v>0</v>
      </c>
      <c r="CJ427" s="13">
        <f t="shared" si="311"/>
        <v>0</v>
      </c>
      <c r="CK427" s="13">
        <f t="shared" si="312"/>
        <v>0</v>
      </c>
      <c r="CL427" s="13">
        <f t="shared" si="313"/>
        <v>0</v>
      </c>
      <c r="CM427" s="13">
        <f t="shared" si="314"/>
        <v>0</v>
      </c>
      <c r="CN427" s="13">
        <f t="shared" si="315"/>
        <v>0</v>
      </c>
      <c r="CO427" s="13">
        <f t="shared" si="316"/>
        <v>0</v>
      </c>
      <c r="CP427" s="13">
        <f t="shared" si="317"/>
        <v>0</v>
      </c>
      <c r="CQ427" s="13">
        <f t="shared" si="318"/>
        <v>0</v>
      </c>
      <c r="CR427" s="13">
        <f t="shared" si="319"/>
        <v>1</v>
      </c>
      <c r="CS427" s="13">
        <f t="shared" si="321"/>
        <v>0</v>
      </c>
      <c r="CT427" s="13" t="s">
        <v>107</v>
      </c>
    </row>
    <row r="428" spans="1:98" x14ac:dyDescent="0.35">
      <c r="A428" s="14">
        <v>291</v>
      </c>
      <c r="B428" s="6">
        <v>427</v>
      </c>
      <c r="D428" s="6">
        <v>2</v>
      </c>
      <c r="F428" s="6" t="s">
        <v>712</v>
      </c>
      <c r="G428" s="6">
        <v>1</v>
      </c>
      <c r="H428" s="6"/>
      <c r="I428" s="6"/>
      <c r="J428" s="6" t="s">
        <v>254</v>
      </c>
      <c r="K428" s="16">
        <v>43789</v>
      </c>
      <c r="L428" s="6" t="s">
        <v>172</v>
      </c>
      <c r="M428" s="6" t="s">
        <v>255</v>
      </c>
      <c r="N428" s="6"/>
      <c r="O428" s="6"/>
      <c r="P428" s="16">
        <v>43783</v>
      </c>
      <c r="Q428" s="17">
        <v>0.8125</v>
      </c>
      <c r="R428" s="6" t="s">
        <v>310</v>
      </c>
      <c r="S428" s="6" t="s">
        <v>98</v>
      </c>
      <c r="T428" s="6" t="s">
        <v>52</v>
      </c>
      <c r="U428" s="6" t="s">
        <v>713</v>
      </c>
      <c r="V428" s="6" t="s">
        <v>257</v>
      </c>
      <c r="W428" s="6" t="s">
        <v>94</v>
      </c>
      <c r="Y428" s="6" t="s">
        <v>73</v>
      </c>
      <c r="Z428" s="6" t="s">
        <v>74</v>
      </c>
      <c r="AU428" s="6" t="s">
        <v>105</v>
      </c>
      <c r="AV428" s="6" t="s">
        <v>106</v>
      </c>
      <c r="AX428" s="6" t="s">
        <v>99</v>
      </c>
      <c r="AY428" s="13">
        <f t="shared" si="276"/>
        <v>0</v>
      </c>
      <c r="AZ428" s="13">
        <f t="shared" si="277"/>
        <v>0</v>
      </c>
      <c r="BA428" s="13">
        <f t="shared" si="278"/>
        <v>0</v>
      </c>
      <c r="BB428" s="13">
        <f t="shared" si="279"/>
        <v>1</v>
      </c>
      <c r="BC428" s="13">
        <f t="shared" si="280"/>
        <v>0</v>
      </c>
      <c r="BD428" s="13">
        <f t="shared" si="281"/>
        <v>0</v>
      </c>
      <c r="BE428" s="13">
        <f>COUNTIF(T428:AT428,"Tocaciones")</f>
        <v>0</v>
      </c>
      <c r="BF428" s="13">
        <f t="shared" si="282"/>
        <v>0</v>
      </c>
      <c r="BG428" s="13">
        <f t="shared" si="283"/>
        <v>0</v>
      </c>
      <c r="BH428" s="13">
        <f t="shared" si="284"/>
        <v>0</v>
      </c>
      <c r="BI428" s="13">
        <f t="shared" si="285"/>
        <v>0</v>
      </c>
      <c r="BJ428" s="13">
        <f t="shared" si="286"/>
        <v>0</v>
      </c>
      <c r="BK428" s="13">
        <f t="shared" si="287"/>
        <v>0</v>
      </c>
      <c r="BL428" s="13">
        <f t="shared" si="288"/>
        <v>0</v>
      </c>
      <c r="BM428" s="13">
        <f t="shared" si="289"/>
        <v>0</v>
      </c>
      <c r="BN428" s="13">
        <f t="shared" si="290"/>
        <v>0</v>
      </c>
      <c r="BO428" s="13">
        <f t="shared" si="291"/>
        <v>0</v>
      </c>
      <c r="BP428" s="13">
        <f t="shared" si="292"/>
        <v>0</v>
      </c>
      <c r="BQ428" s="13">
        <f t="shared" si="293"/>
        <v>0</v>
      </c>
      <c r="BR428" s="13">
        <f t="shared" si="294"/>
        <v>0</v>
      </c>
      <c r="BS428" s="13">
        <f t="shared" si="295"/>
        <v>0</v>
      </c>
      <c r="BT428" s="13">
        <f t="shared" si="296"/>
        <v>0</v>
      </c>
      <c r="BU428" s="40">
        <f t="shared" si="320"/>
        <v>1</v>
      </c>
      <c r="BV428" s="13">
        <f t="shared" si="297"/>
        <v>0</v>
      </c>
      <c r="BW428" s="13">
        <f t="shared" si="298"/>
        <v>1</v>
      </c>
      <c r="BX428" s="13">
        <f t="shared" si="299"/>
        <v>1</v>
      </c>
      <c r="BY428" s="13">
        <f t="shared" si="300"/>
        <v>0</v>
      </c>
      <c r="BZ428" s="13">
        <f t="shared" si="301"/>
        <v>0</v>
      </c>
      <c r="CA428" s="13">
        <f t="shared" si="302"/>
        <v>0</v>
      </c>
      <c r="CB428" s="13">
        <f t="shared" si="303"/>
        <v>0</v>
      </c>
      <c r="CC428" s="13">
        <f t="shared" si="304"/>
        <v>0</v>
      </c>
      <c r="CD428" s="13">
        <f t="shared" si="305"/>
        <v>0</v>
      </c>
      <c r="CE428" s="13">
        <f t="shared" si="306"/>
        <v>0</v>
      </c>
      <c r="CF428" s="13">
        <f t="shared" si="307"/>
        <v>0</v>
      </c>
      <c r="CG428" s="13">
        <f t="shared" si="308"/>
        <v>0</v>
      </c>
      <c r="CH428" s="13">
        <f t="shared" si="309"/>
        <v>0</v>
      </c>
      <c r="CI428" s="13">
        <f t="shared" si="310"/>
        <v>0</v>
      </c>
      <c r="CJ428" s="13">
        <f t="shared" si="311"/>
        <v>0</v>
      </c>
      <c r="CK428" s="13">
        <f t="shared" si="312"/>
        <v>0</v>
      </c>
      <c r="CL428" s="13">
        <f t="shared" si="313"/>
        <v>0</v>
      </c>
      <c r="CM428" s="13">
        <f t="shared" si="314"/>
        <v>0</v>
      </c>
      <c r="CN428" s="13">
        <f t="shared" si="315"/>
        <v>0</v>
      </c>
      <c r="CO428" s="13">
        <f t="shared" si="316"/>
        <v>0</v>
      </c>
      <c r="CP428" s="13">
        <f t="shared" si="317"/>
        <v>0</v>
      </c>
      <c r="CQ428" s="13">
        <f t="shared" si="318"/>
        <v>0</v>
      </c>
      <c r="CR428" s="13">
        <f t="shared" si="319"/>
        <v>1</v>
      </c>
      <c r="CS428" s="13">
        <f t="shared" si="321"/>
        <v>0</v>
      </c>
      <c r="CT428" s="13" t="s">
        <v>107</v>
      </c>
    </row>
    <row r="429" spans="1:98" x14ac:dyDescent="0.35">
      <c r="A429" s="14">
        <v>292</v>
      </c>
      <c r="B429" s="6">
        <v>428</v>
      </c>
      <c r="C429" s="6">
        <v>24</v>
      </c>
      <c r="D429" s="6">
        <v>1</v>
      </c>
      <c r="G429" s="6">
        <v>1</v>
      </c>
      <c r="H429" s="6"/>
      <c r="I429" s="6"/>
      <c r="J429" s="6" t="s">
        <v>254</v>
      </c>
      <c r="K429" s="16">
        <v>43788</v>
      </c>
      <c r="L429" s="6" t="s">
        <v>172</v>
      </c>
      <c r="M429" s="6" t="s">
        <v>255</v>
      </c>
      <c r="N429" s="6"/>
      <c r="O429" s="6"/>
      <c r="P429" s="16">
        <v>43763</v>
      </c>
      <c r="Q429" s="17">
        <v>0.90625</v>
      </c>
      <c r="R429" s="6" t="s">
        <v>98</v>
      </c>
      <c r="S429" s="6" t="s">
        <v>98</v>
      </c>
      <c r="T429" s="6" t="s">
        <v>52</v>
      </c>
      <c r="U429" s="6" t="s">
        <v>714</v>
      </c>
      <c r="V429" s="6" t="s">
        <v>257</v>
      </c>
      <c r="W429" s="6" t="s">
        <v>94</v>
      </c>
      <c r="Y429" s="6" t="s">
        <v>73</v>
      </c>
      <c r="Z429" s="6" t="s">
        <v>75</v>
      </c>
      <c r="AU429" s="6" t="s">
        <v>105</v>
      </c>
      <c r="AV429" s="6" t="s">
        <v>106</v>
      </c>
      <c r="AX429" s="6" t="s">
        <v>99</v>
      </c>
      <c r="AY429" s="13">
        <f t="shared" si="276"/>
        <v>0</v>
      </c>
      <c r="AZ429" s="13">
        <f t="shared" si="277"/>
        <v>0</v>
      </c>
      <c r="BA429" s="13">
        <f t="shared" si="278"/>
        <v>0</v>
      </c>
      <c r="BB429" s="13">
        <f t="shared" si="279"/>
        <v>1</v>
      </c>
      <c r="BC429" s="13">
        <f t="shared" si="280"/>
        <v>0</v>
      </c>
      <c r="BD429" s="13">
        <f t="shared" si="281"/>
        <v>0</v>
      </c>
      <c r="BE429" s="13">
        <f>COUNTIF(T429:AW429,"Tocaciones")</f>
        <v>0</v>
      </c>
      <c r="BF429" s="13">
        <f t="shared" si="282"/>
        <v>0</v>
      </c>
      <c r="BG429" s="13">
        <f t="shared" si="283"/>
        <v>0</v>
      </c>
      <c r="BH429" s="13">
        <f t="shared" si="284"/>
        <v>0</v>
      </c>
      <c r="BI429" s="13">
        <f t="shared" si="285"/>
        <v>0</v>
      </c>
      <c r="BJ429" s="13">
        <f t="shared" si="286"/>
        <v>0</v>
      </c>
      <c r="BK429" s="13">
        <f t="shared" si="287"/>
        <v>0</v>
      </c>
      <c r="BL429" s="13">
        <f t="shared" si="288"/>
        <v>0</v>
      </c>
      <c r="BM429" s="13">
        <f t="shared" si="289"/>
        <v>0</v>
      </c>
      <c r="BN429" s="13">
        <f t="shared" si="290"/>
        <v>0</v>
      </c>
      <c r="BO429" s="13">
        <f t="shared" si="291"/>
        <v>0</v>
      </c>
      <c r="BP429" s="13">
        <f t="shared" si="292"/>
        <v>0</v>
      </c>
      <c r="BQ429" s="13">
        <f t="shared" si="293"/>
        <v>0</v>
      </c>
      <c r="BR429" s="13">
        <f t="shared" si="294"/>
        <v>0</v>
      </c>
      <c r="BS429" s="13">
        <f t="shared" si="295"/>
        <v>0</v>
      </c>
      <c r="BT429" s="13">
        <f t="shared" si="296"/>
        <v>0</v>
      </c>
      <c r="BU429" s="40">
        <f t="shared" si="320"/>
        <v>1</v>
      </c>
      <c r="BV429" s="13">
        <f t="shared" si="297"/>
        <v>0</v>
      </c>
      <c r="BW429" s="13">
        <f t="shared" si="298"/>
        <v>1</v>
      </c>
      <c r="BX429" s="13">
        <f t="shared" si="299"/>
        <v>0</v>
      </c>
      <c r="BY429" s="13">
        <f t="shared" si="300"/>
        <v>1</v>
      </c>
      <c r="BZ429" s="13">
        <f t="shared" si="301"/>
        <v>0</v>
      </c>
      <c r="CA429" s="13">
        <f t="shared" si="302"/>
        <v>0</v>
      </c>
      <c r="CB429" s="13">
        <f t="shared" si="303"/>
        <v>0</v>
      </c>
      <c r="CC429" s="13">
        <f t="shared" si="304"/>
        <v>0</v>
      </c>
      <c r="CD429" s="13">
        <f t="shared" si="305"/>
        <v>0</v>
      </c>
      <c r="CE429" s="13">
        <f t="shared" si="306"/>
        <v>0</v>
      </c>
      <c r="CF429" s="13">
        <f t="shared" si="307"/>
        <v>0</v>
      </c>
      <c r="CG429" s="13">
        <f t="shared" si="308"/>
        <v>0</v>
      </c>
      <c r="CH429" s="13">
        <f t="shared" si="309"/>
        <v>0</v>
      </c>
      <c r="CI429" s="13">
        <f t="shared" si="310"/>
        <v>0</v>
      </c>
      <c r="CJ429" s="13">
        <f t="shared" si="311"/>
        <v>0</v>
      </c>
      <c r="CK429" s="13">
        <f t="shared" si="312"/>
        <v>0</v>
      </c>
      <c r="CL429" s="13">
        <f t="shared" si="313"/>
        <v>0</v>
      </c>
      <c r="CM429" s="13">
        <f t="shared" si="314"/>
        <v>0</v>
      </c>
      <c r="CN429" s="13">
        <f t="shared" si="315"/>
        <v>0</v>
      </c>
      <c r="CO429" s="13">
        <f t="shared" si="316"/>
        <v>0</v>
      </c>
      <c r="CP429" s="13">
        <f t="shared" si="317"/>
        <v>0</v>
      </c>
      <c r="CQ429" s="13">
        <f t="shared" si="318"/>
        <v>0</v>
      </c>
      <c r="CR429" s="13">
        <f t="shared" si="319"/>
        <v>1</v>
      </c>
      <c r="CS429" s="13">
        <f t="shared" si="321"/>
        <v>0</v>
      </c>
      <c r="CT429" s="13" t="s">
        <v>107</v>
      </c>
    </row>
    <row r="430" spans="1:98" x14ac:dyDescent="0.35">
      <c r="A430" s="14">
        <v>293</v>
      </c>
      <c r="B430" s="6">
        <v>429</v>
      </c>
      <c r="D430" s="6">
        <v>1</v>
      </c>
      <c r="G430" s="6">
        <v>1</v>
      </c>
      <c r="H430" s="6"/>
      <c r="I430" s="6"/>
      <c r="J430" s="6" t="s">
        <v>147</v>
      </c>
      <c r="K430" s="16">
        <v>43787</v>
      </c>
      <c r="L430" s="6" t="s">
        <v>481</v>
      </c>
      <c r="M430" s="6" t="s">
        <v>325</v>
      </c>
      <c r="N430" s="6"/>
      <c r="O430" s="6"/>
      <c r="P430" s="16">
        <v>43781</v>
      </c>
      <c r="Q430" s="17">
        <v>0.6875</v>
      </c>
      <c r="R430" s="6" t="s">
        <v>99</v>
      </c>
      <c r="S430" s="6" t="s">
        <v>99</v>
      </c>
      <c r="T430" s="6" t="s">
        <v>52</v>
      </c>
      <c r="U430" s="6" t="s">
        <v>715</v>
      </c>
      <c r="V430" s="6" t="s">
        <v>327</v>
      </c>
      <c r="W430" s="6" t="s">
        <v>94</v>
      </c>
      <c r="Y430" s="6" t="s">
        <v>73</v>
      </c>
      <c r="Z430" s="6" t="s">
        <v>76</v>
      </c>
      <c r="AU430" s="6" t="s">
        <v>716</v>
      </c>
      <c r="AV430" s="6" t="s">
        <v>106</v>
      </c>
      <c r="AX430" s="6" t="s">
        <v>98</v>
      </c>
      <c r="AY430" s="13">
        <f t="shared" si="276"/>
        <v>0</v>
      </c>
      <c r="AZ430" s="13">
        <f t="shared" si="277"/>
        <v>0</v>
      </c>
      <c r="BA430" s="13">
        <f t="shared" si="278"/>
        <v>0</v>
      </c>
      <c r="BB430" s="13">
        <f t="shared" si="279"/>
        <v>1</v>
      </c>
      <c r="BC430" s="13">
        <f t="shared" si="280"/>
        <v>0</v>
      </c>
      <c r="BD430" s="13">
        <f t="shared" si="281"/>
        <v>0</v>
      </c>
      <c r="BE430" s="13">
        <f>COUNTIF(T430:AT430,"Tocaciones")</f>
        <v>0</v>
      </c>
      <c r="BF430" s="13">
        <f t="shared" si="282"/>
        <v>0</v>
      </c>
      <c r="BG430" s="13">
        <f t="shared" si="283"/>
        <v>0</v>
      </c>
      <c r="BH430" s="13">
        <f t="shared" si="284"/>
        <v>0</v>
      </c>
      <c r="BI430" s="13">
        <f t="shared" si="285"/>
        <v>0</v>
      </c>
      <c r="BJ430" s="13">
        <f t="shared" si="286"/>
        <v>0</v>
      </c>
      <c r="BK430" s="13">
        <f t="shared" si="287"/>
        <v>0</v>
      </c>
      <c r="BL430" s="13">
        <f t="shared" si="288"/>
        <v>0</v>
      </c>
      <c r="BM430" s="13">
        <f t="shared" si="289"/>
        <v>0</v>
      </c>
      <c r="BN430" s="13">
        <f t="shared" si="290"/>
        <v>0</v>
      </c>
      <c r="BO430" s="13">
        <f t="shared" si="291"/>
        <v>0</v>
      </c>
      <c r="BP430" s="13">
        <f t="shared" si="292"/>
        <v>0</v>
      </c>
      <c r="BQ430" s="13">
        <f t="shared" si="293"/>
        <v>0</v>
      </c>
      <c r="BR430" s="13">
        <f t="shared" si="294"/>
        <v>0</v>
      </c>
      <c r="BS430" s="13">
        <f t="shared" si="295"/>
        <v>0</v>
      </c>
      <c r="BT430" s="13">
        <f t="shared" si="296"/>
        <v>0</v>
      </c>
      <c r="BU430" s="40">
        <f t="shared" si="320"/>
        <v>1</v>
      </c>
      <c r="BV430" s="13">
        <f t="shared" si="297"/>
        <v>0</v>
      </c>
      <c r="BW430" s="13">
        <f t="shared" si="298"/>
        <v>1</v>
      </c>
      <c r="BX430" s="13">
        <f t="shared" si="299"/>
        <v>0</v>
      </c>
      <c r="BY430" s="13">
        <f t="shared" si="300"/>
        <v>0</v>
      </c>
      <c r="BZ430" s="13">
        <f t="shared" si="301"/>
        <v>1</v>
      </c>
      <c r="CA430" s="13">
        <f t="shared" si="302"/>
        <v>0</v>
      </c>
      <c r="CB430" s="13">
        <f t="shared" si="303"/>
        <v>0</v>
      </c>
      <c r="CC430" s="13">
        <f t="shared" si="304"/>
        <v>0</v>
      </c>
      <c r="CD430" s="13">
        <f t="shared" si="305"/>
        <v>0</v>
      </c>
      <c r="CE430" s="13">
        <f t="shared" si="306"/>
        <v>0</v>
      </c>
      <c r="CF430" s="13">
        <f t="shared" si="307"/>
        <v>0</v>
      </c>
      <c r="CG430" s="13">
        <f t="shared" si="308"/>
        <v>0</v>
      </c>
      <c r="CH430" s="13">
        <f t="shared" si="309"/>
        <v>0</v>
      </c>
      <c r="CI430" s="13">
        <f t="shared" si="310"/>
        <v>0</v>
      </c>
      <c r="CJ430" s="13">
        <f t="shared" si="311"/>
        <v>0</v>
      </c>
      <c r="CK430" s="13">
        <f t="shared" si="312"/>
        <v>0</v>
      </c>
      <c r="CL430" s="13">
        <f t="shared" si="313"/>
        <v>0</v>
      </c>
      <c r="CM430" s="13">
        <f t="shared" si="314"/>
        <v>0</v>
      </c>
      <c r="CN430" s="13">
        <f t="shared" si="315"/>
        <v>0</v>
      </c>
      <c r="CO430" s="13">
        <f t="shared" si="316"/>
        <v>0</v>
      </c>
      <c r="CP430" s="13">
        <f t="shared" si="317"/>
        <v>0</v>
      </c>
      <c r="CQ430" s="13">
        <f t="shared" si="318"/>
        <v>0</v>
      </c>
      <c r="CR430" s="13">
        <f t="shared" si="319"/>
        <v>1</v>
      </c>
      <c r="CS430" s="13">
        <f t="shared" si="321"/>
        <v>0</v>
      </c>
      <c r="CT430" s="13" t="s">
        <v>107</v>
      </c>
    </row>
    <row r="431" spans="1:98" x14ac:dyDescent="0.35">
      <c r="A431" s="14">
        <v>294</v>
      </c>
      <c r="B431" s="6">
        <v>430</v>
      </c>
      <c r="C431" s="6">
        <v>24</v>
      </c>
      <c r="D431" s="6">
        <v>1</v>
      </c>
      <c r="G431" s="6">
        <v>1</v>
      </c>
      <c r="H431" s="6"/>
      <c r="I431" s="6"/>
      <c r="J431" s="6" t="s">
        <v>209</v>
      </c>
      <c r="K431" s="16">
        <v>43787</v>
      </c>
      <c r="L431" s="6" t="s">
        <v>172</v>
      </c>
      <c r="M431" s="6" t="s">
        <v>579</v>
      </c>
      <c r="N431" s="6"/>
      <c r="O431" s="6"/>
      <c r="P431" s="16">
        <v>43781</v>
      </c>
      <c r="Q431" s="17">
        <v>0.8125</v>
      </c>
      <c r="R431" s="6" t="s">
        <v>99</v>
      </c>
      <c r="S431" s="6" t="s">
        <v>98</v>
      </c>
      <c r="T431" s="6" t="s">
        <v>52</v>
      </c>
      <c r="U431" s="6" t="s">
        <v>326</v>
      </c>
      <c r="V431" s="6" t="s">
        <v>544</v>
      </c>
      <c r="W431" s="6" t="s">
        <v>94</v>
      </c>
      <c r="Y431" s="6" t="s">
        <v>73</v>
      </c>
      <c r="Z431" s="6" t="s">
        <v>74</v>
      </c>
      <c r="AU431" s="6" t="s">
        <v>105</v>
      </c>
      <c r="AV431" s="6" t="s">
        <v>106</v>
      </c>
      <c r="AX431" s="6" t="s">
        <v>99</v>
      </c>
      <c r="AY431" s="13">
        <f t="shared" si="276"/>
        <v>0</v>
      </c>
      <c r="AZ431" s="13">
        <f t="shared" si="277"/>
        <v>0</v>
      </c>
      <c r="BA431" s="13">
        <f t="shared" si="278"/>
        <v>0</v>
      </c>
      <c r="BB431" s="13">
        <f t="shared" si="279"/>
        <v>1</v>
      </c>
      <c r="BC431" s="13">
        <f t="shared" si="280"/>
        <v>0</v>
      </c>
      <c r="BD431" s="13">
        <f t="shared" si="281"/>
        <v>0</v>
      </c>
      <c r="BE431" s="13">
        <f>COUNTIF(T431:AW431,"Tocaciones")</f>
        <v>0</v>
      </c>
      <c r="BF431" s="13">
        <f t="shared" si="282"/>
        <v>0</v>
      </c>
      <c r="BG431" s="13">
        <f t="shared" si="283"/>
        <v>0</v>
      </c>
      <c r="BH431" s="13">
        <f t="shared" si="284"/>
        <v>0</v>
      </c>
      <c r="BI431" s="13">
        <f t="shared" si="285"/>
        <v>0</v>
      </c>
      <c r="BJ431" s="13">
        <f t="shared" si="286"/>
        <v>0</v>
      </c>
      <c r="BK431" s="13">
        <f t="shared" si="287"/>
        <v>0</v>
      </c>
      <c r="BL431" s="13">
        <f t="shared" si="288"/>
        <v>0</v>
      </c>
      <c r="BM431" s="13">
        <f t="shared" si="289"/>
        <v>0</v>
      </c>
      <c r="BN431" s="13">
        <f t="shared" si="290"/>
        <v>0</v>
      </c>
      <c r="BO431" s="13">
        <f t="shared" si="291"/>
        <v>0</v>
      </c>
      <c r="BP431" s="13">
        <f t="shared" si="292"/>
        <v>0</v>
      </c>
      <c r="BQ431" s="13">
        <f t="shared" si="293"/>
        <v>0</v>
      </c>
      <c r="BR431" s="13">
        <f t="shared" si="294"/>
        <v>0</v>
      </c>
      <c r="BS431" s="13">
        <f t="shared" si="295"/>
        <v>0</v>
      </c>
      <c r="BT431" s="13">
        <f t="shared" si="296"/>
        <v>0</v>
      </c>
      <c r="BU431" s="40">
        <f t="shared" si="320"/>
        <v>1</v>
      </c>
      <c r="BV431" s="13">
        <f t="shared" si="297"/>
        <v>0</v>
      </c>
      <c r="BW431" s="13">
        <f t="shared" si="298"/>
        <v>1</v>
      </c>
      <c r="BX431" s="13">
        <f t="shared" si="299"/>
        <v>1</v>
      </c>
      <c r="BY431" s="13">
        <f t="shared" si="300"/>
        <v>0</v>
      </c>
      <c r="BZ431" s="13">
        <f t="shared" si="301"/>
        <v>0</v>
      </c>
      <c r="CA431" s="13">
        <f t="shared" si="302"/>
        <v>0</v>
      </c>
      <c r="CB431" s="13">
        <f t="shared" si="303"/>
        <v>0</v>
      </c>
      <c r="CC431" s="13">
        <f t="shared" si="304"/>
        <v>0</v>
      </c>
      <c r="CD431" s="13">
        <f t="shared" si="305"/>
        <v>0</v>
      </c>
      <c r="CE431" s="13">
        <f t="shared" si="306"/>
        <v>0</v>
      </c>
      <c r="CF431" s="13">
        <f t="shared" si="307"/>
        <v>0</v>
      </c>
      <c r="CG431" s="13">
        <f t="shared" si="308"/>
        <v>0</v>
      </c>
      <c r="CH431" s="13">
        <f t="shared" si="309"/>
        <v>0</v>
      </c>
      <c r="CI431" s="13">
        <f t="shared" si="310"/>
        <v>0</v>
      </c>
      <c r="CJ431" s="13">
        <f t="shared" si="311"/>
        <v>0</v>
      </c>
      <c r="CK431" s="13">
        <f t="shared" si="312"/>
        <v>0</v>
      </c>
      <c r="CL431" s="13">
        <f t="shared" si="313"/>
        <v>0</v>
      </c>
      <c r="CM431" s="13">
        <f t="shared" si="314"/>
        <v>0</v>
      </c>
      <c r="CN431" s="13">
        <f t="shared" si="315"/>
        <v>0</v>
      </c>
      <c r="CO431" s="13">
        <f t="shared" si="316"/>
        <v>0</v>
      </c>
      <c r="CP431" s="13">
        <f t="shared" si="317"/>
        <v>0</v>
      </c>
      <c r="CQ431" s="13">
        <f t="shared" si="318"/>
        <v>0</v>
      </c>
      <c r="CR431" s="13">
        <f t="shared" si="319"/>
        <v>1</v>
      </c>
      <c r="CS431" s="13">
        <f t="shared" si="321"/>
        <v>0</v>
      </c>
      <c r="CT431" s="13" t="s">
        <v>107</v>
      </c>
    </row>
    <row r="432" spans="1:98" x14ac:dyDescent="0.35">
      <c r="A432" s="14">
        <v>295</v>
      </c>
      <c r="B432" s="6">
        <v>431</v>
      </c>
      <c r="C432" s="6">
        <v>16</v>
      </c>
      <c r="D432" s="6">
        <v>1</v>
      </c>
      <c r="F432" s="6" t="s">
        <v>240</v>
      </c>
      <c r="G432" s="6">
        <v>1</v>
      </c>
      <c r="H432" s="6"/>
      <c r="I432" s="6"/>
      <c r="J432" s="6" t="s">
        <v>163</v>
      </c>
      <c r="K432" s="16">
        <v>43783</v>
      </c>
      <c r="L432" s="6" t="s">
        <v>172</v>
      </c>
      <c r="M432" s="6" t="s">
        <v>579</v>
      </c>
      <c r="N432" s="6"/>
      <c r="O432" s="6"/>
      <c r="P432" s="16">
        <v>43774</v>
      </c>
      <c r="Q432" s="17">
        <v>0.85416666666666663</v>
      </c>
      <c r="R432" s="6" t="s">
        <v>99</v>
      </c>
      <c r="S432" s="6" t="s">
        <v>98</v>
      </c>
      <c r="T432" s="6" t="s">
        <v>53</v>
      </c>
      <c r="U432" s="6" t="s">
        <v>717</v>
      </c>
      <c r="V432" s="6" t="s">
        <v>544</v>
      </c>
      <c r="W432" s="6" t="s">
        <v>94</v>
      </c>
      <c r="X432" s="6">
        <v>2</v>
      </c>
      <c r="Y432" s="6" t="s">
        <v>79</v>
      </c>
      <c r="AA432" s="6" t="s">
        <v>49</v>
      </c>
      <c r="AB432" s="6" t="s">
        <v>717</v>
      </c>
      <c r="AC432" s="6" t="s">
        <v>94</v>
      </c>
      <c r="AD432" s="6">
        <v>2</v>
      </c>
      <c r="AE432" s="6" t="s">
        <v>87</v>
      </c>
      <c r="AU432" s="6" t="s">
        <v>105</v>
      </c>
      <c r="AV432" s="6" t="s">
        <v>106</v>
      </c>
      <c r="AW432" s="6" t="s">
        <v>265</v>
      </c>
      <c r="AX432" s="6" t="s">
        <v>99</v>
      </c>
      <c r="AY432" s="13">
        <f t="shared" si="276"/>
        <v>1</v>
      </c>
      <c r="AZ432" s="13">
        <f t="shared" si="277"/>
        <v>0</v>
      </c>
      <c r="BA432" s="13">
        <f t="shared" si="278"/>
        <v>0</v>
      </c>
      <c r="BB432" s="13">
        <f t="shared" si="279"/>
        <v>0</v>
      </c>
      <c r="BC432" s="13">
        <f t="shared" si="280"/>
        <v>1</v>
      </c>
      <c r="BD432" s="13">
        <f t="shared" si="281"/>
        <v>0</v>
      </c>
      <c r="BE432" s="13">
        <f>COUNTIF(T432:AT432,"Tocaciones")</f>
        <v>0</v>
      </c>
      <c r="BF432" s="13">
        <f t="shared" si="282"/>
        <v>0</v>
      </c>
      <c r="BG432" s="13">
        <f t="shared" si="283"/>
        <v>0</v>
      </c>
      <c r="BH432" s="13">
        <f t="shared" si="284"/>
        <v>0</v>
      </c>
      <c r="BI432" s="13">
        <f t="shared" si="285"/>
        <v>0</v>
      </c>
      <c r="BJ432" s="13">
        <f t="shared" si="286"/>
        <v>0</v>
      </c>
      <c r="BK432" s="13">
        <f t="shared" si="287"/>
        <v>0</v>
      </c>
      <c r="BL432" s="13">
        <f t="shared" si="288"/>
        <v>0</v>
      </c>
      <c r="BM432" s="13">
        <f t="shared" si="289"/>
        <v>0</v>
      </c>
      <c r="BN432" s="13">
        <f t="shared" si="290"/>
        <v>0</v>
      </c>
      <c r="BO432" s="13">
        <f t="shared" si="291"/>
        <v>0</v>
      </c>
      <c r="BP432" s="13">
        <f t="shared" si="292"/>
        <v>0</v>
      </c>
      <c r="BQ432" s="13">
        <f t="shared" si="293"/>
        <v>0</v>
      </c>
      <c r="BR432" s="13">
        <f t="shared" si="294"/>
        <v>0</v>
      </c>
      <c r="BS432" s="13">
        <f t="shared" si="295"/>
        <v>0</v>
      </c>
      <c r="BT432" s="13">
        <f t="shared" si="296"/>
        <v>0</v>
      </c>
      <c r="BU432" s="40">
        <f t="shared" si="320"/>
        <v>2</v>
      </c>
      <c r="BV432" s="13">
        <f t="shared" si="297"/>
        <v>0</v>
      </c>
      <c r="BW432" s="13">
        <f t="shared" si="298"/>
        <v>0</v>
      </c>
      <c r="BX432" s="13">
        <f t="shared" si="299"/>
        <v>0</v>
      </c>
      <c r="BY432" s="13">
        <f t="shared" si="300"/>
        <v>0</v>
      </c>
      <c r="BZ432" s="13">
        <f t="shared" si="301"/>
        <v>0</v>
      </c>
      <c r="CA432" s="13">
        <f t="shared" si="302"/>
        <v>0</v>
      </c>
      <c r="CB432" s="13">
        <f t="shared" si="303"/>
        <v>0</v>
      </c>
      <c r="CC432" s="13">
        <f t="shared" si="304"/>
        <v>1</v>
      </c>
      <c r="CD432" s="13">
        <f t="shared" si="305"/>
        <v>0</v>
      </c>
      <c r="CE432" s="13">
        <f t="shared" si="306"/>
        <v>0</v>
      </c>
      <c r="CF432" s="13">
        <f t="shared" si="307"/>
        <v>0</v>
      </c>
      <c r="CG432" s="13">
        <f t="shared" si="308"/>
        <v>0</v>
      </c>
      <c r="CH432" s="13">
        <f t="shared" si="309"/>
        <v>0</v>
      </c>
      <c r="CI432" s="13">
        <f t="shared" si="310"/>
        <v>0</v>
      </c>
      <c r="CJ432" s="13">
        <f t="shared" si="311"/>
        <v>0</v>
      </c>
      <c r="CK432" s="13">
        <f t="shared" si="312"/>
        <v>1</v>
      </c>
      <c r="CL432" s="13">
        <f t="shared" si="313"/>
        <v>0</v>
      </c>
      <c r="CM432" s="13">
        <f t="shared" si="314"/>
        <v>0</v>
      </c>
      <c r="CN432" s="13">
        <f t="shared" si="315"/>
        <v>0</v>
      </c>
      <c r="CO432" s="13">
        <f t="shared" si="316"/>
        <v>0</v>
      </c>
      <c r="CP432" s="13">
        <f t="shared" si="317"/>
        <v>0</v>
      </c>
      <c r="CQ432" s="13">
        <f t="shared" si="318"/>
        <v>0</v>
      </c>
      <c r="CR432" s="13">
        <f t="shared" si="319"/>
        <v>2</v>
      </c>
      <c r="CS432" s="13">
        <f t="shared" si="321"/>
        <v>0</v>
      </c>
      <c r="CT432" s="13" t="s">
        <v>107</v>
      </c>
    </row>
    <row r="433" spans="1:98" x14ac:dyDescent="0.35">
      <c r="A433" s="14">
        <v>296</v>
      </c>
      <c r="B433" s="6">
        <v>432</v>
      </c>
      <c r="D433" s="6">
        <v>2</v>
      </c>
      <c r="G433" s="6">
        <v>1</v>
      </c>
      <c r="H433" s="6"/>
      <c r="I433" s="6"/>
      <c r="J433" s="6" t="s">
        <v>351</v>
      </c>
      <c r="K433" s="16">
        <v>43784</v>
      </c>
      <c r="L433" s="6" t="s">
        <v>172</v>
      </c>
      <c r="M433" s="6" t="s">
        <v>718</v>
      </c>
      <c r="N433" s="6"/>
      <c r="O433" s="6"/>
      <c r="P433" s="16">
        <v>43759</v>
      </c>
      <c r="Q433" s="17">
        <v>0.125</v>
      </c>
      <c r="R433" s="6" t="s">
        <v>98</v>
      </c>
      <c r="S433" s="6" t="s">
        <v>99</v>
      </c>
      <c r="T433" s="6" t="s">
        <v>53</v>
      </c>
      <c r="V433" s="6" t="s">
        <v>719</v>
      </c>
      <c r="W433" s="6" t="s">
        <v>94</v>
      </c>
      <c r="Y433" s="6" t="s">
        <v>79</v>
      </c>
      <c r="AA433" s="6" t="s">
        <v>60</v>
      </c>
      <c r="AB433" s="6" t="s">
        <v>684</v>
      </c>
      <c r="AC433" s="6" t="s">
        <v>94</v>
      </c>
      <c r="AE433" s="6" t="s">
        <v>79</v>
      </c>
      <c r="AG433" s="6" t="s">
        <v>49</v>
      </c>
      <c r="AH433" s="6" t="s">
        <v>684</v>
      </c>
      <c r="AI433" s="6" t="s">
        <v>94</v>
      </c>
      <c r="AK433" s="6" t="s">
        <v>86</v>
      </c>
      <c r="AU433" s="6" t="s">
        <v>105</v>
      </c>
      <c r="AV433" s="6" t="s">
        <v>106</v>
      </c>
      <c r="AX433" s="6" t="s">
        <v>99</v>
      </c>
      <c r="AY433" s="13">
        <f t="shared" si="276"/>
        <v>1</v>
      </c>
      <c r="AZ433" s="13">
        <f t="shared" si="277"/>
        <v>0</v>
      </c>
      <c r="BA433" s="13">
        <f t="shared" si="278"/>
        <v>0</v>
      </c>
      <c r="BB433" s="13">
        <f t="shared" si="279"/>
        <v>0</v>
      </c>
      <c r="BC433" s="13">
        <f t="shared" si="280"/>
        <v>1</v>
      </c>
      <c r="BD433" s="13">
        <f t="shared" si="281"/>
        <v>0</v>
      </c>
      <c r="BE433" s="13">
        <f>COUNTIF(T433:AW433,"Tocaciones")</f>
        <v>0</v>
      </c>
      <c r="BF433" s="13">
        <f t="shared" si="282"/>
        <v>0</v>
      </c>
      <c r="BG433" s="13">
        <f t="shared" si="283"/>
        <v>0</v>
      </c>
      <c r="BH433" s="13">
        <f t="shared" si="284"/>
        <v>0</v>
      </c>
      <c r="BI433" s="13">
        <f t="shared" si="285"/>
        <v>0</v>
      </c>
      <c r="BJ433" s="13">
        <f t="shared" si="286"/>
        <v>1</v>
      </c>
      <c r="BK433" s="13">
        <f t="shared" si="287"/>
        <v>0</v>
      </c>
      <c r="BL433" s="13">
        <f t="shared" si="288"/>
        <v>0</v>
      </c>
      <c r="BM433" s="13">
        <f t="shared" si="289"/>
        <v>0</v>
      </c>
      <c r="BN433" s="13">
        <f t="shared" si="290"/>
        <v>0</v>
      </c>
      <c r="BO433" s="13">
        <f t="shared" si="291"/>
        <v>0</v>
      </c>
      <c r="BP433" s="13">
        <f t="shared" si="292"/>
        <v>0</v>
      </c>
      <c r="BQ433" s="13">
        <f t="shared" si="293"/>
        <v>0</v>
      </c>
      <c r="BR433" s="13">
        <f t="shared" si="294"/>
        <v>0</v>
      </c>
      <c r="BS433" s="13">
        <f t="shared" si="295"/>
        <v>0</v>
      </c>
      <c r="BT433" s="13">
        <f t="shared" si="296"/>
        <v>0</v>
      </c>
      <c r="BU433" s="40">
        <f t="shared" si="320"/>
        <v>3</v>
      </c>
      <c r="BV433" s="13">
        <f t="shared" si="297"/>
        <v>0</v>
      </c>
      <c r="BW433" s="13">
        <f t="shared" si="298"/>
        <v>0</v>
      </c>
      <c r="BX433" s="13">
        <f t="shared" si="299"/>
        <v>0</v>
      </c>
      <c r="BY433" s="13">
        <f t="shared" si="300"/>
        <v>0</v>
      </c>
      <c r="BZ433" s="13">
        <f t="shared" si="301"/>
        <v>0</v>
      </c>
      <c r="CA433" s="13">
        <f t="shared" si="302"/>
        <v>0</v>
      </c>
      <c r="CB433" s="13">
        <f t="shared" si="303"/>
        <v>0</v>
      </c>
      <c r="CC433" s="13">
        <f t="shared" si="304"/>
        <v>2</v>
      </c>
      <c r="CD433" s="13">
        <f t="shared" si="305"/>
        <v>0</v>
      </c>
      <c r="CE433" s="13">
        <f t="shared" si="306"/>
        <v>0</v>
      </c>
      <c r="CF433" s="13">
        <f t="shared" si="307"/>
        <v>0</v>
      </c>
      <c r="CG433" s="13">
        <f t="shared" si="308"/>
        <v>0</v>
      </c>
      <c r="CH433" s="13">
        <f t="shared" si="309"/>
        <v>0</v>
      </c>
      <c r="CI433" s="13">
        <f t="shared" si="310"/>
        <v>0</v>
      </c>
      <c r="CJ433" s="13">
        <f t="shared" si="311"/>
        <v>1</v>
      </c>
      <c r="CK433" s="13">
        <f t="shared" si="312"/>
        <v>0</v>
      </c>
      <c r="CL433" s="13">
        <f t="shared" si="313"/>
        <v>0</v>
      </c>
      <c r="CM433" s="13">
        <f t="shared" si="314"/>
        <v>0</v>
      </c>
      <c r="CN433" s="13">
        <f t="shared" si="315"/>
        <v>0</v>
      </c>
      <c r="CO433" s="13">
        <f t="shared" si="316"/>
        <v>0</v>
      </c>
      <c r="CP433" s="13">
        <f t="shared" si="317"/>
        <v>0</v>
      </c>
      <c r="CQ433" s="13">
        <f t="shared" si="318"/>
        <v>0</v>
      </c>
      <c r="CR433" s="13">
        <f t="shared" si="319"/>
        <v>3</v>
      </c>
      <c r="CS433" s="13">
        <f t="shared" si="321"/>
        <v>0</v>
      </c>
      <c r="CT433" s="13" t="s">
        <v>107</v>
      </c>
    </row>
    <row r="434" spans="1:98" x14ac:dyDescent="0.35">
      <c r="A434" s="14">
        <v>297</v>
      </c>
      <c r="B434" s="6">
        <v>433</v>
      </c>
      <c r="C434" s="6">
        <v>16</v>
      </c>
      <c r="D434" s="6">
        <v>1</v>
      </c>
      <c r="G434" s="6">
        <v>1</v>
      </c>
      <c r="H434" s="6"/>
      <c r="I434" s="6"/>
      <c r="J434" s="6" t="s">
        <v>121</v>
      </c>
      <c r="K434" s="16">
        <v>43783</v>
      </c>
      <c r="L434" s="6" t="s">
        <v>86</v>
      </c>
      <c r="M434" s="6" t="s">
        <v>122</v>
      </c>
      <c r="N434" s="6"/>
      <c r="O434" s="6"/>
      <c r="P434" s="20">
        <v>43791</v>
      </c>
      <c r="Q434" s="17">
        <v>0.75</v>
      </c>
      <c r="R434" s="6" t="s">
        <v>99</v>
      </c>
      <c r="S434" s="6" t="s">
        <v>99</v>
      </c>
      <c r="T434" s="6" t="s">
        <v>49</v>
      </c>
      <c r="U434" s="6" t="s">
        <v>720</v>
      </c>
      <c r="V434" s="6" t="s">
        <v>121</v>
      </c>
      <c r="W434" s="6" t="s">
        <v>94</v>
      </c>
      <c r="Y434" s="6" t="s">
        <v>87</v>
      </c>
      <c r="AA434" s="6" t="s">
        <v>56</v>
      </c>
      <c r="AB434" s="6" t="s">
        <v>721</v>
      </c>
      <c r="AC434" s="6" t="s">
        <v>94</v>
      </c>
      <c r="AE434" s="6" t="s">
        <v>79</v>
      </c>
      <c r="AU434" s="6" t="s">
        <v>105</v>
      </c>
      <c r="AV434" s="6" t="s">
        <v>106</v>
      </c>
      <c r="AX434" s="6" t="s">
        <v>99</v>
      </c>
      <c r="AY434" s="13">
        <f t="shared" si="276"/>
        <v>1</v>
      </c>
      <c r="AZ434" s="13">
        <f t="shared" si="277"/>
        <v>0</v>
      </c>
      <c r="BA434" s="13">
        <f t="shared" si="278"/>
        <v>0</v>
      </c>
      <c r="BB434" s="13">
        <f t="shared" si="279"/>
        <v>0</v>
      </c>
      <c r="BC434" s="13">
        <f t="shared" si="280"/>
        <v>0</v>
      </c>
      <c r="BD434" s="13">
        <f t="shared" si="281"/>
        <v>0</v>
      </c>
      <c r="BE434" s="13">
        <f>COUNTIF(T434:AT434,"Tocaciones")</f>
        <v>0</v>
      </c>
      <c r="BF434" s="13">
        <f t="shared" si="282"/>
        <v>1</v>
      </c>
      <c r="BG434" s="13">
        <f t="shared" si="283"/>
        <v>0</v>
      </c>
      <c r="BH434" s="13">
        <f t="shared" si="284"/>
        <v>0</v>
      </c>
      <c r="BI434" s="13">
        <f t="shared" si="285"/>
        <v>0</v>
      </c>
      <c r="BJ434" s="13">
        <f t="shared" si="286"/>
        <v>0</v>
      </c>
      <c r="BK434" s="13">
        <f t="shared" si="287"/>
        <v>0</v>
      </c>
      <c r="BL434" s="13">
        <f t="shared" si="288"/>
        <v>0</v>
      </c>
      <c r="BM434" s="13">
        <f t="shared" si="289"/>
        <v>0</v>
      </c>
      <c r="BN434" s="13">
        <f t="shared" si="290"/>
        <v>0</v>
      </c>
      <c r="BO434" s="13">
        <f t="shared" si="291"/>
        <v>0</v>
      </c>
      <c r="BP434" s="13">
        <f t="shared" si="292"/>
        <v>0</v>
      </c>
      <c r="BQ434" s="13">
        <f t="shared" si="293"/>
        <v>0</v>
      </c>
      <c r="BR434" s="13">
        <f t="shared" si="294"/>
        <v>0</v>
      </c>
      <c r="BS434" s="13">
        <f t="shared" si="295"/>
        <v>0</v>
      </c>
      <c r="BT434" s="13">
        <f t="shared" si="296"/>
        <v>0</v>
      </c>
      <c r="BU434" s="40">
        <f t="shared" si="320"/>
        <v>2</v>
      </c>
      <c r="BV434" s="13">
        <f t="shared" si="297"/>
        <v>0</v>
      </c>
      <c r="BW434" s="13">
        <f t="shared" si="298"/>
        <v>0</v>
      </c>
      <c r="BX434" s="13">
        <f t="shared" si="299"/>
        <v>0</v>
      </c>
      <c r="BY434" s="13">
        <f t="shared" si="300"/>
        <v>0</v>
      </c>
      <c r="BZ434" s="13">
        <f t="shared" si="301"/>
        <v>0</v>
      </c>
      <c r="CA434" s="13">
        <f t="shared" si="302"/>
        <v>0</v>
      </c>
      <c r="CB434" s="13">
        <f t="shared" si="303"/>
        <v>0</v>
      </c>
      <c r="CC434" s="13">
        <f t="shared" si="304"/>
        <v>1</v>
      </c>
      <c r="CD434" s="13">
        <f t="shared" si="305"/>
        <v>0</v>
      </c>
      <c r="CE434" s="13">
        <f t="shared" si="306"/>
        <v>0</v>
      </c>
      <c r="CF434" s="13">
        <f t="shared" si="307"/>
        <v>0</v>
      </c>
      <c r="CG434" s="13">
        <f t="shared" si="308"/>
        <v>0</v>
      </c>
      <c r="CH434" s="13">
        <f t="shared" si="309"/>
        <v>0</v>
      </c>
      <c r="CI434" s="13">
        <f t="shared" si="310"/>
        <v>0</v>
      </c>
      <c r="CJ434" s="13">
        <f t="shared" si="311"/>
        <v>0</v>
      </c>
      <c r="CK434" s="13">
        <f t="shared" si="312"/>
        <v>1</v>
      </c>
      <c r="CL434" s="13">
        <f t="shared" si="313"/>
        <v>0</v>
      </c>
      <c r="CM434" s="13">
        <f t="shared" si="314"/>
        <v>0</v>
      </c>
      <c r="CN434" s="13">
        <f t="shared" si="315"/>
        <v>0</v>
      </c>
      <c r="CO434" s="13">
        <f t="shared" si="316"/>
        <v>0</v>
      </c>
      <c r="CP434" s="13">
        <f t="shared" si="317"/>
        <v>0</v>
      </c>
      <c r="CQ434" s="13">
        <f t="shared" si="318"/>
        <v>0</v>
      </c>
      <c r="CR434" s="13">
        <f t="shared" si="319"/>
        <v>2</v>
      </c>
      <c r="CS434" s="13">
        <f t="shared" si="321"/>
        <v>0</v>
      </c>
      <c r="CT434" s="13" t="s">
        <v>107</v>
      </c>
    </row>
    <row r="435" spans="1:98" x14ac:dyDescent="0.35">
      <c r="A435" s="14">
        <v>297</v>
      </c>
      <c r="B435" s="6">
        <v>434</v>
      </c>
      <c r="C435" s="6">
        <v>16</v>
      </c>
      <c r="D435" s="6">
        <v>1</v>
      </c>
      <c r="G435" s="6">
        <v>1</v>
      </c>
      <c r="H435" s="6"/>
      <c r="I435" s="6"/>
      <c r="J435" s="6" t="s">
        <v>121</v>
      </c>
      <c r="K435" s="16">
        <v>43783</v>
      </c>
      <c r="L435" s="6" t="s">
        <v>86</v>
      </c>
      <c r="M435" s="6" t="s">
        <v>122</v>
      </c>
      <c r="N435" s="6"/>
      <c r="O435" s="6"/>
      <c r="P435" s="20">
        <v>43791</v>
      </c>
      <c r="Q435" s="17">
        <v>0.75</v>
      </c>
      <c r="R435" s="6" t="s">
        <v>99</v>
      </c>
      <c r="S435" s="6" t="s">
        <v>99</v>
      </c>
      <c r="T435" s="6" t="s">
        <v>49</v>
      </c>
      <c r="U435" s="6" t="s">
        <v>720</v>
      </c>
      <c r="V435" s="6" t="s">
        <v>121</v>
      </c>
      <c r="W435" s="6" t="s">
        <v>94</v>
      </c>
      <c r="Y435" s="6" t="s">
        <v>87</v>
      </c>
      <c r="AA435" s="6" t="s">
        <v>53</v>
      </c>
      <c r="AB435" s="6" t="s">
        <v>722</v>
      </c>
      <c r="AC435" s="6" t="s">
        <v>94</v>
      </c>
      <c r="AE435" s="6" t="s">
        <v>79</v>
      </c>
      <c r="AG435" s="6" t="s">
        <v>49</v>
      </c>
      <c r="AH435" s="6" t="s">
        <v>684</v>
      </c>
      <c r="AI435" s="6" t="s">
        <v>94</v>
      </c>
      <c r="AK435" s="6" t="s">
        <v>86</v>
      </c>
      <c r="AM435" s="6" t="s">
        <v>56</v>
      </c>
      <c r="AN435" s="6" t="s">
        <v>721</v>
      </c>
      <c r="AO435" s="6" t="s">
        <v>94</v>
      </c>
      <c r="AQ435" s="6" t="s">
        <v>79</v>
      </c>
      <c r="AU435" s="6" t="s">
        <v>105</v>
      </c>
      <c r="AV435" s="6" t="s">
        <v>106</v>
      </c>
      <c r="AX435" s="6" t="s">
        <v>99</v>
      </c>
      <c r="AY435" s="13">
        <f t="shared" si="276"/>
        <v>2</v>
      </c>
      <c r="AZ435" s="13">
        <f t="shared" si="277"/>
        <v>0</v>
      </c>
      <c r="BA435" s="13">
        <f t="shared" si="278"/>
        <v>0</v>
      </c>
      <c r="BB435" s="13">
        <f t="shared" si="279"/>
        <v>0</v>
      </c>
      <c r="BC435" s="13">
        <f t="shared" si="280"/>
        <v>1</v>
      </c>
      <c r="BD435" s="13">
        <f t="shared" si="281"/>
        <v>0</v>
      </c>
      <c r="BE435" s="13">
        <f>COUNTIF(T435:AW435,"Tocaciones")</f>
        <v>0</v>
      </c>
      <c r="BF435" s="13">
        <f t="shared" si="282"/>
        <v>1</v>
      </c>
      <c r="BG435" s="13">
        <f t="shared" si="283"/>
        <v>0</v>
      </c>
      <c r="BH435" s="13">
        <f t="shared" si="284"/>
        <v>0</v>
      </c>
      <c r="BI435" s="13">
        <f t="shared" si="285"/>
        <v>0</v>
      </c>
      <c r="BJ435" s="13">
        <f t="shared" si="286"/>
        <v>0</v>
      </c>
      <c r="BK435" s="13">
        <f t="shared" si="287"/>
        <v>0</v>
      </c>
      <c r="BL435" s="13">
        <f t="shared" si="288"/>
        <v>0</v>
      </c>
      <c r="BM435" s="13">
        <f t="shared" si="289"/>
        <v>0</v>
      </c>
      <c r="BN435" s="13">
        <f t="shared" si="290"/>
        <v>0</v>
      </c>
      <c r="BO435" s="13">
        <f t="shared" si="291"/>
        <v>0</v>
      </c>
      <c r="BP435" s="13">
        <f t="shared" si="292"/>
        <v>0</v>
      </c>
      <c r="BQ435" s="13">
        <f t="shared" si="293"/>
        <v>0</v>
      </c>
      <c r="BR435" s="13">
        <f t="shared" si="294"/>
        <v>0</v>
      </c>
      <c r="BS435" s="13">
        <f t="shared" si="295"/>
        <v>0</v>
      </c>
      <c r="BT435" s="13">
        <f t="shared" si="296"/>
        <v>0</v>
      </c>
      <c r="BU435" s="40">
        <f t="shared" si="320"/>
        <v>4</v>
      </c>
      <c r="BV435" s="13">
        <f t="shared" si="297"/>
        <v>0</v>
      </c>
      <c r="BW435" s="13">
        <f t="shared" si="298"/>
        <v>0</v>
      </c>
      <c r="BX435" s="13">
        <f t="shared" si="299"/>
        <v>0</v>
      </c>
      <c r="BY435" s="13">
        <f t="shared" si="300"/>
        <v>0</v>
      </c>
      <c r="BZ435" s="13">
        <f t="shared" si="301"/>
        <v>0</v>
      </c>
      <c r="CA435" s="13">
        <f t="shared" si="302"/>
        <v>0</v>
      </c>
      <c r="CB435" s="13">
        <f t="shared" si="303"/>
        <v>0</v>
      </c>
      <c r="CC435" s="13">
        <f t="shared" si="304"/>
        <v>2</v>
      </c>
      <c r="CD435" s="13">
        <f t="shared" si="305"/>
        <v>0</v>
      </c>
      <c r="CE435" s="13">
        <f t="shared" si="306"/>
        <v>0</v>
      </c>
      <c r="CF435" s="13">
        <f t="shared" si="307"/>
        <v>0</v>
      </c>
      <c r="CG435" s="13">
        <f t="shared" si="308"/>
        <v>0</v>
      </c>
      <c r="CH435" s="13">
        <f t="shared" si="309"/>
        <v>0</v>
      </c>
      <c r="CI435" s="13">
        <f t="shared" si="310"/>
        <v>0</v>
      </c>
      <c r="CJ435" s="13">
        <f t="shared" si="311"/>
        <v>1</v>
      </c>
      <c r="CK435" s="13">
        <f t="shared" si="312"/>
        <v>1</v>
      </c>
      <c r="CL435" s="13">
        <f t="shared" si="313"/>
        <v>0</v>
      </c>
      <c r="CM435" s="13">
        <f t="shared" si="314"/>
        <v>0</v>
      </c>
      <c r="CN435" s="13">
        <f t="shared" si="315"/>
        <v>0</v>
      </c>
      <c r="CO435" s="13">
        <f t="shared" si="316"/>
        <v>0</v>
      </c>
      <c r="CP435" s="13">
        <f t="shared" si="317"/>
        <v>0</v>
      </c>
      <c r="CQ435" s="13">
        <f t="shared" si="318"/>
        <v>0</v>
      </c>
      <c r="CR435" s="13">
        <f t="shared" si="319"/>
        <v>4</v>
      </c>
      <c r="CS435" s="13">
        <f t="shared" si="321"/>
        <v>0</v>
      </c>
      <c r="CT435" s="13" t="s">
        <v>107</v>
      </c>
    </row>
    <row r="436" spans="1:98" x14ac:dyDescent="0.35">
      <c r="A436" s="14">
        <v>298</v>
      </c>
      <c r="B436" s="6">
        <v>435</v>
      </c>
      <c r="C436" s="6">
        <v>17</v>
      </c>
      <c r="D436" s="6">
        <v>1</v>
      </c>
      <c r="F436" s="6" t="s">
        <v>240</v>
      </c>
      <c r="G436" s="6">
        <v>1</v>
      </c>
      <c r="H436" s="6"/>
      <c r="I436" s="6"/>
      <c r="J436" s="6" t="s">
        <v>723</v>
      </c>
      <c r="K436" s="16">
        <v>43781</v>
      </c>
      <c r="L436" s="6" t="s">
        <v>172</v>
      </c>
      <c r="M436" s="6" t="s">
        <v>724</v>
      </c>
      <c r="N436" s="6"/>
      <c r="O436" s="6"/>
      <c r="P436" s="16">
        <v>43767</v>
      </c>
      <c r="Q436" s="17">
        <v>0.79166666666666663</v>
      </c>
      <c r="R436" s="6" t="s">
        <v>99</v>
      </c>
      <c r="S436" s="6" t="s">
        <v>98</v>
      </c>
      <c r="T436" s="6" t="s">
        <v>49</v>
      </c>
      <c r="U436" s="6" t="s">
        <v>725</v>
      </c>
      <c r="V436" s="6" t="s">
        <v>726</v>
      </c>
      <c r="W436" s="6" t="s">
        <v>94</v>
      </c>
      <c r="Y436" s="6" t="s">
        <v>87</v>
      </c>
      <c r="AA436" s="6" t="s">
        <v>53</v>
      </c>
      <c r="AB436" s="6" t="s">
        <v>725</v>
      </c>
      <c r="AC436" s="6" t="s">
        <v>94</v>
      </c>
      <c r="AE436" s="6" t="s">
        <v>79</v>
      </c>
      <c r="AU436" s="6" t="s">
        <v>105</v>
      </c>
      <c r="AV436" s="6" t="s">
        <v>106</v>
      </c>
      <c r="AW436" s="6" t="s">
        <v>265</v>
      </c>
      <c r="AX436" s="6" t="s">
        <v>99</v>
      </c>
      <c r="AY436" s="13">
        <f t="shared" si="276"/>
        <v>1</v>
      </c>
      <c r="AZ436" s="13">
        <f t="shared" si="277"/>
        <v>0</v>
      </c>
      <c r="BA436" s="13">
        <f t="shared" si="278"/>
        <v>0</v>
      </c>
      <c r="BB436" s="13">
        <f t="shared" si="279"/>
        <v>0</v>
      </c>
      <c r="BC436" s="13">
        <f t="shared" si="280"/>
        <v>1</v>
      </c>
      <c r="BD436" s="13">
        <f t="shared" si="281"/>
        <v>0</v>
      </c>
      <c r="BE436" s="13">
        <f>COUNTIF(T436:AT436,"Tocaciones")</f>
        <v>0</v>
      </c>
      <c r="BF436" s="13">
        <f t="shared" si="282"/>
        <v>0</v>
      </c>
      <c r="BG436" s="13">
        <f t="shared" si="283"/>
        <v>0</v>
      </c>
      <c r="BH436" s="13">
        <f t="shared" si="284"/>
        <v>0</v>
      </c>
      <c r="BI436" s="13">
        <f t="shared" si="285"/>
        <v>0</v>
      </c>
      <c r="BJ436" s="13">
        <f t="shared" si="286"/>
        <v>0</v>
      </c>
      <c r="BK436" s="13">
        <f t="shared" si="287"/>
        <v>0</v>
      </c>
      <c r="BL436" s="13">
        <f t="shared" si="288"/>
        <v>0</v>
      </c>
      <c r="BM436" s="13">
        <f t="shared" si="289"/>
        <v>0</v>
      </c>
      <c r="BN436" s="13">
        <f t="shared" si="290"/>
        <v>0</v>
      </c>
      <c r="BO436" s="13">
        <f t="shared" si="291"/>
        <v>0</v>
      </c>
      <c r="BP436" s="13">
        <f t="shared" si="292"/>
        <v>0</v>
      </c>
      <c r="BQ436" s="13">
        <f t="shared" si="293"/>
        <v>0</v>
      </c>
      <c r="BR436" s="13">
        <f t="shared" si="294"/>
        <v>0</v>
      </c>
      <c r="BS436" s="13">
        <f t="shared" si="295"/>
        <v>0</v>
      </c>
      <c r="BT436" s="13">
        <f t="shared" si="296"/>
        <v>0</v>
      </c>
      <c r="BU436" s="40">
        <f t="shared" si="320"/>
        <v>2</v>
      </c>
      <c r="BV436" s="13">
        <f t="shared" si="297"/>
        <v>0</v>
      </c>
      <c r="BW436" s="13">
        <f t="shared" si="298"/>
        <v>0</v>
      </c>
      <c r="BX436" s="13">
        <f t="shared" si="299"/>
        <v>0</v>
      </c>
      <c r="BY436" s="13">
        <f t="shared" si="300"/>
        <v>0</v>
      </c>
      <c r="BZ436" s="13">
        <f t="shared" si="301"/>
        <v>0</v>
      </c>
      <c r="CA436" s="13">
        <f t="shared" si="302"/>
        <v>0</v>
      </c>
      <c r="CB436" s="13">
        <f t="shared" si="303"/>
        <v>0</v>
      </c>
      <c r="CC436" s="13">
        <f t="shared" si="304"/>
        <v>1</v>
      </c>
      <c r="CD436" s="13">
        <f t="shared" si="305"/>
        <v>0</v>
      </c>
      <c r="CE436" s="13">
        <f t="shared" si="306"/>
        <v>0</v>
      </c>
      <c r="CF436" s="13">
        <f t="shared" si="307"/>
        <v>0</v>
      </c>
      <c r="CG436" s="13">
        <f t="shared" si="308"/>
        <v>0</v>
      </c>
      <c r="CH436" s="13">
        <f t="shared" si="309"/>
        <v>0</v>
      </c>
      <c r="CI436" s="13">
        <f t="shared" si="310"/>
        <v>0</v>
      </c>
      <c r="CJ436" s="13">
        <f t="shared" si="311"/>
        <v>0</v>
      </c>
      <c r="CK436" s="13">
        <f t="shared" si="312"/>
        <v>1</v>
      </c>
      <c r="CL436" s="13">
        <f t="shared" si="313"/>
        <v>0</v>
      </c>
      <c r="CM436" s="13">
        <f t="shared" si="314"/>
        <v>0</v>
      </c>
      <c r="CN436" s="13">
        <f t="shared" si="315"/>
        <v>0</v>
      </c>
      <c r="CO436" s="13">
        <f t="shared" si="316"/>
        <v>0</v>
      </c>
      <c r="CP436" s="13">
        <f t="shared" si="317"/>
        <v>0</v>
      </c>
      <c r="CQ436" s="13">
        <f t="shared" si="318"/>
        <v>0</v>
      </c>
      <c r="CR436" s="13">
        <f t="shared" si="319"/>
        <v>2</v>
      </c>
      <c r="CS436" s="13">
        <f t="shared" si="321"/>
        <v>0</v>
      </c>
      <c r="CT436" s="13" t="s">
        <v>107</v>
      </c>
    </row>
    <row r="437" spans="1:98" x14ac:dyDescent="0.35">
      <c r="A437" s="14">
        <v>299</v>
      </c>
      <c r="B437" s="6">
        <v>436</v>
      </c>
      <c r="C437" s="6">
        <v>26</v>
      </c>
      <c r="D437" s="6">
        <v>1</v>
      </c>
      <c r="G437" s="6">
        <v>1</v>
      </c>
      <c r="H437" s="6"/>
      <c r="I437" s="6"/>
      <c r="J437" s="6" t="s">
        <v>552</v>
      </c>
      <c r="K437" s="16">
        <v>43784</v>
      </c>
      <c r="L437" s="6" t="s">
        <v>462</v>
      </c>
      <c r="M437" s="6" t="s">
        <v>727</v>
      </c>
      <c r="N437" s="6"/>
      <c r="O437" s="6"/>
      <c r="P437" s="16">
        <v>43781</v>
      </c>
      <c r="Q437" s="17">
        <v>0.83333333333333337</v>
      </c>
      <c r="R437" s="6" t="s">
        <v>99</v>
      </c>
      <c r="S437" s="6" t="s">
        <v>98</v>
      </c>
      <c r="T437" s="6" t="s">
        <v>52</v>
      </c>
      <c r="U437" s="6" t="s">
        <v>728</v>
      </c>
      <c r="V437" s="6" t="s">
        <v>332</v>
      </c>
      <c r="W437" s="6" t="s">
        <v>94</v>
      </c>
      <c r="Y437" s="6" t="s">
        <v>73</v>
      </c>
      <c r="Z437" s="6" t="s">
        <v>74</v>
      </c>
      <c r="AU437" s="6" t="s">
        <v>716</v>
      </c>
      <c r="AV437" s="6" t="s">
        <v>106</v>
      </c>
      <c r="AX437" s="6" t="s">
        <v>99</v>
      </c>
      <c r="AY437" s="13">
        <f t="shared" si="276"/>
        <v>0</v>
      </c>
      <c r="AZ437" s="13">
        <f t="shared" si="277"/>
        <v>0</v>
      </c>
      <c r="BA437" s="13">
        <f t="shared" si="278"/>
        <v>0</v>
      </c>
      <c r="BB437" s="13">
        <f t="shared" si="279"/>
        <v>1</v>
      </c>
      <c r="BC437" s="13">
        <f t="shared" si="280"/>
        <v>0</v>
      </c>
      <c r="BD437" s="13">
        <f t="shared" si="281"/>
        <v>0</v>
      </c>
      <c r="BE437" s="13">
        <f>COUNTIF(T437:AW437,"Tocaciones")</f>
        <v>0</v>
      </c>
      <c r="BF437" s="13">
        <f t="shared" si="282"/>
        <v>0</v>
      </c>
      <c r="BG437" s="13">
        <f t="shared" si="283"/>
        <v>0</v>
      </c>
      <c r="BH437" s="13">
        <f t="shared" si="284"/>
        <v>0</v>
      </c>
      <c r="BI437" s="13">
        <f t="shared" si="285"/>
        <v>0</v>
      </c>
      <c r="BJ437" s="13">
        <f t="shared" si="286"/>
        <v>0</v>
      </c>
      <c r="BK437" s="13">
        <f t="shared" si="287"/>
        <v>0</v>
      </c>
      <c r="BL437" s="13">
        <f t="shared" si="288"/>
        <v>0</v>
      </c>
      <c r="BM437" s="13">
        <f t="shared" si="289"/>
        <v>0</v>
      </c>
      <c r="BN437" s="13">
        <f t="shared" si="290"/>
        <v>0</v>
      </c>
      <c r="BO437" s="13">
        <f t="shared" si="291"/>
        <v>0</v>
      </c>
      <c r="BP437" s="13">
        <f t="shared" si="292"/>
        <v>0</v>
      </c>
      <c r="BQ437" s="13">
        <f t="shared" si="293"/>
        <v>0</v>
      </c>
      <c r="BR437" s="13">
        <f t="shared" si="294"/>
        <v>0</v>
      </c>
      <c r="BS437" s="13">
        <f t="shared" si="295"/>
        <v>0</v>
      </c>
      <c r="BT437" s="13">
        <f t="shared" si="296"/>
        <v>0</v>
      </c>
      <c r="BU437" s="40">
        <f t="shared" si="320"/>
        <v>1</v>
      </c>
      <c r="BV437" s="13">
        <f t="shared" si="297"/>
        <v>0</v>
      </c>
      <c r="BW437" s="13">
        <f t="shared" si="298"/>
        <v>1</v>
      </c>
      <c r="BX437" s="13">
        <f t="shared" si="299"/>
        <v>1</v>
      </c>
      <c r="BY437" s="13">
        <f t="shared" si="300"/>
        <v>0</v>
      </c>
      <c r="BZ437" s="13">
        <f t="shared" si="301"/>
        <v>0</v>
      </c>
      <c r="CA437" s="13">
        <f t="shared" si="302"/>
        <v>0</v>
      </c>
      <c r="CB437" s="13">
        <f t="shared" si="303"/>
        <v>0</v>
      </c>
      <c r="CC437" s="13">
        <f t="shared" si="304"/>
        <v>0</v>
      </c>
      <c r="CD437" s="13">
        <f t="shared" si="305"/>
        <v>0</v>
      </c>
      <c r="CE437" s="13">
        <f t="shared" si="306"/>
        <v>0</v>
      </c>
      <c r="CF437" s="13">
        <f t="shared" si="307"/>
        <v>0</v>
      </c>
      <c r="CG437" s="13">
        <f t="shared" si="308"/>
        <v>0</v>
      </c>
      <c r="CH437" s="13">
        <f t="shared" si="309"/>
        <v>0</v>
      </c>
      <c r="CI437" s="13">
        <f t="shared" si="310"/>
        <v>0</v>
      </c>
      <c r="CJ437" s="13">
        <f t="shared" si="311"/>
        <v>0</v>
      </c>
      <c r="CK437" s="13">
        <f t="shared" si="312"/>
        <v>0</v>
      </c>
      <c r="CL437" s="13">
        <f t="shared" si="313"/>
        <v>0</v>
      </c>
      <c r="CM437" s="13">
        <f t="shared" si="314"/>
        <v>0</v>
      </c>
      <c r="CN437" s="13">
        <f t="shared" si="315"/>
        <v>0</v>
      </c>
      <c r="CO437" s="13">
        <f t="shared" si="316"/>
        <v>0</v>
      </c>
      <c r="CP437" s="13">
        <f t="shared" si="317"/>
        <v>0</v>
      </c>
      <c r="CQ437" s="13">
        <f t="shared" si="318"/>
        <v>0</v>
      </c>
      <c r="CR437" s="13">
        <f t="shared" si="319"/>
        <v>1</v>
      </c>
      <c r="CS437" s="13">
        <f t="shared" si="321"/>
        <v>0</v>
      </c>
      <c r="CT437" s="13" t="s">
        <v>107</v>
      </c>
    </row>
    <row r="438" spans="1:98" x14ac:dyDescent="0.35">
      <c r="A438" s="14">
        <v>300</v>
      </c>
      <c r="B438" s="6">
        <v>437</v>
      </c>
      <c r="C438" s="6">
        <v>21</v>
      </c>
      <c r="D438" s="6">
        <v>2</v>
      </c>
      <c r="G438" s="6">
        <v>1</v>
      </c>
      <c r="H438" s="6"/>
      <c r="I438" s="6"/>
      <c r="J438" s="6" t="s">
        <v>723</v>
      </c>
      <c r="K438" s="16">
        <v>43781</v>
      </c>
      <c r="L438" s="6" t="s">
        <v>86</v>
      </c>
      <c r="M438" s="6" t="s">
        <v>342</v>
      </c>
      <c r="N438" s="6"/>
      <c r="O438" s="6"/>
      <c r="P438" s="16">
        <v>43790</v>
      </c>
      <c r="Q438" s="17">
        <v>0.41666666666666669</v>
      </c>
      <c r="R438" s="6" t="s">
        <v>98</v>
      </c>
      <c r="S438" s="6" t="s">
        <v>98</v>
      </c>
      <c r="T438" s="6" t="s">
        <v>53</v>
      </c>
      <c r="U438" s="6" t="s">
        <v>729</v>
      </c>
      <c r="V438" s="6" t="s">
        <v>344</v>
      </c>
      <c r="W438" s="6" t="s">
        <v>94</v>
      </c>
      <c r="Y438" s="6" t="s">
        <v>79</v>
      </c>
      <c r="AA438" s="6" t="s">
        <v>55</v>
      </c>
      <c r="AB438" s="6" t="s">
        <v>729</v>
      </c>
      <c r="AC438" s="6" t="s">
        <v>94</v>
      </c>
      <c r="AD438" s="6">
        <v>3</v>
      </c>
      <c r="AE438" s="6" t="s">
        <v>80</v>
      </c>
      <c r="AG438" s="6" t="s">
        <v>50</v>
      </c>
      <c r="AH438" s="6" t="s">
        <v>730</v>
      </c>
      <c r="AI438" s="6" t="s">
        <v>94</v>
      </c>
      <c r="AK438" s="6" t="s">
        <v>80</v>
      </c>
      <c r="AM438" s="6" t="s">
        <v>49</v>
      </c>
      <c r="AN438" s="6" t="s">
        <v>687</v>
      </c>
      <c r="AO438" s="6" t="s">
        <v>94</v>
      </c>
      <c r="AQ438" s="6" t="s">
        <v>86</v>
      </c>
      <c r="AU438" s="6" t="s">
        <v>105</v>
      </c>
      <c r="AV438" s="6" t="s">
        <v>106</v>
      </c>
      <c r="AW438" s="6" t="s">
        <v>265</v>
      </c>
      <c r="AX438" s="6" t="s">
        <v>99</v>
      </c>
      <c r="AY438" s="13">
        <f t="shared" si="276"/>
        <v>1</v>
      </c>
      <c r="AZ438" s="13">
        <f t="shared" si="277"/>
        <v>1</v>
      </c>
      <c r="BA438" s="13">
        <f t="shared" si="278"/>
        <v>0</v>
      </c>
      <c r="BB438" s="13">
        <f t="shared" si="279"/>
        <v>0</v>
      </c>
      <c r="BC438" s="13">
        <f t="shared" si="280"/>
        <v>1</v>
      </c>
      <c r="BD438" s="13">
        <f t="shared" si="281"/>
        <v>0</v>
      </c>
      <c r="BE438" s="13">
        <f>COUNTIF(T438:AT438,"Tocaciones")</f>
        <v>1</v>
      </c>
      <c r="BF438" s="13">
        <f t="shared" si="282"/>
        <v>0</v>
      </c>
      <c r="BG438" s="13">
        <f t="shared" si="283"/>
        <v>0</v>
      </c>
      <c r="BH438" s="13">
        <f t="shared" si="284"/>
        <v>0</v>
      </c>
      <c r="BI438" s="13">
        <f t="shared" si="285"/>
        <v>0</v>
      </c>
      <c r="BJ438" s="13">
        <f t="shared" si="286"/>
        <v>0</v>
      </c>
      <c r="BK438" s="13">
        <f t="shared" si="287"/>
        <v>0</v>
      </c>
      <c r="BL438" s="13">
        <f t="shared" si="288"/>
        <v>0</v>
      </c>
      <c r="BM438" s="13">
        <f t="shared" si="289"/>
        <v>0</v>
      </c>
      <c r="BN438" s="13">
        <f t="shared" si="290"/>
        <v>0</v>
      </c>
      <c r="BO438" s="13">
        <f t="shared" si="291"/>
        <v>0</v>
      </c>
      <c r="BP438" s="13">
        <f t="shared" si="292"/>
        <v>0</v>
      </c>
      <c r="BQ438" s="13">
        <f t="shared" si="293"/>
        <v>0</v>
      </c>
      <c r="BR438" s="13">
        <f t="shared" si="294"/>
        <v>0</v>
      </c>
      <c r="BS438" s="13">
        <f t="shared" si="295"/>
        <v>0</v>
      </c>
      <c r="BT438" s="13">
        <f t="shared" si="296"/>
        <v>0</v>
      </c>
      <c r="BU438" s="40">
        <f t="shared" si="320"/>
        <v>4</v>
      </c>
      <c r="BV438" s="13">
        <f t="shared" si="297"/>
        <v>0</v>
      </c>
      <c r="BW438" s="13">
        <f t="shared" si="298"/>
        <v>0</v>
      </c>
      <c r="BX438" s="13">
        <f t="shared" si="299"/>
        <v>0</v>
      </c>
      <c r="BY438" s="13">
        <f t="shared" si="300"/>
        <v>0</v>
      </c>
      <c r="BZ438" s="13">
        <f t="shared" si="301"/>
        <v>0</v>
      </c>
      <c r="CA438" s="13">
        <f t="shared" si="302"/>
        <v>0</v>
      </c>
      <c r="CB438" s="13">
        <f t="shared" si="303"/>
        <v>0</v>
      </c>
      <c r="CC438" s="13">
        <f t="shared" si="304"/>
        <v>1</v>
      </c>
      <c r="CD438" s="13">
        <f t="shared" si="305"/>
        <v>2</v>
      </c>
      <c r="CE438" s="13">
        <f t="shared" si="306"/>
        <v>0</v>
      </c>
      <c r="CF438" s="13">
        <f t="shared" si="307"/>
        <v>0</v>
      </c>
      <c r="CG438" s="13">
        <f t="shared" si="308"/>
        <v>0</v>
      </c>
      <c r="CH438" s="13">
        <f t="shared" si="309"/>
        <v>0</v>
      </c>
      <c r="CI438" s="13">
        <f t="shared" si="310"/>
        <v>0</v>
      </c>
      <c r="CJ438" s="13">
        <f t="shared" si="311"/>
        <v>1</v>
      </c>
      <c r="CK438" s="13">
        <f t="shared" si="312"/>
        <v>0</v>
      </c>
      <c r="CL438" s="13">
        <f t="shared" si="313"/>
        <v>0</v>
      </c>
      <c r="CM438" s="13">
        <f t="shared" si="314"/>
        <v>0</v>
      </c>
      <c r="CN438" s="13">
        <f t="shared" si="315"/>
        <v>0</v>
      </c>
      <c r="CO438" s="13">
        <f t="shared" si="316"/>
        <v>0</v>
      </c>
      <c r="CP438" s="13">
        <f t="shared" si="317"/>
        <v>0</v>
      </c>
      <c r="CQ438" s="13">
        <f t="shared" si="318"/>
        <v>0</v>
      </c>
      <c r="CR438" s="13">
        <f t="shared" si="319"/>
        <v>4</v>
      </c>
      <c r="CS438" s="13">
        <f t="shared" si="321"/>
        <v>2</v>
      </c>
      <c r="CT438" s="13" t="s">
        <v>125</v>
      </c>
    </row>
    <row r="439" spans="1:98" x14ac:dyDescent="0.35">
      <c r="A439" s="14">
        <v>300</v>
      </c>
      <c r="B439" s="6">
        <v>438</v>
      </c>
      <c r="C439" s="6">
        <v>26</v>
      </c>
      <c r="D439" s="6">
        <v>2</v>
      </c>
      <c r="G439" s="6">
        <v>1</v>
      </c>
      <c r="H439" s="6"/>
      <c r="I439" s="6"/>
      <c r="J439" s="6" t="s">
        <v>723</v>
      </c>
      <c r="K439" s="16">
        <v>43782</v>
      </c>
      <c r="L439" s="6" t="s">
        <v>86</v>
      </c>
      <c r="M439" s="6" t="s">
        <v>342</v>
      </c>
      <c r="N439" s="6"/>
      <c r="O439" s="6"/>
      <c r="P439" s="16">
        <v>43790</v>
      </c>
      <c r="Q439" s="17">
        <v>0.41666666666666669</v>
      </c>
      <c r="R439" s="6" t="s">
        <v>98</v>
      </c>
      <c r="S439" s="6" t="s">
        <v>98</v>
      </c>
      <c r="T439" s="6" t="s">
        <v>53</v>
      </c>
      <c r="U439" s="6" t="s">
        <v>729</v>
      </c>
      <c r="V439" s="6" t="s">
        <v>344</v>
      </c>
      <c r="W439" s="6" t="s">
        <v>94</v>
      </c>
      <c r="Y439" s="6" t="s">
        <v>79</v>
      </c>
      <c r="AA439" s="6" t="s">
        <v>49</v>
      </c>
      <c r="AB439" s="6" t="s">
        <v>729</v>
      </c>
      <c r="AC439" s="6" t="s">
        <v>94</v>
      </c>
      <c r="AD439" s="6">
        <v>3</v>
      </c>
      <c r="AE439" s="6" t="s">
        <v>87</v>
      </c>
      <c r="AG439" s="6" t="s">
        <v>49</v>
      </c>
      <c r="AH439" s="6" t="s">
        <v>730</v>
      </c>
      <c r="AI439" s="6" t="s">
        <v>94</v>
      </c>
      <c r="AK439" s="6" t="s">
        <v>86</v>
      </c>
      <c r="AM439" s="6" t="s">
        <v>49</v>
      </c>
      <c r="AN439" s="6" t="s">
        <v>687</v>
      </c>
      <c r="AO439" s="6" t="s">
        <v>94</v>
      </c>
      <c r="AQ439" s="6" t="s">
        <v>86</v>
      </c>
      <c r="AU439" s="6" t="s">
        <v>105</v>
      </c>
      <c r="AV439" s="6" t="s">
        <v>106</v>
      </c>
      <c r="AW439" s="6" t="s">
        <v>265</v>
      </c>
      <c r="AX439" s="6" t="s">
        <v>99</v>
      </c>
      <c r="AY439" s="13">
        <f t="shared" si="276"/>
        <v>3</v>
      </c>
      <c r="AZ439" s="13">
        <f t="shared" si="277"/>
        <v>0</v>
      </c>
      <c r="BA439" s="13">
        <f t="shared" si="278"/>
        <v>0</v>
      </c>
      <c r="BB439" s="13">
        <f t="shared" si="279"/>
        <v>0</v>
      </c>
      <c r="BC439" s="13">
        <f t="shared" si="280"/>
        <v>1</v>
      </c>
      <c r="BD439" s="13">
        <f t="shared" si="281"/>
        <v>0</v>
      </c>
      <c r="BE439" s="13">
        <f>COUNTIF(T439:AW439,"Tocaciones")</f>
        <v>0</v>
      </c>
      <c r="BF439" s="13">
        <f t="shared" si="282"/>
        <v>0</v>
      </c>
      <c r="BG439" s="13">
        <f t="shared" si="283"/>
        <v>0</v>
      </c>
      <c r="BH439" s="13">
        <f t="shared" si="284"/>
        <v>0</v>
      </c>
      <c r="BI439" s="13">
        <f t="shared" si="285"/>
        <v>0</v>
      </c>
      <c r="BJ439" s="13">
        <f t="shared" si="286"/>
        <v>0</v>
      </c>
      <c r="BK439" s="13">
        <f t="shared" si="287"/>
        <v>0</v>
      </c>
      <c r="BL439" s="13">
        <f t="shared" si="288"/>
        <v>0</v>
      </c>
      <c r="BM439" s="13">
        <f t="shared" si="289"/>
        <v>0</v>
      </c>
      <c r="BN439" s="13">
        <f t="shared" si="290"/>
        <v>0</v>
      </c>
      <c r="BO439" s="13">
        <f t="shared" si="291"/>
        <v>0</v>
      </c>
      <c r="BP439" s="13">
        <f t="shared" si="292"/>
        <v>0</v>
      </c>
      <c r="BQ439" s="13">
        <f t="shared" si="293"/>
        <v>0</v>
      </c>
      <c r="BR439" s="13">
        <f t="shared" si="294"/>
        <v>0</v>
      </c>
      <c r="BS439" s="13">
        <f t="shared" si="295"/>
        <v>0</v>
      </c>
      <c r="BT439" s="13">
        <f t="shared" si="296"/>
        <v>0</v>
      </c>
      <c r="BU439" s="40">
        <f t="shared" si="320"/>
        <v>4</v>
      </c>
      <c r="BV439" s="13">
        <f t="shared" si="297"/>
        <v>0</v>
      </c>
      <c r="BW439" s="13">
        <f t="shared" si="298"/>
        <v>0</v>
      </c>
      <c r="BX439" s="13">
        <f t="shared" si="299"/>
        <v>0</v>
      </c>
      <c r="BY439" s="13">
        <f t="shared" si="300"/>
        <v>0</v>
      </c>
      <c r="BZ439" s="13">
        <f t="shared" si="301"/>
        <v>0</v>
      </c>
      <c r="CA439" s="13">
        <f t="shared" si="302"/>
        <v>0</v>
      </c>
      <c r="CB439" s="13">
        <f t="shared" si="303"/>
        <v>0</v>
      </c>
      <c r="CC439" s="13">
        <f t="shared" si="304"/>
        <v>1</v>
      </c>
      <c r="CD439" s="13">
        <f t="shared" si="305"/>
        <v>0</v>
      </c>
      <c r="CE439" s="13">
        <f t="shared" si="306"/>
        <v>0</v>
      </c>
      <c r="CF439" s="13">
        <f t="shared" si="307"/>
        <v>0</v>
      </c>
      <c r="CG439" s="13">
        <f t="shared" si="308"/>
        <v>0</v>
      </c>
      <c r="CH439" s="13">
        <f t="shared" si="309"/>
        <v>0</v>
      </c>
      <c r="CI439" s="13">
        <f t="shared" si="310"/>
        <v>0</v>
      </c>
      <c r="CJ439" s="13">
        <f t="shared" si="311"/>
        <v>2</v>
      </c>
      <c r="CK439" s="13">
        <f t="shared" si="312"/>
        <v>1</v>
      </c>
      <c r="CL439" s="13">
        <f t="shared" si="313"/>
        <v>0</v>
      </c>
      <c r="CM439" s="13">
        <f t="shared" si="314"/>
        <v>0</v>
      </c>
      <c r="CN439" s="13">
        <f t="shared" si="315"/>
        <v>0</v>
      </c>
      <c r="CO439" s="13">
        <f t="shared" si="316"/>
        <v>0</v>
      </c>
      <c r="CP439" s="13">
        <f t="shared" si="317"/>
        <v>0</v>
      </c>
      <c r="CQ439" s="13">
        <f t="shared" si="318"/>
        <v>0</v>
      </c>
      <c r="CR439" s="13">
        <f t="shared" si="319"/>
        <v>4</v>
      </c>
      <c r="CS439" s="13">
        <f t="shared" si="321"/>
        <v>0</v>
      </c>
      <c r="CT439" s="13" t="s">
        <v>107</v>
      </c>
    </row>
    <row r="440" spans="1:98" x14ac:dyDescent="0.35">
      <c r="A440" s="14">
        <v>300</v>
      </c>
      <c r="B440" s="6">
        <v>439</v>
      </c>
      <c r="D440" s="6">
        <v>2</v>
      </c>
      <c r="G440" s="6">
        <v>1</v>
      </c>
      <c r="H440" s="6"/>
      <c r="I440" s="6"/>
      <c r="J440" s="6" t="s">
        <v>723</v>
      </c>
      <c r="K440" s="16">
        <v>43783</v>
      </c>
      <c r="L440" s="6" t="s">
        <v>86</v>
      </c>
      <c r="M440" s="6" t="s">
        <v>342</v>
      </c>
      <c r="N440" s="6"/>
      <c r="O440" s="6"/>
      <c r="P440" s="16">
        <v>43790</v>
      </c>
      <c r="R440" s="6" t="s">
        <v>98</v>
      </c>
      <c r="S440" s="6" t="s">
        <v>98</v>
      </c>
      <c r="T440" s="6" t="s">
        <v>53</v>
      </c>
      <c r="U440" s="6" t="s">
        <v>729</v>
      </c>
      <c r="V440" s="6" t="s">
        <v>344</v>
      </c>
      <c r="W440" s="6" t="s">
        <v>94</v>
      </c>
      <c r="Y440" s="6" t="s">
        <v>79</v>
      </c>
      <c r="AA440" s="6" t="s">
        <v>49</v>
      </c>
      <c r="AB440" s="6" t="s">
        <v>729</v>
      </c>
      <c r="AC440" s="6" t="s">
        <v>94</v>
      </c>
      <c r="AD440" s="6">
        <v>3</v>
      </c>
      <c r="AE440" s="6" t="s">
        <v>87</v>
      </c>
      <c r="AG440" s="6" t="s">
        <v>50</v>
      </c>
      <c r="AH440" s="6" t="s">
        <v>730</v>
      </c>
      <c r="AI440" s="6" t="s">
        <v>94</v>
      </c>
      <c r="AK440" s="6" t="s">
        <v>80</v>
      </c>
      <c r="AM440" s="6" t="s">
        <v>49</v>
      </c>
      <c r="AN440" s="6" t="s">
        <v>687</v>
      </c>
      <c r="AO440" s="6" t="s">
        <v>94</v>
      </c>
      <c r="AQ440" s="6" t="s">
        <v>86</v>
      </c>
      <c r="AU440" s="6" t="s">
        <v>105</v>
      </c>
      <c r="AV440" s="6" t="s">
        <v>106</v>
      </c>
      <c r="AW440" s="6" t="s">
        <v>265</v>
      </c>
      <c r="AX440" s="6" t="s">
        <v>99</v>
      </c>
      <c r="AY440" s="13">
        <f t="shared" si="276"/>
        <v>2</v>
      </c>
      <c r="AZ440" s="13">
        <f t="shared" si="277"/>
        <v>1</v>
      </c>
      <c r="BA440" s="13">
        <f t="shared" si="278"/>
        <v>0</v>
      </c>
      <c r="BB440" s="13">
        <f t="shared" si="279"/>
        <v>0</v>
      </c>
      <c r="BC440" s="13">
        <f t="shared" si="280"/>
        <v>1</v>
      </c>
      <c r="BD440" s="13">
        <f t="shared" si="281"/>
        <v>0</v>
      </c>
      <c r="BE440" s="13">
        <f>COUNTIF(T440:AT440,"Tocaciones")</f>
        <v>0</v>
      </c>
      <c r="BF440" s="13">
        <f t="shared" si="282"/>
        <v>0</v>
      </c>
      <c r="BG440" s="13">
        <f t="shared" si="283"/>
        <v>0</v>
      </c>
      <c r="BH440" s="13">
        <f t="shared" si="284"/>
        <v>0</v>
      </c>
      <c r="BI440" s="13">
        <f t="shared" si="285"/>
        <v>0</v>
      </c>
      <c r="BJ440" s="13">
        <f t="shared" si="286"/>
        <v>0</v>
      </c>
      <c r="BK440" s="13">
        <f t="shared" si="287"/>
        <v>0</v>
      </c>
      <c r="BL440" s="13">
        <f t="shared" si="288"/>
        <v>0</v>
      </c>
      <c r="BM440" s="13">
        <f t="shared" si="289"/>
        <v>0</v>
      </c>
      <c r="BN440" s="13">
        <f t="shared" si="290"/>
        <v>0</v>
      </c>
      <c r="BO440" s="13">
        <f t="shared" si="291"/>
        <v>0</v>
      </c>
      <c r="BP440" s="13">
        <f t="shared" si="292"/>
        <v>0</v>
      </c>
      <c r="BQ440" s="13">
        <f t="shared" si="293"/>
        <v>0</v>
      </c>
      <c r="BR440" s="13">
        <f t="shared" si="294"/>
        <v>0</v>
      </c>
      <c r="BS440" s="13">
        <f t="shared" si="295"/>
        <v>0</v>
      </c>
      <c r="BT440" s="13">
        <f t="shared" si="296"/>
        <v>0</v>
      </c>
      <c r="BU440" s="40">
        <f t="shared" si="320"/>
        <v>4</v>
      </c>
      <c r="BV440" s="13">
        <f t="shared" si="297"/>
        <v>0</v>
      </c>
      <c r="BW440" s="13">
        <f t="shared" si="298"/>
        <v>0</v>
      </c>
      <c r="BX440" s="13">
        <f t="shared" si="299"/>
        <v>0</v>
      </c>
      <c r="BY440" s="13">
        <f t="shared" si="300"/>
        <v>0</v>
      </c>
      <c r="BZ440" s="13">
        <f t="shared" si="301"/>
        <v>0</v>
      </c>
      <c r="CA440" s="13">
        <f t="shared" si="302"/>
        <v>0</v>
      </c>
      <c r="CB440" s="13">
        <f t="shared" si="303"/>
        <v>0</v>
      </c>
      <c r="CC440" s="13">
        <f t="shared" si="304"/>
        <v>1</v>
      </c>
      <c r="CD440" s="13">
        <f t="shared" si="305"/>
        <v>1</v>
      </c>
      <c r="CE440" s="13">
        <f t="shared" si="306"/>
        <v>0</v>
      </c>
      <c r="CF440" s="13">
        <f t="shared" si="307"/>
        <v>0</v>
      </c>
      <c r="CG440" s="13">
        <f t="shared" si="308"/>
        <v>0</v>
      </c>
      <c r="CH440" s="13">
        <f t="shared" si="309"/>
        <v>0</v>
      </c>
      <c r="CI440" s="13">
        <f t="shared" si="310"/>
        <v>0</v>
      </c>
      <c r="CJ440" s="13">
        <f t="shared" si="311"/>
        <v>1</v>
      </c>
      <c r="CK440" s="13">
        <f t="shared" si="312"/>
        <v>1</v>
      </c>
      <c r="CL440" s="13">
        <f t="shared" si="313"/>
        <v>0</v>
      </c>
      <c r="CM440" s="13">
        <f t="shared" si="314"/>
        <v>0</v>
      </c>
      <c r="CN440" s="13">
        <f t="shared" si="315"/>
        <v>0</v>
      </c>
      <c r="CO440" s="13">
        <f t="shared" si="316"/>
        <v>0</v>
      </c>
      <c r="CP440" s="13">
        <f t="shared" si="317"/>
        <v>0</v>
      </c>
      <c r="CQ440" s="13">
        <f t="shared" si="318"/>
        <v>0</v>
      </c>
      <c r="CR440" s="13">
        <f t="shared" si="319"/>
        <v>4</v>
      </c>
      <c r="CS440" s="13">
        <f t="shared" si="321"/>
        <v>1</v>
      </c>
      <c r="CT440" s="13" t="s">
        <v>125</v>
      </c>
    </row>
    <row r="441" spans="1:98" x14ac:dyDescent="0.35">
      <c r="A441" s="14">
        <v>300</v>
      </c>
      <c r="B441" s="6">
        <v>440</v>
      </c>
      <c r="D441" s="6">
        <v>2</v>
      </c>
      <c r="G441" s="6">
        <v>1</v>
      </c>
      <c r="H441" s="6"/>
      <c r="I441" s="6"/>
      <c r="J441" s="6" t="s">
        <v>723</v>
      </c>
      <c r="K441" s="16">
        <v>43784</v>
      </c>
      <c r="L441" s="6" t="s">
        <v>86</v>
      </c>
      <c r="M441" s="6" t="s">
        <v>342</v>
      </c>
      <c r="N441" s="6"/>
      <c r="O441" s="6"/>
      <c r="P441" s="16">
        <v>43790</v>
      </c>
      <c r="R441" s="6" t="s">
        <v>98</v>
      </c>
      <c r="S441" s="6" t="s">
        <v>98</v>
      </c>
      <c r="T441" s="6" t="s">
        <v>53</v>
      </c>
      <c r="U441" s="6" t="s">
        <v>729</v>
      </c>
      <c r="V441" s="6" t="s">
        <v>344</v>
      </c>
      <c r="W441" s="6" t="s">
        <v>94</v>
      </c>
      <c r="Y441" s="6" t="s">
        <v>79</v>
      </c>
      <c r="AA441" s="6" t="s">
        <v>49</v>
      </c>
      <c r="AB441" s="6" t="s">
        <v>729</v>
      </c>
      <c r="AC441" s="6" t="s">
        <v>94</v>
      </c>
      <c r="AD441" s="6">
        <v>3</v>
      </c>
      <c r="AE441" s="6" t="s">
        <v>87</v>
      </c>
      <c r="AG441" s="6" t="s">
        <v>50</v>
      </c>
      <c r="AH441" s="6" t="s">
        <v>730</v>
      </c>
      <c r="AI441" s="6" t="s">
        <v>94</v>
      </c>
      <c r="AK441" s="6" t="s">
        <v>80</v>
      </c>
      <c r="AM441" s="6" t="s">
        <v>49</v>
      </c>
      <c r="AN441" s="6" t="s">
        <v>687</v>
      </c>
      <c r="AO441" s="6" t="s">
        <v>94</v>
      </c>
      <c r="AQ441" s="6" t="s">
        <v>86</v>
      </c>
      <c r="AU441" s="6" t="s">
        <v>105</v>
      </c>
      <c r="AV441" s="6" t="s">
        <v>106</v>
      </c>
      <c r="AW441" s="6" t="s">
        <v>265</v>
      </c>
      <c r="AX441" s="6" t="s">
        <v>99</v>
      </c>
      <c r="AY441" s="13">
        <f t="shared" si="276"/>
        <v>2</v>
      </c>
      <c r="AZ441" s="13">
        <f t="shared" si="277"/>
        <v>1</v>
      </c>
      <c r="BA441" s="13">
        <f t="shared" si="278"/>
        <v>0</v>
      </c>
      <c r="BB441" s="13">
        <f t="shared" si="279"/>
        <v>0</v>
      </c>
      <c r="BC441" s="13">
        <f t="shared" si="280"/>
        <v>1</v>
      </c>
      <c r="BD441" s="13">
        <f t="shared" si="281"/>
        <v>0</v>
      </c>
      <c r="BE441" s="13">
        <f>COUNTIF(T441:AW441,"Tocaciones")</f>
        <v>0</v>
      </c>
      <c r="BF441" s="13">
        <f t="shared" si="282"/>
        <v>0</v>
      </c>
      <c r="BG441" s="13">
        <f t="shared" si="283"/>
        <v>0</v>
      </c>
      <c r="BH441" s="13">
        <f t="shared" si="284"/>
        <v>0</v>
      </c>
      <c r="BI441" s="13">
        <f t="shared" si="285"/>
        <v>0</v>
      </c>
      <c r="BJ441" s="13">
        <f t="shared" si="286"/>
        <v>0</v>
      </c>
      <c r="BK441" s="13">
        <f t="shared" si="287"/>
        <v>0</v>
      </c>
      <c r="BL441" s="13">
        <f t="shared" si="288"/>
        <v>0</v>
      </c>
      <c r="BM441" s="13">
        <f t="shared" si="289"/>
        <v>0</v>
      </c>
      <c r="BN441" s="13">
        <f t="shared" si="290"/>
        <v>0</v>
      </c>
      <c r="BO441" s="13">
        <f t="shared" si="291"/>
        <v>0</v>
      </c>
      <c r="BP441" s="13">
        <f t="shared" si="292"/>
        <v>0</v>
      </c>
      <c r="BQ441" s="13">
        <f t="shared" si="293"/>
        <v>0</v>
      </c>
      <c r="BR441" s="13">
        <f t="shared" si="294"/>
        <v>0</v>
      </c>
      <c r="BS441" s="13">
        <f t="shared" si="295"/>
        <v>0</v>
      </c>
      <c r="BT441" s="13">
        <f t="shared" si="296"/>
        <v>0</v>
      </c>
      <c r="BU441" s="40">
        <f t="shared" si="320"/>
        <v>4</v>
      </c>
      <c r="BV441" s="13">
        <f t="shared" si="297"/>
        <v>0</v>
      </c>
      <c r="BW441" s="13">
        <f t="shared" si="298"/>
        <v>0</v>
      </c>
      <c r="BX441" s="13">
        <f t="shared" si="299"/>
        <v>0</v>
      </c>
      <c r="BY441" s="13">
        <f t="shared" si="300"/>
        <v>0</v>
      </c>
      <c r="BZ441" s="13">
        <f t="shared" si="301"/>
        <v>0</v>
      </c>
      <c r="CA441" s="13">
        <f t="shared" si="302"/>
        <v>0</v>
      </c>
      <c r="CB441" s="13">
        <f t="shared" si="303"/>
        <v>0</v>
      </c>
      <c r="CC441" s="13">
        <f t="shared" si="304"/>
        <v>1</v>
      </c>
      <c r="CD441" s="13">
        <f t="shared" si="305"/>
        <v>1</v>
      </c>
      <c r="CE441" s="13">
        <f t="shared" si="306"/>
        <v>0</v>
      </c>
      <c r="CF441" s="13">
        <f t="shared" si="307"/>
        <v>0</v>
      </c>
      <c r="CG441" s="13">
        <f t="shared" si="308"/>
        <v>0</v>
      </c>
      <c r="CH441" s="13">
        <f t="shared" si="309"/>
        <v>0</v>
      </c>
      <c r="CI441" s="13">
        <f t="shared" si="310"/>
        <v>0</v>
      </c>
      <c r="CJ441" s="13">
        <f t="shared" si="311"/>
        <v>1</v>
      </c>
      <c r="CK441" s="13">
        <f t="shared" si="312"/>
        <v>1</v>
      </c>
      <c r="CL441" s="13">
        <f t="shared" si="313"/>
        <v>0</v>
      </c>
      <c r="CM441" s="13">
        <f t="shared" si="314"/>
        <v>0</v>
      </c>
      <c r="CN441" s="13">
        <f t="shared" si="315"/>
        <v>0</v>
      </c>
      <c r="CO441" s="13">
        <f t="shared" si="316"/>
        <v>0</v>
      </c>
      <c r="CP441" s="13">
        <f t="shared" si="317"/>
        <v>0</v>
      </c>
      <c r="CQ441" s="13">
        <f t="shared" si="318"/>
        <v>0</v>
      </c>
      <c r="CR441" s="13">
        <f t="shared" si="319"/>
        <v>4</v>
      </c>
      <c r="CS441" s="13">
        <f t="shared" si="321"/>
        <v>1</v>
      </c>
      <c r="CT441" s="13" t="s">
        <v>125</v>
      </c>
    </row>
    <row r="442" spans="1:98" x14ac:dyDescent="0.35">
      <c r="A442" s="14">
        <v>300</v>
      </c>
      <c r="B442" s="6">
        <v>441</v>
      </c>
      <c r="D442" s="6">
        <v>1</v>
      </c>
      <c r="G442" s="6">
        <v>1</v>
      </c>
      <c r="H442" s="6"/>
      <c r="I442" s="6"/>
      <c r="J442" s="6" t="s">
        <v>723</v>
      </c>
      <c r="K442" s="16">
        <v>43785</v>
      </c>
      <c r="L442" s="6" t="s">
        <v>86</v>
      </c>
      <c r="M442" s="6" t="s">
        <v>342</v>
      </c>
      <c r="N442" s="6"/>
      <c r="O442" s="6"/>
      <c r="P442" s="16">
        <v>43790</v>
      </c>
      <c r="R442" s="6" t="s">
        <v>98</v>
      </c>
      <c r="S442" s="6" t="s">
        <v>98</v>
      </c>
      <c r="T442" s="6" t="s">
        <v>53</v>
      </c>
      <c r="U442" s="6" t="s">
        <v>729</v>
      </c>
      <c r="V442" s="6" t="s">
        <v>344</v>
      </c>
      <c r="W442" s="6" t="s">
        <v>94</v>
      </c>
      <c r="Y442" s="6" t="s">
        <v>79</v>
      </c>
      <c r="AA442" s="6" t="s">
        <v>49</v>
      </c>
      <c r="AB442" s="6" t="s">
        <v>729</v>
      </c>
      <c r="AC442" s="6" t="s">
        <v>94</v>
      </c>
      <c r="AD442" s="6">
        <v>3</v>
      </c>
      <c r="AE442" s="6" t="s">
        <v>87</v>
      </c>
      <c r="AG442" s="6" t="s">
        <v>49</v>
      </c>
      <c r="AH442" s="6" t="s">
        <v>730</v>
      </c>
      <c r="AI442" s="6" t="s">
        <v>94</v>
      </c>
      <c r="AK442" s="6" t="s">
        <v>86</v>
      </c>
      <c r="AM442" s="6" t="s">
        <v>49</v>
      </c>
      <c r="AN442" s="6" t="s">
        <v>687</v>
      </c>
      <c r="AO442" s="6" t="s">
        <v>94</v>
      </c>
      <c r="AQ442" s="6" t="s">
        <v>86</v>
      </c>
      <c r="AU442" s="6" t="s">
        <v>105</v>
      </c>
      <c r="AV442" s="6" t="s">
        <v>106</v>
      </c>
      <c r="AW442" s="6" t="s">
        <v>265</v>
      </c>
      <c r="AX442" s="6" t="s">
        <v>99</v>
      </c>
      <c r="AY442" s="13">
        <f t="shared" si="276"/>
        <v>3</v>
      </c>
      <c r="AZ442" s="13">
        <f t="shared" si="277"/>
        <v>0</v>
      </c>
      <c r="BA442" s="13">
        <f t="shared" si="278"/>
        <v>0</v>
      </c>
      <c r="BB442" s="13">
        <f t="shared" si="279"/>
        <v>0</v>
      </c>
      <c r="BC442" s="13">
        <f t="shared" si="280"/>
        <v>1</v>
      </c>
      <c r="BD442" s="13">
        <f t="shared" si="281"/>
        <v>0</v>
      </c>
      <c r="BE442" s="13">
        <f>COUNTIF(T442:AT442,"Tocaciones")</f>
        <v>0</v>
      </c>
      <c r="BF442" s="13">
        <f t="shared" si="282"/>
        <v>0</v>
      </c>
      <c r="BG442" s="13">
        <f t="shared" si="283"/>
        <v>0</v>
      </c>
      <c r="BH442" s="13">
        <f t="shared" si="284"/>
        <v>0</v>
      </c>
      <c r="BI442" s="13">
        <f t="shared" si="285"/>
        <v>0</v>
      </c>
      <c r="BJ442" s="13">
        <f t="shared" si="286"/>
        <v>0</v>
      </c>
      <c r="BK442" s="13">
        <f t="shared" si="287"/>
        <v>0</v>
      </c>
      <c r="BL442" s="13">
        <f t="shared" si="288"/>
        <v>0</v>
      </c>
      <c r="BM442" s="13">
        <f t="shared" si="289"/>
        <v>0</v>
      </c>
      <c r="BN442" s="13">
        <f t="shared" si="290"/>
        <v>0</v>
      </c>
      <c r="BO442" s="13">
        <f t="shared" si="291"/>
        <v>0</v>
      </c>
      <c r="BP442" s="13">
        <f t="shared" si="292"/>
        <v>0</v>
      </c>
      <c r="BQ442" s="13">
        <f t="shared" si="293"/>
        <v>0</v>
      </c>
      <c r="BR442" s="13">
        <f t="shared" si="294"/>
        <v>0</v>
      </c>
      <c r="BS442" s="13">
        <f t="shared" si="295"/>
        <v>0</v>
      </c>
      <c r="BT442" s="13">
        <f t="shared" si="296"/>
        <v>0</v>
      </c>
      <c r="BU442" s="40">
        <f t="shared" si="320"/>
        <v>4</v>
      </c>
      <c r="BV442" s="13">
        <f t="shared" si="297"/>
        <v>0</v>
      </c>
      <c r="BW442" s="13">
        <f t="shared" si="298"/>
        <v>0</v>
      </c>
      <c r="BX442" s="13">
        <f t="shared" si="299"/>
        <v>0</v>
      </c>
      <c r="BY442" s="13">
        <f t="shared" si="300"/>
        <v>0</v>
      </c>
      <c r="BZ442" s="13">
        <f t="shared" si="301"/>
        <v>0</v>
      </c>
      <c r="CA442" s="13">
        <f t="shared" si="302"/>
        <v>0</v>
      </c>
      <c r="CB442" s="13">
        <f t="shared" si="303"/>
        <v>0</v>
      </c>
      <c r="CC442" s="13">
        <f t="shared" si="304"/>
        <v>1</v>
      </c>
      <c r="CD442" s="13">
        <f t="shared" si="305"/>
        <v>0</v>
      </c>
      <c r="CE442" s="13">
        <f t="shared" si="306"/>
        <v>0</v>
      </c>
      <c r="CF442" s="13">
        <f t="shared" si="307"/>
        <v>0</v>
      </c>
      <c r="CG442" s="13">
        <f t="shared" si="308"/>
        <v>0</v>
      </c>
      <c r="CH442" s="13">
        <f t="shared" si="309"/>
        <v>0</v>
      </c>
      <c r="CI442" s="13">
        <f t="shared" si="310"/>
        <v>0</v>
      </c>
      <c r="CJ442" s="13">
        <f t="shared" si="311"/>
        <v>2</v>
      </c>
      <c r="CK442" s="13">
        <f t="shared" si="312"/>
        <v>1</v>
      </c>
      <c r="CL442" s="13">
        <f t="shared" si="313"/>
        <v>0</v>
      </c>
      <c r="CM442" s="13">
        <f t="shared" si="314"/>
        <v>0</v>
      </c>
      <c r="CN442" s="13">
        <f t="shared" si="315"/>
        <v>0</v>
      </c>
      <c r="CO442" s="13">
        <f t="shared" si="316"/>
        <v>0</v>
      </c>
      <c r="CP442" s="13">
        <f t="shared" si="317"/>
        <v>0</v>
      </c>
      <c r="CQ442" s="13">
        <f t="shared" si="318"/>
        <v>0</v>
      </c>
      <c r="CR442" s="13">
        <f t="shared" si="319"/>
        <v>4</v>
      </c>
      <c r="CS442" s="13">
        <f t="shared" si="321"/>
        <v>0</v>
      </c>
      <c r="CT442" s="13" t="s">
        <v>107</v>
      </c>
    </row>
    <row r="443" spans="1:98" x14ac:dyDescent="0.35">
      <c r="A443" s="14">
        <v>301</v>
      </c>
      <c r="B443" s="6">
        <v>442</v>
      </c>
      <c r="D443" s="6">
        <v>1</v>
      </c>
      <c r="G443" s="6">
        <v>1</v>
      </c>
      <c r="H443" s="6"/>
      <c r="I443" s="6"/>
      <c r="J443" s="6" t="s">
        <v>96</v>
      </c>
      <c r="K443" s="16">
        <v>43781</v>
      </c>
      <c r="L443" s="6" t="s">
        <v>86</v>
      </c>
      <c r="M443" s="6" t="s">
        <v>731</v>
      </c>
      <c r="N443" s="6"/>
      <c r="O443" s="6"/>
      <c r="P443" s="16">
        <v>43758</v>
      </c>
      <c r="Q443" s="17">
        <v>0.84027777777777779</v>
      </c>
      <c r="R443" s="6" t="s">
        <v>98</v>
      </c>
      <c r="S443" s="6" t="s">
        <v>98</v>
      </c>
      <c r="T443" s="6" t="s">
        <v>49</v>
      </c>
      <c r="U443" s="6" t="s">
        <v>732</v>
      </c>
      <c r="V443" s="6" t="s">
        <v>733</v>
      </c>
      <c r="W443" s="6" t="s">
        <v>94</v>
      </c>
      <c r="Y443" s="6" t="s">
        <v>87</v>
      </c>
      <c r="AA443" s="6" t="s">
        <v>53</v>
      </c>
      <c r="AB443" s="6" t="s">
        <v>732</v>
      </c>
      <c r="AC443" s="6" t="s">
        <v>94</v>
      </c>
      <c r="AG443" s="6" t="s">
        <v>49</v>
      </c>
      <c r="AH443" s="6" t="s">
        <v>734</v>
      </c>
      <c r="AI443" s="6" t="s">
        <v>94</v>
      </c>
      <c r="AK443" s="6" t="s">
        <v>86</v>
      </c>
      <c r="AM443" s="6" t="s">
        <v>50</v>
      </c>
      <c r="AN443" s="6" t="s">
        <v>735</v>
      </c>
      <c r="AO443" s="6" t="s">
        <v>94</v>
      </c>
      <c r="AQ443" s="6" t="s">
        <v>80</v>
      </c>
      <c r="AU443" s="6" t="s">
        <v>105</v>
      </c>
      <c r="AV443" s="6" t="s">
        <v>106</v>
      </c>
      <c r="AW443" s="6" t="s">
        <v>736</v>
      </c>
      <c r="AX443" s="6" t="s">
        <v>99</v>
      </c>
      <c r="AY443" s="13">
        <f t="shared" si="276"/>
        <v>2</v>
      </c>
      <c r="AZ443" s="13">
        <f t="shared" si="277"/>
        <v>1</v>
      </c>
      <c r="BA443" s="13">
        <f t="shared" si="278"/>
        <v>0</v>
      </c>
      <c r="BB443" s="13">
        <f t="shared" si="279"/>
        <v>0</v>
      </c>
      <c r="BC443" s="13">
        <f t="shared" si="280"/>
        <v>1</v>
      </c>
      <c r="BD443" s="13">
        <f t="shared" si="281"/>
        <v>0</v>
      </c>
      <c r="BE443" s="13">
        <f>COUNTIF(T443:AW443,"Tocaciones")</f>
        <v>0</v>
      </c>
      <c r="BF443" s="13">
        <f t="shared" si="282"/>
        <v>0</v>
      </c>
      <c r="BG443" s="13">
        <f t="shared" si="283"/>
        <v>0</v>
      </c>
      <c r="BH443" s="13">
        <f t="shared" si="284"/>
        <v>0</v>
      </c>
      <c r="BI443" s="13">
        <f t="shared" si="285"/>
        <v>0</v>
      </c>
      <c r="BJ443" s="13">
        <f t="shared" si="286"/>
        <v>0</v>
      </c>
      <c r="BK443" s="13">
        <f t="shared" si="287"/>
        <v>0</v>
      </c>
      <c r="BL443" s="13">
        <f t="shared" si="288"/>
        <v>0</v>
      </c>
      <c r="BM443" s="13">
        <f t="shared" si="289"/>
        <v>0</v>
      </c>
      <c r="BN443" s="13">
        <f t="shared" si="290"/>
        <v>0</v>
      </c>
      <c r="BO443" s="13">
        <f t="shared" si="291"/>
        <v>0</v>
      </c>
      <c r="BP443" s="13">
        <f t="shared" si="292"/>
        <v>0</v>
      </c>
      <c r="BQ443" s="13">
        <f t="shared" si="293"/>
        <v>0</v>
      </c>
      <c r="BR443" s="13">
        <f t="shared" si="294"/>
        <v>0</v>
      </c>
      <c r="BS443" s="13">
        <f t="shared" si="295"/>
        <v>0</v>
      </c>
      <c r="BT443" s="13">
        <f t="shared" si="296"/>
        <v>0</v>
      </c>
      <c r="BU443" s="40">
        <f t="shared" si="320"/>
        <v>4</v>
      </c>
      <c r="BV443" s="13">
        <f t="shared" si="297"/>
        <v>0</v>
      </c>
      <c r="BW443" s="13">
        <f t="shared" si="298"/>
        <v>0</v>
      </c>
      <c r="BX443" s="13">
        <f t="shared" si="299"/>
        <v>0</v>
      </c>
      <c r="BY443" s="13">
        <f t="shared" si="300"/>
        <v>0</v>
      </c>
      <c r="BZ443" s="13">
        <f t="shared" si="301"/>
        <v>0</v>
      </c>
      <c r="CA443" s="13">
        <f t="shared" si="302"/>
        <v>0</v>
      </c>
      <c r="CB443" s="13">
        <f t="shared" si="303"/>
        <v>0</v>
      </c>
      <c r="CC443" s="13">
        <f t="shared" si="304"/>
        <v>0</v>
      </c>
      <c r="CD443" s="13">
        <f t="shared" si="305"/>
        <v>1</v>
      </c>
      <c r="CE443" s="13">
        <f t="shared" si="306"/>
        <v>0</v>
      </c>
      <c r="CF443" s="13">
        <f t="shared" si="307"/>
        <v>0</v>
      </c>
      <c r="CG443" s="13">
        <f t="shared" si="308"/>
        <v>0</v>
      </c>
      <c r="CH443" s="13">
        <f t="shared" si="309"/>
        <v>0</v>
      </c>
      <c r="CI443" s="13">
        <f t="shared" si="310"/>
        <v>0</v>
      </c>
      <c r="CJ443" s="13">
        <f t="shared" si="311"/>
        <v>1</v>
      </c>
      <c r="CK443" s="13">
        <f t="shared" si="312"/>
        <v>1</v>
      </c>
      <c r="CL443" s="13">
        <f t="shared" si="313"/>
        <v>0</v>
      </c>
      <c r="CM443" s="13">
        <f t="shared" si="314"/>
        <v>0</v>
      </c>
      <c r="CN443" s="13">
        <f t="shared" si="315"/>
        <v>0</v>
      </c>
      <c r="CO443" s="13">
        <f t="shared" si="316"/>
        <v>0</v>
      </c>
      <c r="CP443" s="13">
        <f t="shared" si="317"/>
        <v>0</v>
      </c>
      <c r="CQ443" s="13">
        <f t="shared" si="318"/>
        <v>0</v>
      </c>
      <c r="CR443" s="13">
        <f t="shared" si="319"/>
        <v>4</v>
      </c>
      <c r="CS443" s="13">
        <f t="shared" si="321"/>
        <v>1</v>
      </c>
      <c r="CT443" s="13" t="s">
        <v>125</v>
      </c>
    </row>
    <row r="444" spans="1:98" x14ac:dyDescent="0.35">
      <c r="A444" s="14">
        <v>302</v>
      </c>
      <c r="B444" s="6">
        <v>443</v>
      </c>
      <c r="D444" s="6">
        <v>1</v>
      </c>
      <c r="G444" s="6">
        <v>1</v>
      </c>
      <c r="H444" s="6"/>
      <c r="I444" s="6"/>
      <c r="J444" s="6" t="s">
        <v>121</v>
      </c>
      <c r="K444" s="16">
        <v>43783</v>
      </c>
      <c r="L444" s="6" t="s">
        <v>172</v>
      </c>
      <c r="M444" s="6" t="s">
        <v>122</v>
      </c>
      <c r="N444" s="6"/>
      <c r="O444" s="6"/>
      <c r="P444" s="16">
        <v>43790</v>
      </c>
      <c r="Q444" s="17">
        <v>0.91666666666666663</v>
      </c>
      <c r="R444" s="6" t="s">
        <v>98</v>
      </c>
      <c r="S444" s="6" t="s">
        <v>99</v>
      </c>
      <c r="T444" s="6" t="s">
        <v>49</v>
      </c>
      <c r="U444" s="6" t="s">
        <v>720</v>
      </c>
      <c r="V444" s="6" t="s">
        <v>121</v>
      </c>
      <c r="W444" s="6" t="s">
        <v>94</v>
      </c>
      <c r="Y444" s="6" t="s">
        <v>87</v>
      </c>
      <c r="AA444" s="6" t="s">
        <v>53</v>
      </c>
      <c r="AB444" s="6" t="s">
        <v>720</v>
      </c>
      <c r="AC444" s="6" t="s">
        <v>94</v>
      </c>
      <c r="AE444" s="6" t="s">
        <v>79</v>
      </c>
      <c r="AU444" s="6" t="s">
        <v>105</v>
      </c>
      <c r="AV444" s="6" t="s">
        <v>106</v>
      </c>
      <c r="AW444" s="6" t="s">
        <v>124</v>
      </c>
      <c r="AX444" s="6" t="s">
        <v>99</v>
      </c>
      <c r="AY444" s="13">
        <f t="shared" si="276"/>
        <v>1</v>
      </c>
      <c r="AZ444" s="13">
        <f t="shared" si="277"/>
        <v>0</v>
      </c>
      <c r="BA444" s="13">
        <f t="shared" si="278"/>
        <v>0</v>
      </c>
      <c r="BB444" s="13">
        <f t="shared" si="279"/>
        <v>0</v>
      </c>
      <c r="BC444" s="13">
        <f t="shared" si="280"/>
        <v>1</v>
      </c>
      <c r="BD444" s="13">
        <f t="shared" si="281"/>
        <v>0</v>
      </c>
      <c r="BE444" s="13">
        <f>COUNTIF(T444:AT444,"Tocaciones")</f>
        <v>0</v>
      </c>
      <c r="BF444" s="13">
        <f t="shared" si="282"/>
        <v>0</v>
      </c>
      <c r="BG444" s="13">
        <f t="shared" si="283"/>
        <v>0</v>
      </c>
      <c r="BH444" s="13">
        <f t="shared" si="284"/>
        <v>0</v>
      </c>
      <c r="BI444" s="13">
        <f t="shared" si="285"/>
        <v>0</v>
      </c>
      <c r="BJ444" s="13">
        <f t="shared" si="286"/>
        <v>0</v>
      </c>
      <c r="BK444" s="13">
        <f t="shared" si="287"/>
        <v>0</v>
      </c>
      <c r="BL444" s="13">
        <f t="shared" si="288"/>
        <v>0</v>
      </c>
      <c r="BM444" s="13">
        <f t="shared" si="289"/>
        <v>0</v>
      </c>
      <c r="BN444" s="13">
        <f t="shared" si="290"/>
        <v>0</v>
      </c>
      <c r="BO444" s="13">
        <f t="shared" si="291"/>
        <v>0</v>
      </c>
      <c r="BP444" s="13">
        <f t="shared" si="292"/>
        <v>0</v>
      </c>
      <c r="BQ444" s="13">
        <f t="shared" si="293"/>
        <v>0</v>
      </c>
      <c r="BR444" s="13">
        <f t="shared" si="294"/>
        <v>0</v>
      </c>
      <c r="BS444" s="13">
        <f t="shared" si="295"/>
        <v>0</v>
      </c>
      <c r="BT444" s="13">
        <f t="shared" si="296"/>
        <v>0</v>
      </c>
      <c r="BU444" s="40">
        <f t="shared" si="320"/>
        <v>2</v>
      </c>
      <c r="BV444" s="13">
        <f t="shared" si="297"/>
        <v>0</v>
      </c>
      <c r="BW444" s="13">
        <f t="shared" si="298"/>
        <v>0</v>
      </c>
      <c r="BX444" s="13">
        <f t="shared" si="299"/>
        <v>0</v>
      </c>
      <c r="BY444" s="13">
        <f t="shared" si="300"/>
        <v>0</v>
      </c>
      <c r="BZ444" s="13">
        <f t="shared" si="301"/>
        <v>0</v>
      </c>
      <c r="CA444" s="13">
        <f t="shared" si="302"/>
        <v>0</v>
      </c>
      <c r="CB444" s="13">
        <f t="shared" si="303"/>
        <v>0</v>
      </c>
      <c r="CC444" s="13">
        <f t="shared" si="304"/>
        <v>1</v>
      </c>
      <c r="CD444" s="13">
        <f t="shared" si="305"/>
        <v>0</v>
      </c>
      <c r="CE444" s="13">
        <f t="shared" si="306"/>
        <v>0</v>
      </c>
      <c r="CF444" s="13">
        <f t="shared" si="307"/>
        <v>0</v>
      </c>
      <c r="CG444" s="13">
        <f t="shared" si="308"/>
        <v>0</v>
      </c>
      <c r="CH444" s="13">
        <f t="shared" si="309"/>
        <v>0</v>
      </c>
      <c r="CI444" s="13">
        <f t="shared" si="310"/>
        <v>0</v>
      </c>
      <c r="CJ444" s="13">
        <f t="shared" si="311"/>
        <v>0</v>
      </c>
      <c r="CK444" s="13">
        <f t="shared" si="312"/>
        <v>1</v>
      </c>
      <c r="CL444" s="13">
        <f t="shared" si="313"/>
        <v>0</v>
      </c>
      <c r="CM444" s="13">
        <f t="shared" si="314"/>
        <v>0</v>
      </c>
      <c r="CN444" s="13">
        <f t="shared" si="315"/>
        <v>0</v>
      </c>
      <c r="CO444" s="13">
        <f t="shared" si="316"/>
        <v>0</v>
      </c>
      <c r="CP444" s="13">
        <f t="shared" si="317"/>
        <v>0</v>
      </c>
      <c r="CQ444" s="13">
        <f t="shared" si="318"/>
        <v>0</v>
      </c>
      <c r="CR444" s="13">
        <f t="shared" si="319"/>
        <v>2</v>
      </c>
      <c r="CS444" s="13">
        <f t="shared" si="321"/>
        <v>0</v>
      </c>
      <c r="CT444" s="13" t="s">
        <v>107</v>
      </c>
    </row>
    <row r="445" spans="1:98" x14ac:dyDescent="0.35">
      <c r="A445" s="14">
        <v>303</v>
      </c>
      <c r="B445" s="6">
        <v>444</v>
      </c>
      <c r="C445" s="6">
        <v>28</v>
      </c>
      <c r="D445" s="6">
        <v>1</v>
      </c>
      <c r="G445" s="6">
        <v>1</v>
      </c>
      <c r="H445" s="6"/>
      <c r="I445" s="6"/>
      <c r="J445" s="6" t="s">
        <v>96</v>
      </c>
      <c r="K445" s="16">
        <v>43783</v>
      </c>
      <c r="L445" s="6" t="s">
        <v>172</v>
      </c>
      <c r="M445" s="6" t="s">
        <v>180</v>
      </c>
      <c r="N445" s="6"/>
      <c r="O445" s="6"/>
      <c r="P445" s="16">
        <v>43759</v>
      </c>
      <c r="Q445" s="17">
        <v>0.77083333333333337</v>
      </c>
      <c r="R445" s="6" t="s">
        <v>98</v>
      </c>
      <c r="S445" s="6" t="s">
        <v>98</v>
      </c>
      <c r="T445" s="6" t="s">
        <v>52</v>
      </c>
      <c r="U445" s="6" t="s">
        <v>737</v>
      </c>
      <c r="V445" s="6" t="s">
        <v>182</v>
      </c>
      <c r="W445" s="6" t="s">
        <v>91</v>
      </c>
      <c r="Y445" s="6" t="s">
        <v>73</v>
      </c>
      <c r="Z445" s="6" t="s">
        <v>74</v>
      </c>
      <c r="AU445" s="6" t="s">
        <v>105</v>
      </c>
      <c r="AV445" s="6" t="s">
        <v>106</v>
      </c>
      <c r="AX445" s="6" t="s">
        <v>99</v>
      </c>
      <c r="AY445" s="13">
        <f t="shared" si="276"/>
        <v>0</v>
      </c>
      <c r="AZ445" s="13">
        <f t="shared" si="277"/>
        <v>0</v>
      </c>
      <c r="BA445" s="13">
        <f t="shared" si="278"/>
        <v>0</v>
      </c>
      <c r="BB445" s="13">
        <f t="shared" si="279"/>
        <v>1</v>
      </c>
      <c r="BC445" s="13">
        <f t="shared" si="280"/>
        <v>0</v>
      </c>
      <c r="BD445" s="13">
        <f t="shared" si="281"/>
        <v>0</v>
      </c>
      <c r="BE445" s="13">
        <f>COUNTIF(T445:AW445,"Tocaciones")</f>
        <v>0</v>
      </c>
      <c r="BF445" s="13">
        <f t="shared" si="282"/>
        <v>0</v>
      </c>
      <c r="BG445" s="13">
        <f t="shared" si="283"/>
        <v>0</v>
      </c>
      <c r="BH445" s="13">
        <f t="shared" si="284"/>
        <v>0</v>
      </c>
      <c r="BI445" s="13">
        <f t="shared" si="285"/>
        <v>0</v>
      </c>
      <c r="BJ445" s="13">
        <f t="shared" si="286"/>
        <v>0</v>
      </c>
      <c r="BK445" s="13">
        <f t="shared" si="287"/>
        <v>0</v>
      </c>
      <c r="BL445" s="13">
        <f t="shared" si="288"/>
        <v>0</v>
      </c>
      <c r="BM445" s="13">
        <f t="shared" si="289"/>
        <v>0</v>
      </c>
      <c r="BN445" s="13">
        <f t="shared" si="290"/>
        <v>0</v>
      </c>
      <c r="BO445" s="13">
        <f t="shared" si="291"/>
        <v>0</v>
      </c>
      <c r="BP445" s="13">
        <f t="shared" si="292"/>
        <v>0</v>
      </c>
      <c r="BQ445" s="13">
        <f t="shared" si="293"/>
        <v>0</v>
      </c>
      <c r="BR445" s="13">
        <f t="shared" si="294"/>
        <v>0</v>
      </c>
      <c r="BS445" s="13">
        <f t="shared" si="295"/>
        <v>0</v>
      </c>
      <c r="BT445" s="13">
        <f t="shared" si="296"/>
        <v>0</v>
      </c>
      <c r="BU445" s="40">
        <f t="shared" si="320"/>
        <v>1</v>
      </c>
      <c r="BV445" s="13">
        <f t="shared" si="297"/>
        <v>0</v>
      </c>
      <c r="BW445" s="13">
        <f t="shared" si="298"/>
        <v>1</v>
      </c>
      <c r="BX445" s="13">
        <f t="shared" si="299"/>
        <v>1</v>
      </c>
      <c r="BY445" s="13">
        <f t="shared" si="300"/>
        <v>0</v>
      </c>
      <c r="BZ445" s="13">
        <f t="shared" si="301"/>
        <v>0</v>
      </c>
      <c r="CA445" s="13">
        <f t="shared" si="302"/>
        <v>0</v>
      </c>
      <c r="CB445" s="13">
        <f t="shared" si="303"/>
        <v>0</v>
      </c>
      <c r="CC445" s="13">
        <f t="shared" si="304"/>
        <v>0</v>
      </c>
      <c r="CD445" s="13">
        <f t="shared" si="305"/>
        <v>0</v>
      </c>
      <c r="CE445" s="13">
        <f t="shared" si="306"/>
        <v>0</v>
      </c>
      <c r="CF445" s="13">
        <f t="shared" si="307"/>
        <v>0</v>
      </c>
      <c r="CG445" s="13">
        <f t="shared" si="308"/>
        <v>0</v>
      </c>
      <c r="CH445" s="13">
        <f t="shared" si="309"/>
        <v>0</v>
      </c>
      <c r="CI445" s="13">
        <f t="shared" si="310"/>
        <v>0</v>
      </c>
      <c r="CJ445" s="13">
        <f t="shared" si="311"/>
        <v>0</v>
      </c>
      <c r="CK445" s="13">
        <f t="shared" si="312"/>
        <v>0</v>
      </c>
      <c r="CL445" s="13">
        <f t="shared" si="313"/>
        <v>0</v>
      </c>
      <c r="CM445" s="13">
        <f t="shared" si="314"/>
        <v>0</v>
      </c>
      <c r="CN445" s="13">
        <f t="shared" si="315"/>
        <v>0</v>
      </c>
      <c r="CO445" s="13">
        <f t="shared" si="316"/>
        <v>1</v>
      </c>
      <c r="CP445" s="13">
        <f t="shared" si="317"/>
        <v>0</v>
      </c>
      <c r="CQ445" s="13">
        <f t="shared" si="318"/>
        <v>0</v>
      </c>
      <c r="CR445" s="13">
        <f t="shared" si="319"/>
        <v>0</v>
      </c>
      <c r="CS445" s="13">
        <f t="shared" si="321"/>
        <v>0</v>
      </c>
      <c r="CT445" s="13" t="s">
        <v>107</v>
      </c>
    </row>
    <row r="446" spans="1:98" x14ac:dyDescent="0.35">
      <c r="A446" s="14">
        <v>304</v>
      </c>
      <c r="B446" s="6">
        <v>445</v>
      </c>
      <c r="D446" s="6">
        <v>1</v>
      </c>
      <c r="G446" s="6">
        <v>1</v>
      </c>
      <c r="H446" s="6"/>
      <c r="I446" s="6"/>
      <c r="J446" s="6" t="s">
        <v>163</v>
      </c>
      <c r="K446" s="16">
        <v>43783</v>
      </c>
      <c r="L446" s="6" t="s">
        <v>172</v>
      </c>
      <c r="M446" s="6" t="s">
        <v>579</v>
      </c>
      <c r="N446" s="6"/>
      <c r="O446" s="6"/>
      <c r="P446" s="16">
        <v>43759</v>
      </c>
      <c r="Q446" s="17">
        <v>0.83333333333333337</v>
      </c>
      <c r="R446" s="6" t="s">
        <v>98</v>
      </c>
      <c r="S446" s="6" t="s">
        <v>98</v>
      </c>
      <c r="T446" s="6" t="s">
        <v>52</v>
      </c>
      <c r="U446" s="6" t="s">
        <v>738</v>
      </c>
      <c r="V446" s="6" t="s">
        <v>544</v>
      </c>
      <c r="W446" s="6" t="s">
        <v>94</v>
      </c>
      <c r="Y446" s="6" t="s">
        <v>73</v>
      </c>
      <c r="Z446" s="6" t="s">
        <v>74</v>
      </c>
      <c r="AU446" s="6" t="s">
        <v>105</v>
      </c>
      <c r="AV446" s="6" t="s">
        <v>106</v>
      </c>
      <c r="AX446" s="6" t="s">
        <v>99</v>
      </c>
      <c r="AY446" s="13">
        <f t="shared" si="276"/>
        <v>0</v>
      </c>
      <c r="AZ446" s="13">
        <f t="shared" si="277"/>
        <v>0</v>
      </c>
      <c r="BA446" s="13">
        <f t="shared" si="278"/>
        <v>0</v>
      </c>
      <c r="BB446" s="13">
        <f t="shared" si="279"/>
        <v>1</v>
      </c>
      <c r="BC446" s="13">
        <f t="shared" si="280"/>
        <v>0</v>
      </c>
      <c r="BD446" s="13">
        <f t="shared" si="281"/>
        <v>0</v>
      </c>
      <c r="BE446" s="13">
        <f>COUNTIF(T446:AT446,"Tocaciones")</f>
        <v>0</v>
      </c>
      <c r="BF446" s="13">
        <f t="shared" si="282"/>
        <v>0</v>
      </c>
      <c r="BG446" s="13">
        <f t="shared" si="283"/>
        <v>0</v>
      </c>
      <c r="BH446" s="13">
        <f t="shared" si="284"/>
        <v>0</v>
      </c>
      <c r="BI446" s="13">
        <f t="shared" si="285"/>
        <v>0</v>
      </c>
      <c r="BJ446" s="13">
        <f t="shared" si="286"/>
        <v>0</v>
      </c>
      <c r="BK446" s="13">
        <f t="shared" si="287"/>
        <v>0</v>
      </c>
      <c r="BL446" s="13">
        <f t="shared" si="288"/>
        <v>0</v>
      </c>
      <c r="BM446" s="13">
        <f t="shared" si="289"/>
        <v>0</v>
      </c>
      <c r="BN446" s="13">
        <f t="shared" si="290"/>
        <v>0</v>
      </c>
      <c r="BO446" s="13">
        <f t="shared" si="291"/>
        <v>0</v>
      </c>
      <c r="BP446" s="13">
        <f t="shared" si="292"/>
        <v>0</v>
      </c>
      <c r="BQ446" s="13">
        <f t="shared" si="293"/>
        <v>0</v>
      </c>
      <c r="BR446" s="13">
        <f t="shared" si="294"/>
        <v>0</v>
      </c>
      <c r="BS446" s="13">
        <f t="shared" si="295"/>
        <v>0</v>
      </c>
      <c r="BT446" s="13">
        <f t="shared" si="296"/>
        <v>0</v>
      </c>
      <c r="BU446" s="40">
        <f t="shared" si="320"/>
        <v>1</v>
      </c>
      <c r="BV446" s="13">
        <f t="shared" si="297"/>
        <v>0</v>
      </c>
      <c r="BW446" s="13">
        <f t="shared" si="298"/>
        <v>1</v>
      </c>
      <c r="BX446" s="13">
        <f t="shared" si="299"/>
        <v>1</v>
      </c>
      <c r="BY446" s="13">
        <f t="shared" si="300"/>
        <v>0</v>
      </c>
      <c r="BZ446" s="13">
        <f t="shared" si="301"/>
        <v>0</v>
      </c>
      <c r="CA446" s="13">
        <f t="shared" si="302"/>
        <v>0</v>
      </c>
      <c r="CB446" s="13">
        <f t="shared" si="303"/>
        <v>0</v>
      </c>
      <c r="CC446" s="13">
        <f t="shared" si="304"/>
        <v>0</v>
      </c>
      <c r="CD446" s="13">
        <f t="shared" si="305"/>
        <v>0</v>
      </c>
      <c r="CE446" s="13">
        <f t="shared" si="306"/>
        <v>0</v>
      </c>
      <c r="CF446" s="13">
        <f t="shared" si="307"/>
        <v>0</v>
      </c>
      <c r="CG446" s="13">
        <f t="shared" si="308"/>
        <v>0</v>
      </c>
      <c r="CH446" s="13">
        <f t="shared" si="309"/>
        <v>0</v>
      </c>
      <c r="CI446" s="13">
        <f t="shared" si="310"/>
        <v>0</v>
      </c>
      <c r="CJ446" s="13">
        <f t="shared" si="311"/>
        <v>0</v>
      </c>
      <c r="CK446" s="13">
        <f t="shared" si="312"/>
        <v>0</v>
      </c>
      <c r="CL446" s="13">
        <f t="shared" si="313"/>
        <v>0</v>
      </c>
      <c r="CM446" s="13">
        <f t="shared" si="314"/>
        <v>0</v>
      </c>
      <c r="CN446" s="13">
        <f t="shared" si="315"/>
        <v>0</v>
      </c>
      <c r="CO446" s="13">
        <f t="shared" si="316"/>
        <v>0</v>
      </c>
      <c r="CP446" s="13">
        <f t="shared" si="317"/>
        <v>0</v>
      </c>
      <c r="CQ446" s="13">
        <f t="shared" si="318"/>
        <v>0</v>
      </c>
      <c r="CR446" s="13">
        <f t="shared" si="319"/>
        <v>1</v>
      </c>
      <c r="CS446" s="13">
        <f t="shared" si="321"/>
        <v>0</v>
      </c>
      <c r="CT446" s="13" t="s">
        <v>107</v>
      </c>
    </row>
    <row r="447" spans="1:98" x14ac:dyDescent="0.35">
      <c r="A447" s="14">
        <v>305</v>
      </c>
      <c r="B447" s="6">
        <v>446</v>
      </c>
      <c r="D447" s="6">
        <v>1</v>
      </c>
      <c r="G447" s="6">
        <v>1</v>
      </c>
      <c r="H447" s="6"/>
      <c r="I447" s="6"/>
      <c r="J447" s="6" t="s">
        <v>121</v>
      </c>
      <c r="K447" s="16">
        <v>43783</v>
      </c>
      <c r="L447" s="6" t="s">
        <v>172</v>
      </c>
      <c r="M447" s="6" t="s">
        <v>129</v>
      </c>
      <c r="N447" s="6"/>
      <c r="O447" s="6"/>
      <c r="P447" s="21">
        <v>43773</v>
      </c>
      <c r="Q447" s="17">
        <v>0.875</v>
      </c>
      <c r="R447" s="6" t="s">
        <v>99</v>
      </c>
      <c r="S447" s="6" t="s">
        <v>98</v>
      </c>
      <c r="T447" s="6" t="s">
        <v>49</v>
      </c>
      <c r="U447" s="6" t="s">
        <v>739</v>
      </c>
      <c r="V447" s="6" t="s">
        <v>131</v>
      </c>
      <c r="W447" s="6" t="s">
        <v>94</v>
      </c>
      <c r="Y447" s="6" t="s">
        <v>87</v>
      </c>
      <c r="AA447" s="6" t="s">
        <v>53</v>
      </c>
      <c r="AB447" s="6" t="s">
        <v>739</v>
      </c>
      <c r="AC447" s="6" t="s">
        <v>94</v>
      </c>
      <c r="AE447" s="6" t="s">
        <v>79</v>
      </c>
      <c r="AG447" s="6" t="s">
        <v>49</v>
      </c>
      <c r="AH447" s="6" t="s">
        <v>687</v>
      </c>
      <c r="AI447" s="6" t="s">
        <v>94</v>
      </c>
      <c r="AK447" s="6" t="s">
        <v>73</v>
      </c>
      <c r="AL447" s="13">
        <v>999</v>
      </c>
      <c r="AM447" s="6" t="s">
        <v>50</v>
      </c>
      <c r="AN447" s="6" t="s">
        <v>740</v>
      </c>
      <c r="AO447" s="6" t="s">
        <v>94</v>
      </c>
      <c r="AQ447" s="6" t="s">
        <v>80</v>
      </c>
      <c r="AU447" s="6" t="s">
        <v>105</v>
      </c>
      <c r="AV447" s="6" t="s">
        <v>106</v>
      </c>
      <c r="AW447" s="6" t="s">
        <v>132</v>
      </c>
      <c r="AX447" s="6" t="s">
        <v>99</v>
      </c>
      <c r="AY447" s="13">
        <f t="shared" si="276"/>
        <v>2</v>
      </c>
      <c r="AZ447" s="13">
        <f t="shared" si="277"/>
        <v>1</v>
      </c>
      <c r="BA447" s="13">
        <f t="shared" si="278"/>
        <v>0</v>
      </c>
      <c r="BB447" s="13">
        <f t="shared" si="279"/>
        <v>0</v>
      </c>
      <c r="BC447" s="13">
        <f t="shared" si="280"/>
        <v>1</v>
      </c>
      <c r="BD447" s="13">
        <f t="shared" si="281"/>
        <v>0</v>
      </c>
      <c r="BE447" s="13">
        <f>COUNTIF(T447:AW447,"Tocaciones")</f>
        <v>0</v>
      </c>
      <c r="BF447" s="13">
        <f t="shared" si="282"/>
        <v>0</v>
      </c>
      <c r="BG447" s="13">
        <f t="shared" si="283"/>
        <v>0</v>
      </c>
      <c r="BH447" s="13">
        <f t="shared" si="284"/>
        <v>0</v>
      </c>
      <c r="BI447" s="13">
        <f t="shared" si="285"/>
        <v>0</v>
      </c>
      <c r="BJ447" s="13">
        <f t="shared" si="286"/>
        <v>0</v>
      </c>
      <c r="BK447" s="13">
        <f t="shared" si="287"/>
        <v>0</v>
      </c>
      <c r="BL447" s="13">
        <f t="shared" si="288"/>
        <v>0</v>
      </c>
      <c r="BM447" s="13">
        <f t="shared" si="289"/>
        <v>0</v>
      </c>
      <c r="BN447" s="13">
        <f t="shared" si="290"/>
        <v>0</v>
      </c>
      <c r="BO447" s="13">
        <f t="shared" si="291"/>
        <v>0</v>
      </c>
      <c r="BP447" s="13">
        <f t="shared" si="292"/>
        <v>0</v>
      </c>
      <c r="BQ447" s="13">
        <f t="shared" si="293"/>
        <v>0</v>
      </c>
      <c r="BR447" s="13">
        <f t="shared" si="294"/>
        <v>0</v>
      </c>
      <c r="BS447" s="13">
        <f t="shared" si="295"/>
        <v>0</v>
      </c>
      <c r="BT447" s="13">
        <f t="shared" si="296"/>
        <v>0</v>
      </c>
      <c r="BU447" s="40">
        <f t="shared" si="320"/>
        <v>4</v>
      </c>
      <c r="BV447" s="13">
        <f t="shared" si="297"/>
        <v>0</v>
      </c>
      <c r="BW447" s="13">
        <f t="shared" si="298"/>
        <v>1</v>
      </c>
      <c r="BX447" s="13">
        <f t="shared" si="299"/>
        <v>0</v>
      </c>
      <c r="BY447" s="13">
        <f t="shared" si="300"/>
        <v>0</v>
      </c>
      <c r="BZ447" s="13">
        <f t="shared" si="301"/>
        <v>0</v>
      </c>
      <c r="CA447" s="13">
        <f t="shared" si="302"/>
        <v>0</v>
      </c>
      <c r="CB447" s="13">
        <f t="shared" si="303"/>
        <v>0</v>
      </c>
      <c r="CC447" s="13">
        <f t="shared" si="304"/>
        <v>1</v>
      </c>
      <c r="CD447" s="13">
        <f t="shared" si="305"/>
        <v>1</v>
      </c>
      <c r="CE447" s="13">
        <f t="shared" si="306"/>
        <v>0</v>
      </c>
      <c r="CF447" s="13">
        <f t="shared" si="307"/>
        <v>0</v>
      </c>
      <c r="CG447" s="13">
        <f t="shared" si="308"/>
        <v>0</v>
      </c>
      <c r="CH447" s="13">
        <f t="shared" si="309"/>
        <v>0</v>
      </c>
      <c r="CI447" s="13">
        <f t="shared" si="310"/>
        <v>0</v>
      </c>
      <c r="CJ447" s="13">
        <f t="shared" si="311"/>
        <v>0</v>
      </c>
      <c r="CK447" s="13">
        <f t="shared" si="312"/>
        <v>1</v>
      </c>
      <c r="CL447" s="13">
        <f t="shared" si="313"/>
        <v>0</v>
      </c>
      <c r="CM447" s="13">
        <f t="shared" si="314"/>
        <v>0</v>
      </c>
      <c r="CN447" s="13">
        <f t="shared" si="315"/>
        <v>0</v>
      </c>
      <c r="CO447" s="13">
        <f t="shared" si="316"/>
        <v>0</v>
      </c>
      <c r="CP447" s="13">
        <f t="shared" si="317"/>
        <v>0</v>
      </c>
      <c r="CQ447" s="13">
        <f t="shared" si="318"/>
        <v>0</v>
      </c>
      <c r="CR447" s="13">
        <f t="shared" si="319"/>
        <v>4</v>
      </c>
      <c r="CS447" s="13">
        <f t="shared" si="321"/>
        <v>1</v>
      </c>
      <c r="CT447" s="13" t="s">
        <v>125</v>
      </c>
    </row>
    <row r="448" spans="1:98" x14ac:dyDescent="0.35">
      <c r="A448" s="14">
        <v>306</v>
      </c>
      <c r="B448" s="6">
        <v>447</v>
      </c>
      <c r="C448" s="6">
        <v>33</v>
      </c>
      <c r="D448" s="6">
        <v>1</v>
      </c>
      <c r="G448" s="6">
        <v>1</v>
      </c>
      <c r="H448" s="6"/>
      <c r="I448" s="6"/>
      <c r="J448" s="6" t="s">
        <v>723</v>
      </c>
      <c r="K448" s="16">
        <v>43781</v>
      </c>
      <c r="L448" s="6" t="s">
        <v>172</v>
      </c>
      <c r="M448" s="6" t="s">
        <v>741</v>
      </c>
      <c r="N448" s="6"/>
      <c r="O448" s="6"/>
      <c r="P448" s="16">
        <v>43759</v>
      </c>
      <c r="Q448" s="17">
        <v>0.54166666666666663</v>
      </c>
      <c r="R448" s="6" t="s">
        <v>98</v>
      </c>
      <c r="S448" s="6" t="s">
        <v>98</v>
      </c>
      <c r="T448" s="6" t="s">
        <v>52</v>
      </c>
      <c r="U448" s="6" t="s">
        <v>742</v>
      </c>
      <c r="V448" s="6" t="s">
        <v>723</v>
      </c>
      <c r="W448" s="6" t="s">
        <v>94</v>
      </c>
      <c r="Y448" s="6" t="s">
        <v>73</v>
      </c>
      <c r="Z448" s="6" t="s">
        <v>74</v>
      </c>
      <c r="AU448" s="6" t="s">
        <v>105</v>
      </c>
      <c r="AV448" s="6" t="s">
        <v>106</v>
      </c>
      <c r="AX448" s="6" t="s">
        <v>99</v>
      </c>
      <c r="AY448" s="13">
        <f t="shared" si="276"/>
        <v>0</v>
      </c>
      <c r="AZ448" s="13">
        <f t="shared" si="277"/>
        <v>0</v>
      </c>
      <c r="BA448" s="13">
        <f t="shared" si="278"/>
        <v>0</v>
      </c>
      <c r="BB448" s="13">
        <f t="shared" si="279"/>
        <v>1</v>
      </c>
      <c r="BC448" s="13">
        <f t="shared" si="280"/>
        <v>0</v>
      </c>
      <c r="BD448" s="13">
        <f t="shared" si="281"/>
        <v>0</v>
      </c>
      <c r="BE448" s="13">
        <f>COUNTIF(T448:AT448,"Tocaciones")</f>
        <v>0</v>
      </c>
      <c r="BF448" s="13">
        <f t="shared" si="282"/>
        <v>0</v>
      </c>
      <c r="BG448" s="13">
        <f t="shared" si="283"/>
        <v>0</v>
      </c>
      <c r="BH448" s="13">
        <f t="shared" si="284"/>
        <v>0</v>
      </c>
      <c r="BI448" s="13">
        <f t="shared" si="285"/>
        <v>0</v>
      </c>
      <c r="BJ448" s="13">
        <f t="shared" si="286"/>
        <v>0</v>
      </c>
      <c r="BK448" s="13">
        <f t="shared" si="287"/>
        <v>0</v>
      </c>
      <c r="BL448" s="13">
        <f t="shared" si="288"/>
        <v>0</v>
      </c>
      <c r="BM448" s="13">
        <f t="shared" si="289"/>
        <v>0</v>
      </c>
      <c r="BN448" s="13">
        <f t="shared" si="290"/>
        <v>0</v>
      </c>
      <c r="BO448" s="13">
        <f t="shared" si="291"/>
        <v>0</v>
      </c>
      <c r="BP448" s="13">
        <f t="shared" si="292"/>
        <v>0</v>
      </c>
      <c r="BQ448" s="13">
        <f t="shared" si="293"/>
        <v>0</v>
      </c>
      <c r="BR448" s="13">
        <f t="shared" si="294"/>
        <v>0</v>
      </c>
      <c r="BS448" s="13">
        <f t="shared" si="295"/>
        <v>0</v>
      </c>
      <c r="BT448" s="13">
        <f t="shared" si="296"/>
        <v>0</v>
      </c>
      <c r="BU448" s="40">
        <f t="shared" si="320"/>
        <v>1</v>
      </c>
      <c r="BV448" s="13">
        <f t="shared" si="297"/>
        <v>0</v>
      </c>
      <c r="BW448" s="13">
        <f t="shared" si="298"/>
        <v>1</v>
      </c>
      <c r="BX448" s="13">
        <f t="shared" si="299"/>
        <v>1</v>
      </c>
      <c r="BY448" s="13">
        <f t="shared" si="300"/>
        <v>0</v>
      </c>
      <c r="BZ448" s="13">
        <f t="shared" si="301"/>
        <v>0</v>
      </c>
      <c r="CA448" s="13">
        <f t="shared" si="302"/>
        <v>0</v>
      </c>
      <c r="CB448" s="13">
        <f t="shared" si="303"/>
        <v>0</v>
      </c>
      <c r="CC448" s="13">
        <f t="shared" si="304"/>
        <v>0</v>
      </c>
      <c r="CD448" s="13">
        <f t="shared" si="305"/>
        <v>0</v>
      </c>
      <c r="CE448" s="13">
        <f t="shared" si="306"/>
        <v>0</v>
      </c>
      <c r="CF448" s="13">
        <f t="shared" si="307"/>
        <v>0</v>
      </c>
      <c r="CG448" s="13">
        <f t="shared" si="308"/>
        <v>0</v>
      </c>
      <c r="CH448" s="13">
        <f t="shared" si="309"/>
        <v>0</v>
      </c>
      <c r="CI448" s="13">
        <f t="shared" si="310"/>
        <v>0</v>
      </c>
      <c r="CJ448" s="13">
        <f t="shared" si="311"/>
        <v>0</v>
      </c>
      <c r="CK448" s="13">
        <f t="shared" si="312"/>
        <v>0</v>
      </c>
      <c r="CL448" s="13">
        <f t="shared" si="313"/>
        <v>0</v>
      </c>
      <c r="CM448" s="13">
        <f t="shared" si="314"/>
        <v>0</v>
      </c>
      <c r="CN448" s="13">
        <f t="shared" si="315"/>
        <v>0</v>
      </c>
      <c r="CO448" s="13">
        <f t="shared" si="316"/>
        <v>0</v>
      </c>
      <c r="CP448" s="13">
        <f t="shared" si="317"/>
        <v>0</v>
      </c>
      <c r="CQ448" s="13">
        <f t="shared" si="318"/>
        <v>0</v>
      </c>
      <c r="CR448" s="13">
        <f t="shared" si="319"/>
        <v>1</v>
      </c>
      <c r="CS448" s="13">
        <f t="shared" si="321"/>
        <v>0</v>
      </c>
      <c r="CT448" s="13" t="s">
        <v>107</v>
      </c>
    </row>
    <row r="449" spans="1:98" x14ac:dyDescent="0.35">
      <c r="A449" s="14">
        <v>307</v>
      </c>
      <c r="B449" s="6">
        <v>448</v>
      </c>
      <c r="C449" s="6">
        <v>30</v>
      </c>
      <c r="D449" s="6">
        <v>1</v>
      </c>
      <c r="F449" s="6" t="s">
        <v>240</v>
      </c>
      <c r="G449" s="6">
        <v>1</v>
      </c>
      <c r="H449" s="6"/>
      <c r="I449" s="6"/>
      <c r="J449" s="6" t="s">
        <v>743</v>
      </c>
      <c r="K449" s="21">
        <v>43775</v>
      </c>
      <c r="L449" s="6" t="s">
        <v>172</v>
      </c>
      <c r="M449" s="6" t="s">
        <v>744</v>
      </c>
      <c r="N449" s="6"/>
      <c r="O449" s="6"/>
      <c r="P449" s="16">
        <v>43759</v>
      </c>
      <c r="Q449" s="17">
        <v>0.79166666666666663</v>
      </c>
      <c r="R449" s="6" t="s">
        <v>98</v>
      </c>
      <c r="S449" s="6" t="s">
        <v>98</v>
      </c>
      <c r="T449" s="6" t="s">
        <v>52</v>
      </c>
      <c r="U449" s="6" t="s">
        <v>385</v>
      </c>
      <c r="V449" s="6" t="s">
        <v>386</v>
      </c>
      <c r="W449" s="6" t="s">
        <v>94</v>
      </c>
      <c r="Y449" s="6" t="s">
        <v>73</v>
      </c>
      <c r="Z449" s="6" t="s">
        <v>75</v>
      </c>
      <c r="AU449" s="6" t="s">
        <v>716</v>
      </c>
      <c r="AV449" s="6" t="s">
        <v>106</v>
      </c>
      <c r="AX449" s="6" t="s">
        <v>99</v>
      </c>
      <c r="AY449" s="13">
        <f t="shared" si="276"/>
        <v>0</v>
      </c>
      <c r="AZ449" s="13">
        <f t="shared" si="277"/>
        <v>0</v>
      </c>
      <c r="BA449" s="13">
        <f t="shared" si="278"/>
        <v>0</v>
      </c>
      <c r="BB449" s="13">
        <f t="shared" si="279"/>
        <v>1</v>
      </c>
      <c r="BC449" s="13">
        <f t="shared" si="280"/>
        <v>0</v>
      </c>
      <c r="BD449" s="13">
        <f t="shared" si="281"/>
        <v>0</v>
      </c>
      <c r="BE449" s="13">
        <f>COUNTIF(T449:AW449,"Tocaciones")</f>
        <v>0</v>
      </c>
      <c r="BF449" s="13">
        <f t="shared" si="282"/>
        <v>0</v>
      </c>
      <c r="BG449" s="13">
        <f t="shared" si="283"/>
        <v>0</v>
      </c>
      <c r="BH449" s="13">
        <f t="shared" si="284"/>
        <v>0</v>
      </c>
      <c r="BI449" s="13">
        <f t="shared" si="285"/>
        <v>0</v>
      </c>
      <c r="BJ449" s="13">
        <f t="shared" si="286"/>
        <v>0</v>
      </c>
      <c r="BK449" s="13">
        <f t="shared" si="287"/>
        <v>0</v>
      </c>
      <c r="BL449" s="13">
        <f t="shared" si="288"/>
        <v>0</v>
      </c>
      <c r="BM449" s="13">
        <f t="shared" si="289"/>
        <v>0</v>
      </c>
      <c r="BN449" s="13">
        <f t="shared" si="290"/>
        <v>0</v>
      </c>
      <c r="BO449" s="13">
        <f t="shared" si="291"/>
        <v>0</v>
      </c>
      <c r="BP449" s="13">
        <f t="shared" si="292"/>
        <v>0</v>
      </c>
      <c r="BQ449" s="13">
        <f t="shared" si="293"/>
        <v>0</v>
      </c>
      <c r="BR449" s="13">
        <f t="shared" si="294"/>
        <v>0</v>
      </c>
      <c r="BS449" s="13">
        <f t="shared" si="295"/>
        <v>0</v>
      </c>
      <c r="BT449" s="13">
        <f t="shared" si="296"/>
        <v>0</v>
      </c>
      <c r="BU449" s="40">
        <f t="shared" si="320"/>
        <v>1</v>
      </c>
      <c r="BV449" s="13">
        <f t="shared" si="297"/>
        <v>0</v>
      </c>
      <c r="BW449" s="13">
        <f t="shared" si="298"/>
        <v>1</v>
      </c>
      <c r="BX449" s="13">
        <f t="shared" si="299"/>
        <v>0</v>
      </c>
      <c r="BY449" s="13">
        <f t="shared" si="300"/>
        <v>1</v>
      </c>
      <c r="BZ449" s="13">
        <f t="shared" si="301"/>
        <v>0</v>
      </c>
      <c r="CA449" s="13">
        <f t="shared" si="302"/>
        <v>0</v>
      </c>
      <c r="CB449" s="13">
        <f t="shared" si="303"/>
        <v>0</v>
      </c>
      <c r="CC449" s="13">
        <f t="shared" si="304"/>
        <v>0</v>
      </c>
      <c r="CD449" s="13">
        <f t="shared" si="305"/>
        <v>0</v>
      </c>
      <c r="CE449" s="13">
        <f t="shared" si="306"/>
        <v>0</v>
      </c>
      <c r="CF449" s="13">
        <f t="shared" si="307"/>
        <v>0</v>
      </c>
      <c r="CG449" s="13">
        <f t="shared" si="308"/>
        <v>0</v>
      </c>
      <c r="CH449" s="13">
        <f t="shared" si="309"/>
        <v>0</v>
      </c>
      <c r="CI449" s="13">
        <f t="shared" si="310"/>
        <v>0</v>
      </c>
      <c r="CJ449" s="13">
        <f t="shared" si="311"/>
        <v>0</v>
      </c>
      <c r="CK449" s="13">
        <f t="shared" si="312"/>
        <v>0</v>
      </c>
      <c r="CL449" s="13">
        <f t="shared" si="313"/>
        <v>0</v>
      </c>
      <c r="CM449" s="13">
        <f t="shared" si="314"/>
        <v>0</v>
      </c>
      <c r="CN449" s="13">
        <f t="shared" si="315"/>
        <v>0</v>
      </c>
      <c r="CO449" s="13">
        <f t="shared" si="316"/>
        <v>0</v>
      </c>
      <c r="CP449" s="13">
        <f t="shared" si="317"/>
        <v>0</v>
      </c>
      <c r="CQ449" s="13">
        <f t="shared" si="318"/>
        <v>0</v>
      </c>
      <c r="CR449" s="13">
        <f t="shared" si="319"/>
        <v>1</v>
      </c>
      <c r="CS449" s="13">
        <f t="shared" si="321"/>
        <v>0</v>
      </c>
      <c r="CT449" s="13" t="s">
        <v>107</v>
      </c>
    </row>
    <row r="450" spans="1:98" x14ac:dyDescent="0.35">
      <c r="A450" s="14">
        <v>308</v>
      </c>
      <c r="B450" s="6">
        <v>449</v>
      </c>
      <c r="D450" s="6">
        <v>1</v>
      </c>
      <c r="F450" s="6" t="s">
        <v>240</v>
      </c>
      <c r="G450" s="6">
        <v>1</v>
      </c>
      <c r="H450" s="6"/>
      <c r="I450" s="6"/>
      <c r="J450" s="6" t="s">
        <v>743</v>
      </c>
      <c r="K450" s="21">
        <v>43775</v>
      </c>
      <c r="L450" s="6" t="s">
        <v>172</v>
      </c>
      <c r="M450" s="6" t="s">
        <v>744</v>
      </c>
      <c r="N450" s="6"/>
      <c r="O450" s="6"/>
      <c r="P450" s="16">
        <v>43760</v>
      </c>
      <c r="Q450" s="17">
        <v>0.89583333333333337</v>
      </c>
      <c r="R450" s="6" t="s">
        <v>98</v>
      </c>
      <c r="S450" s="6" t="s">
        <v>98</v>
      </c>
      <c r="T450" s="6" t="s">
        <v>52</v>
      </c>
      <c r="U450" s="6" t="s">
        <v>745</v>
      </c>
      <c r="V450" s="6" t="s">
        <v>386</v>
      </c>
      <c r="W450" s="6" t="s">
        <v>94</v>
      </c>
      <c r="Y450" s="6" t="s">
        <v>73</v>
      </c>
      <c r="Z450" s="6" t="s">
        <v>75</v>
      </c>
      <c r="AU450" s="6" t="s">
        <v>105</v>
      </c>
      <c r="AV450" s="6" t="s">
        <v>106</v>
      </c>
      <c r="AX450" s="6" t="s">
        <v>99</v>
      </c>
      <c r="AY450" s="13">
        <f t="shared" ref="AY450:AY513" si="322">COUNTIF(T450:AT450,"Golpiza")</f>
        <v>0</v>
      </c>
      <c r="AZ450" s="13">
        <f t="shared" ref="AZ450:AZ513" si="323">COUNTIF(T450:AT450,"Desnudamiento")</f>
        <v>0</v>
      </c>
      <c r="BA450" s="13">
        <f t="shared" ref="BA450:BA513" si="324">COUNTIF(T450:AT450,"Negacion de asistencia medica")</f>
        <v>0</v>
      </c>
      <c r="BB450" s="13">
        <f t="shared" ref="BB450:BB513" si="325">COUNTIF(T450:AT450,"Disparos")</f>
        <v>1</v>
      </c>
      <c r="BC450" s="13">
        <f t="shared" ref="BC450:BC513" si="326">COUNTIF(T450:AT450,"Detencion")</f>
        <v>0</v>
      </c>
      <c r="BD450" s="13">
        <f t="shared" ref="BD450:BD513" si="327">COUNTIF(T450:AT450,"Violacion")</f>
        <v>0</v>
      </c>
      <c r="BE450" s="13">
        <f>COUNTIF(T450:AT450,"Tocaciones")</f>
        <v>0</v>
      </c>
      <c r="BF450" s="13">
        <f t="shared" ref="BF450:BF513" si="328">COUNTIF(T450:AW450,"Amenaza")</f>
        <v>0</v>
      </c>
      <c r="BG450" s="13">
        <f t="shared" ref="BG450:BG513" si="329">COUNTIF(T450:AT450,"Amenaza de violacion")</f>
        <v>0</v>
      </c>
      <c r="BH450" s="13">
        <f t="shared" ref="BH450:BH513" si="330">COUNTIF(T450:AT450,"Amenaza de muerte")</f>
        <v>0</v>
      </c>
      <c r="BI450" s="13">
        <f t="shared" ref="BI450:BI513" si="331">COUNTIF(T450:AT450,"Atropello")</f>
        <v>0</v>
      </c>
      <c r="BJ450" s="13">
        <f t="shared" ref="BJ450:BJ513" si="332">COUNTIF(T450:AT450,"Robo con violencia")</f>
        <v>0</v>
      </c>
      <c r="BK450" s="13">
        <f t="shared" ref="BK450:BK513" si="333">COUNTIF(T450:AT450,"Allanamiento")</f>
        <v>0</v>
      </c>
      <c r="BL450" s="13">
        <f t="shared" ref="BL450:BL513" si="334">COUNTIF(T450:AT450,"Invasion de espacio prohibido")</f>
        <v>0</v>
      </c>
      <c r="BM450" s="13">
        <f t="shared" ref="BM450:BM513" si="335">COUNTIF(T450:AT450,"Gaseado")</f>
        <v>0</v>
      </c>
      <c r="BN450" s="13">
        <f t="shared" ref="BN450:BN513" si="336">COUNTIF(T450:AT450,"Piedrazo")</f>
        <v>0</v>
      </c>
      <c r="BO450" s="13">
        <f t="shared" ref="BO450:BO513" si="337">COUNTIF(T450:AT450,"Mordidas")</f>
        <v>0</v>
      </c>
      <c r="BP450" s="13">
        <f t="shared" ref="BP450:BP513" si="338">COUNTIF(T450:AT450,"Montaje")</f>
        <v>0</v>
      </c>
      <c r="BQ450" s="13">
        <f t="shared" ref="BQ450:BQ513" si="339">COUNTIF(T450:AW450,"Crucifixion")</f>
        <v>0</v>
      </c>
      <c r="BR450" s="13">
        <f t="shared" ref="BR450:BR513" si="340">COUNTIF(T450:AX450,"Otros tratos crueles")</f>
        <v>0</v>
      </c>
      <c r="BS450" s="13">
        <f t="shared" ref="BS450:BS513" si="341">COUNTIF(T450:AW450,"Obstruccion de asistencia medica")</f>
        <v>0</v>
      </c>
      <c r="BT450" s="13">
        <f t="shared" ref="BT450:BT513" si="342">COUNTIF(T450:AW450,"Ahogamiento con bolsa plastica")</f>
        <v>0</v>
      </c>
      <c r="BU450" s="40">
        <f t="shared" si="320"/>
        <v>1</v>
      </c>
      <c r="BV450" s="13">
        <f t="shared" ref="BV450:BV513" si="343">COUNTIF(T450:AW450,"Arma de fuego")</f>
        <v>0</v>
      </c>
      <c r="BW450" s="13">
        <f t="shared" ref="BW450:BW513" si="344">COUNTIF(T450:AX450,"Arma antimotin")</f>
        <v>1</v>
      </c>
      <c r="BX450" s="13">
        <f t="shared" ref="BX450:BX513" si="345">COUNTIF(T450:AW450,"Perdigones")</f>
        <v>0</v>
      </c>
      <c r="BY450" s="13">
        <f t="shared" ref="BY450:BY513" si="346">COUNTIF(T450:AW450,"Balines")</f>
        <v>1</v>
      </c>
      <c r="BZ450" s="13">
        <f t="shared" ref="BZ450:BZ513" si="347">COUNTIF(T450:AW450,"Bomba lacrimogena")</f>
        <v>0</v>
      </c>
      <c r="CA450" s="13">
        <f t="shared" ref="CA450:CA513" si="348">COUNTIF(T450:AW450,"Balas")</f>
        <v>0</v>
      </c>
      <c r="CB450" s="13">
        <f t="shared" ref="CB450:CB513" si="349">COUNTIF(T450:AW450,"Poston")</f>
        <v>0</v>
      </c>
      <c r="CC450" s="13">
        <f t="shared" ref="CC450:CC513" si="350">COUNTIF(T450:AW450,"Abuso de poder")</f>
        <v>0</v>
      </c>
      <c r="CD450" s="13">
        <f t="shared" ref="CD450:CD513" si="351">COUNTIF(T450:AW450,"Abuso sexual")</f>
        <v>0</v>
      </c>
      <c r="CE450" s="13">
        <f t="shared" ref="CE450:CE513" si="352">COUNTIF(T450:AW450,"Carro lanza aguas")</f>
        <v>0</v>
      </c>
      <c r="CF450" s="13">
        <f t="shared" ref="CF450:CF513" si="353">COUNTIF(T450:AW450,"Gas pimienta")</f>
        <v>0</v>
      </c>
      <c r="CG450" s="13">
        <f t="shared" ref="CG450:CG513" si="354">COUNTIF(T450:AW450,"Moto")</f>
        <v>0</v>
      </c>
      <c r="CH450" s="13">
        <f t="shared" ref="CH450:CH513" si="355">COUNTIF(T450:AT450,"Perro policial")</f>
        <v>0</v>
      </c>
      <c r="CI450" s="13">
        <f t="shared" ref="CI450:CI513" si="356">COUNTIF(T450:AT450,"Piedras")</f>
        <v>0</v>
      </c>
      <c r="CJ450" s="13">
        <f t="shared" ref="CJ450:CJ513" si="357">COUNTIF(T450:AW450,"Tortura")</f>
        <v>0</v>
      </c>
      <c r="CK450" s="13">
        <f t="shared" ref="CK450:CK513" si="358">COUNTIF(T450:AW450,"Uso excesivo de la fuerza")</f>
        <v>0</v>
      </c>
      <c r="CL450" s="13">
        <f t="shared" ref="CL450:CL513" si="359">COUNTIF(T450:AW450,"Vehiculo")</f>
        <v>0</v>
      </c>
      <c r="CM450" s="13">
        <f t="shared" ref="CM450:CM513" si="360">COUNTIF(T450:AX450,"Acoso sexual")</f>
        <v>0</v>
      </c>
      <c r="CN450" s="13">
        <f t="shared" ref="CN450:CN513" si="361">COUNTIF(T450:AX450,"Otros")</f>
        <v>0</v>
      </c>
      <c r="CO450" s="13">
        <f t="shared" ref="CO450:CO513" si="362">COUNTIF(T450:AW450,"Militares")</f>
        <v>0</v>
      </c>
      <c r="CP450" s="13">
        <f t="shared" ref="CP450:CP513" si="363">COUNTIF(T450:AW450,"PDI")</f>
        <v>0</v>
      </c>
      <c r="CQ450" s="13">
        <f t="shared" ref="CQ450:CQ513" si="364">COUNTIF(T450:AW450,"Marinos")</f>
        <v>0</v>
      </c>
      <c r="CR450" s="13">
        <f t="shared" ref="CR450:CR513" si="365">COUNTIF(T450:AW450,"Carabineros")</f>
        <v>1</v>
      </c>
      <c r="CS450" s="13">
        <f t="shared" si="321"/>
        <v>0</v>
      </c>
      <c r="CT450" s="13" t="s">
        <v>107</v>
      </c>
    </row>
    <row r="451" spans="1:98" x14ac:dyDescent="0.35">
      <c r="A451" s="14">
        <v>309</v>
      </c>
      <c r="B451" s="6">
        <v>450</v>
      </c>
      <c r="D451" s="6">
        <v>1</v>
      </c>
      <c r="G451" s="6">
        <v>1</v>
      </c>
      <c r="H451" s="6"/>
      <c r="I451" s="6"/>
      <c r="J451" s="6" t="s">
        <v>743</v>
      </c>
      <c r="K451" s="16">
        <v>43783</v>
      </c>
      <c r="L451" s="6" t="s">
        <v>172</v>
      </c>
      <c r="M451" s="6" t="s">
        <v>744</v>
      </c>
      <c r="N451" s="6"/>
      <c r="O451" s="6"/>
      <c r="P451" s="16">
        <v>43760</v>
      </c>
      <c r="Q451" s="17">
        <v>0.96527777777777779</v>
      </c>
      <c r="R451" s="6" t="s">
        <v>98</v>
      </c>
      <c r="S451" s="6" t="s">
        <v>98</v>
      </c>
      <c r="T451" s="6" t="s">
        <v>52</v>
      </c>
      <c r="U451" s="6" t="s">
        <v>385</v>
      </c>
      <c r="V451" s="6" t="s">
        <v>386</v>
      </c>
      <c r="W451" s="6" t="s">
        <v>94</v>
      </c>
      <c r="Y451" s="6" t="s">
        <v>73</v>
      </c>
      <c r="Z451" s="6" t="s">
        <v>74</v>
      </c>
      <c r="AU451" s="6" t="s">
        <v>105</v>
      </c>
      <c r="AV451" s="6" t="s">
        <v>106</v>
      </c>
      <c r="AX451" s="6" t="s">
        <v>99</v>
      </c>
      <c r="AY451" s="13">
        <f t="shared" si="322"/>
        <v>0</v>
      </c>
      <c r="AZ451" s="13">
        <f t="shared" si="323"/>
        <v>0</v>
      </c>
      <c r="BA451" s="13">
        <f t="shared" si="324"/>
        <v>0</v>
      </c>
      <c r="BB451" s="13">
        <f t="shared" si="325"/>
        <v>1</v>
      </c>
      <c r="BC451" s="13">
        <f t="shared" si="326"/>
        <v>0</v>
      </c>
      <c r="BD451" s="13">
        <f t="shared" si="327"/>
        <v>0</v>
      </c>
      <c r="BE451" s="13">
        <f>COUNTIF(T451:AW451,"Tocaciones")</f>
        <v>0</v>
      </c>
      <c r="BF451" s="13">
        <f t="shared" si="328"/>
        <v>0</v>
      </c>
      <c r="BG451" s="13">
        <f t="shared" si="329"/>
        <v>0</v>
      </c>
      <c r="BH451" s="13">
        <f t="shared" si="330"/>
        <v>0</v>
      </c>
      <c r="BI451" s="13">
        <f t="shared" si="331"/>
        <v>0</v>
      </c>
      <c r="BJ451" s="13">
        <f t="shared" si="332"/>
        <v>0</v>
      </c>
      <c r="BK451" s="13">
        <f t="shared" si="333"/>
        <v>0</v>
      </c>
      <c r="BL451" s="13">
        <f t="shared" si="334"/>
        <v>0</v>
      </c>
      <c r="BM451" s="13">
        <f t="shared" si="335"/>
        <v>0</v>
      </c>
      <c r="BN451" s="13">
        <f t="shared" si="336"/>
        <v>0</v>
      </c>
      <c r="BO451" s="13">
        <f t="shared" si="337"/>
        <v>0</v>
      </c>
      <c r="BP451" s="13">
        <f t="shared" si="338"/>
        <v>0</v>
      </c>
      <c r="BQ451" s="13">
        <f t="shared" si="339"/>
        <v>0</v>
      </c>
      <c r="BR451" s="13">
        <f t="shared" si="340"/>
        <v>0</v>
      </c>
      <c r="BS451" s="13">
        <f t="shared" si="341"/>
        <v>0</v>
      </c>
      <c r="BT451" s="13">
        <f t="shared" si="342"/>
        <v>0</v>
      </c>
      <c r="BU451" s="40">
        <f t="shared" ref="BU451:BU514" si="366">SUM(AY451:BT451)</f>
        <v>1</v>
      </c>
      <c r="BV451" s="13">
        <f t="shared" si="343"/>
        <v>0</v>
      </c>
      <c r="BW451" s="13">
        <f t="shared" si="344"/>
        <v>1</v>
      </c>
      <c r="BX451" s="13">
        <f t="shared" si="345"/>
        <v>1</v>
      </c>
      <c r="BY451" s="13">
        <f t="shared" si="346"/>
        <v>0</v>
      </c>
      <c r="BZ451" s="13">
        <f t="shared" si="347"/>
        <v>0</v>
      </c>
      <c r="CA451" s="13">
        <f t="shared" si="348"/>
        <v>0</v>
      </c>
      <c r="CB451" s="13">
        <f t="shared" si="349"/>
        <v>0</v>
      </c>
      <c r="CC451" s="13">
        <f t="shared" si="350"/>
        <v>0</v>
      </c>
      <c r="CD451" s="13">
        <f t="shared" si="351"/>
        <v>0</v>
      </c>
      <c r="CE451" s="13">
        <f t="shared" si="352"/>
        <v>0</v>
      </c>
      <c r="CF451" s="13">
        <f t="shared" si="353"/>
        <v>0</v>
      </c>
      <c r="CG451" s="13">
        <f t="shared" si="354"/>
        <v>0</v>
      </c>
      <c r="CH451" s="13">
        <f t="shared" si="355"/>
        <v>0</v>
      </c>
      <c r="CI451" s="13">
        <f t="shared" si="356"/>
        <v>0</v>
      </c>
      <c r="CJ451" s="13">
        <f t="shared" si="357"/>
        <v>0</v>
      </c>
      <c r="CK451" s="13">
        <f t="shared" si="358"/>
        <v>0</v>
      </c>
      <c r="CL451" s="13">
        <f t="shared" si="359"/>
        <v>0</v>
      </c>
      <c r="CM451" s="13">
        <f t="shared" si="360"/>
        <v>0</v>
      </c>
      <c r="CN451" s="13">
        <f t="shared" si="361"/>
        <v>0</v>
      </c>
      <c r="CO451" s="13">
        <f t="shared" si="362"/>
        <v>0</v>
      </c>
      <c r="CP451" s="13">
        <f t="shared" si="363"/>
        <v>0</v>
      </c>
      <c r="CQ451" s="13">
        <f t="shared" si="364"/>
        <v>0</v>
      </c>
      <c r="CR451" s="13">
        <f t="shared" si="365"/>
        <v>1</v>
      </c>
      <c r="CS451" s="13">
        <f t="shared" ref="CS451:CS514" si="367">SUM(AZ451,BD451,BE451,BG451)</f>
        <v>0</v>
      </c>
      <c r="CT451" s="13" t="s">
        <v>107</v>
      </c>
    </row>
    <row r="452" spans="1:98" x14ac:dyDescent="0.35">
      <c r="A452" s="14">
        <v>310</v>
      </c>
      <c r="B452" s="6">
        <v>451</v>
      </c>
      <c r="D452" s="6">
        <v>1</v>
      </c>
      <c r="G452" s="6">
        <v>1</v>
      </c>
      <c r="H452" s="6"/>
      <c r="I452" s="6"/>
      <c r="J452" s="6" t="s">
        <v>723</v>
      </c>
      <c r="K452" s="16">
        <v>43781</v>
      </c>
      <c r="L452" s="6" t="s">
        <v>172</v>
      </c>
      <c r="M452" s="6" t="s">
        <v>741</v>
      </c>
      <c r="N452" s="6"/>
      <c r="O452" s="6"/>
      <c r="P452" s="16">
        <v>43759</v>
      </c>
      <c r="Q452" s="17">
        <v>0.58333333333333337</v>
      </c>
      <c r="R452" s="6" t="s">
        <v>98</v>
      </c>
      <c r="S452" s="6" t="s">
        <v>98</v>
      </c>
      <c r="T452" s="6" t="s">
        <v>52</v>
      </c>
      <c r="U452" s="6" t="s">
        <v>746</v>
      </c>
      <c r="V452" s="6" t="s">
        <v>723</v>
      </c>
      <c r="W452" s="6" t="s">
        <v>94</v>
      </c>
      <c r="Y452" s="6" t="s">
        <v>73</v>
      </c>
      <c r="Z452" s="6" t="s">
        <v>74</v>
      </c>
      <c r="AU452" s="6" t="s">
        <v>105</v>
      </c>
      <c r="AV452" s="6" t="s">
        <v>106</v>
      </c>
      <c r="AX452" s="6" t="s">
        <v>99</v>
      </c>
      <c r="AY452" s="13">
        <f t="shared" si="322"/>
        <v>0</v>
      </c>
      <c r="AZ452" s="13">
        <f t="shared" si="323"/>
        <v>0</v>
      </c>
      <c r="BA452" s="13">
        <f t="shared" si="324"/>
        <v>0</v>
      </c>
      <c r="BB452" s="13">
        <f t="shared" si="325"/>
        <v>1</v>
      </c>
      <c r="BC452" s="13">
        <f t="shared" si="326"/>
        <v>0</v>
      </c>
      <c r="BD452" s="13">
        <f t="shared" si="327"/>
        <v>0</v>
      </c>
      <c r="BE452" s="13">
        <f>COUNTIF(T452:AT452,"Tocaciones")</f>
        <v>0</v>
      </c>
      <c r="BF452" s="13">
        <f t="shared" si="328"/>
        <v>0</v>
      </c>
      <c r="BG452" s="13">
        <f t="shared" si="329"/>
        <v>0</v>
      </c>
      <c r="BH452" s="13">
        <f t="shared" si="330"/>
        <v>0</v>
      </c>
      <c r="BI452" s="13">
        <f t="shared" si="331"/>
        <v>0</v>
      </c>
      <c r="BJ452" s="13">
        <f t="shared" si="332"/>
        <v>0</v>
      </c>
      <c r="BK452" s="13">
        <f t="shared" si="333"/>
        <v>0</v>
      </c>
      <c r="BL452" s="13">
        <f t="shared" si="334"/>
        <v>0</v>
      </c>
      <c r="BM452" s="13">
        <f t="shared" si="335"/>
        <v>0</v>
      </c>
      <c r="BN452" s="13">
        <f t="shared" si="336"/>
        <v>0</v>
      </c>
      <c r="BO452" s="13">
        <f t="shared" si="337"/>
        <v>0</v>
      </c>
      <c r="BP452" s="13">
        <f t="shared" si="338"/>
        <v>0</v>
      </c>
      <c r="BQ452" s="13">
        <f t="shared" si="339"/>
        <v>0</v>
      </c>
      <c r="BR452" s="13">
        <f t="shared" si="340"/>
        <v>0</v>
      </c>
      <c r="BS452" s="13">
        <f t="shared" si="341"/>
        <v>0</v>
      </c>
      <c r="BT452" s="13">
        <f t="shared" si="342"/>
        <v>0</v>
      </c>
      <c r="BU452" s="40">
        <f t="shared" si="366"/>
        <v>1</v>
      </c>
      <c r="BV452" s="13">
        <f t="shared" si="343"/>
        <v>0</v>
      </c>
      <c r="BW452" s="13">
        <f t="shared" si="344"/>
        <v>1</v>
      </c>
      <c r="BX452" s="13">
        <f t="shared" si="345"/>
        <v>1</v>
      </c>
      <c r="BY452" s="13">
        <f t="shared" si="346"/>
        <v>0</v>
      </c>
      <c r="BZ452" s="13">
        <f t="shared" si="347"/>
        <v>0</v>
      </c>
      <c r="CA452" s="13">
        <f t="shared" si="348"/>
        <v>0</v>
      </c>
      <c r="CB452" s="13">
        <f t="shared" si="349"/>
        <v>0</v>
      </c>
      <c r="CC452" s="13">
        <f t="shared" si="350"/>
        <v>0</v>
      </c>
      <c r="CD452" s="13">
        <f t="shared" si="351"/>
        <v>0</v>
      </c>
      <c r="CE452" s="13">
        <f t="shared" si="352"/>
        <v>0</v>
      </c>
      <c r="CF452" s="13">
        <f t="shared" si="353"/>
        <v>0</v>
      </c>
      <c r="CG452" s="13">
        <f t="shared" si="354"/>
        <v>0</v>
      </c>
      <c r="CH452" s="13">
        <f t="shared" si="355"/>
        <v>0</v>
      </c>
      <c r="CI452" s="13">
        <f t="shared" si="356"/>
        <v>0</v>
      </c>
      <c r="CJ452" s="13">
        <f t="shared" si="357"/>
        <v>0</v>
      </c>
      <c r="CK452" s="13">
        <f t="shared" si="358"/>
        <v>0</v>
      </c>
      <c r="CL452" s="13">
        <f t="shared" si="359"/>
        <v>0</v>
      </c>
      <c r="CM452" s="13">
        <f t="shared" si="360"/>
        <v>0</v>
      </c>
      <c r="CN452" s="13">
        <f t="shared" si="361"/>
        <v>0</v>
      </c>
      <c r="CO452" s="13">
        <f t="shared" si="362"/>
        <v>0</v>
      </c>
      <c r="CP452" s="13">
        <f t="shared" si="363"/>
        <v>0</v>
      </c>
      <c r="CQ452" s="13">
        <f t="shared" si="364"/>
        <v>0</v>
      </c>
      <c r="CR452" s="13">
        <f t="shared" si="365"/>
        <v>1</v>
      </c>
      <c r="CS452" s="13">
        <f t="shared" si="367"/>
        <v>0</v>
      </c>
      <c r="CT452" s="13" t="s">
        <v>107</v>
      </c>
    </row>
    <row r="453" spans="1:98" x14ac:dyDescent="0.35">
      <c r="A453" s="14">
        <v>311</v>
      </c>
      <c r="B453" s="6">
        <v>452</v>
      </c>
      <c r="D453" s="6">
        <v>1</v>
      </c>
      <c r="G453" s="6">
        <v>1</v>
      </c>
      <c r="H453" s="6"/>
      <c r="I453" s="6"/>
      <c r="J453" s="6" t="s">
        <v>121</v>
      </c>
      <c r="K453" s="16">
        <v>43783</v>
      </c>
      <c r="L453" s="6" t="s">
        <v>172</v>
      </c>
      <c r="M453" s="6" t="s">
        <v>129</v>
      </c>
      <c r="N453" s="6"/>
      <c r="O453" s="6"/>
      <c r="P453" s="21">
        <v>43774</v>
      </c>
      <c r="Q453" s="17">
        <v>0.8125</v>
      </c>
      <c r="R453" s="6" t="s">
        <v>98</v>
      </c>
      <c r="S453" s="6" t="s">
        <v>98</v>
      </c>
      <c r="T453" s="6" t="s">
        <v>53</v>
      </c>
      <c r="U453" s="6" t="s">
        <v>747</v>
      </c>
      <c r="V453" s="6" t="s">
        <v>131</v>
      </c>
      <c r="W453" s="6" t="s">
        <v>94</v>
      </c>
      <c r="Y453" s="6" t="s">
        <v>79</v>
      </c>
      <c r="AA453" s="6" t="s">
        <v>49</v>
      </c>
      <c r="AB453" s="6" t="s">
        <v>687</v>
      </c>
      <c r="AC453" s="6" t="s">
        <v>94</v>
      </c>
      <c r="AD453" s="6">
        <v>2</v>
      </c>
      <c r="AU453" s="6" t="s">
        <v>105</v>
      </c>
      <c r="AV453" s="6" t="s">
        <v>106</v>
      </c>
      <c r="AW453" s="6" t="s">
        <v>132</v>
      </c>
      <c r="AX453" s="6" t="s">
        <v>99</v>
      </c>
      <c r="AY453" s="13">
        <f t="shared" si="322"/>
        <v>1</v>
      </c>
      <c r="AZ453" s="13">
        <f t="shared" si="323"/>
        <v>0</v>
      </c>
      <c r="BA453" s="13">
        <f t="shared" si="324"/>
        <v>0</v>
      </c>
      <c r="BB453" s="13">
        <f t="shared" si="325"/>
        <v>0</v>
      </c>
      <c r="BC453" s="13">
        <f t="shared" si="326"/>
        <v>1</v>
      </c>
      <c r="BD453" s="13">
        <f t="shared" si="327"/>
        <v>0</v>
      </c>
      <c r="BE453" s="13">
        <f>COUNTIF(T453:AW453,"Tocaciones")</f>
        <v>0</v>
      </c>
      <c r="BF453" s="13">
        <f t="shared" si="328"/>
        <v>0</v>
      </c>
      <c r="BG453" s="13">
        <f t="shared" si="329"/>
        <v>0</v>
      </c>
      <c r="BH453" s="13">
        <f t="shared" si="330"/>
        <v>0</v>
      </c>
      <c r="BI453" s="13">
        <f t="shared" si="331"/>
        <v>0</v>
      </c>
      <c r="BJ453" s="13">
        <f t="shared" si="332"/>
        <v>0</v>
      </c>
      <c r="BK453" s="13">
        <f t="shared" si="333"/>
        <v>0</v>
      </c>
      <c r="BL453" s="13">
        <f t="shared" si="334"/>
        <v>0</v>
      </c>
      <c r="BM453" s="13">
        <f t="shared" si="335"/>
        <v>0</v>
      </c>
      <c r="BN453" s="13">
        <f t="shared" si="336"/>
        <v>0</v>
      </c>
      <c r="BO453" s="13">
        <f t="shared" si="337"/>
        <v>0</v>
      </c>
      <c r="BP453" s="13">
        <f t="shared" si="338"/>
        <v>0</v>
      </c>
      <c r="BQ453" s="13">
        <f t="shared" si="339"/>
        <v>0</v>
      </c>
      <c r="BR453" s="13">
        <f t="shared" si="340"/>
        <v>0</v>
      </c>
      <c r="BS453" s="13">
        <f t="shared" si="341"/>
        <v>0</v>
      </c>
      <c r="BT453" s="13">
        <f t="shared" si="342"/>
        <v>0</v>
      </c>
      <c r="BU453" s="40">
        <f t="shared" si="366"/>
        <v>2</v>
      </c>
      <c r="BV453" s="13">
        <f t="shared" si="343"/>
        <v>0</v>
      </c>
      <c r="BW453" s="13">
        <f t="shared" si="344"/>
        <v>0</v>
      </c>
      <c r="BX453" s="13">
        <f t="shared" si="345"/>
        <v>0</v>
      </c>
      <c r="BY453" s="13">
        <f t="shared" si="346"/>
        <v>0</v>
      </c>
      <c r="BZ453" s="13">
        <f t="shared" si="347"/>
        <v>0</v>
      </c>
      <c r="CA453" s="13">
        <f t="shared" si="348"/>
        <v>0</v>
      </c>
      <c r="CB453" s="13">
        <f t="shared" si="349"/>
        <v>0</v>
      </c>
      <c r="CC453" s="13">
        <f t="shared" si="350"/>
        <v>1</v>
      </c>
      <c r="CD453" s="13">
        <f t="shared" si="351"/>
        <v>0</v>
      </c>
      <c r="CE453" s="13">
        <f t="shared" si="352"/>
        <v>0</v>
      </c>
      <c r="CF453" s="13">
        <f t="shared" si="353"/>
        <v>0</v>
      </c>
      <c r="CG453" s="13">
        <f t="shared" si="354"/>
        <v>0</v>
      </c>
      <c r="CH453" s="13">
        <f t="shared" si="355"/>
        <v>0</v>
      </c>
      <c r="CI453" s="13">
        <f t="shared" si="356"/>
        <v>0</v>
      </c>
      <c r="CJ453" s="13">
        <f t="shared" si="357"/>
        <v>0</v>
      </c>
      <c r="CK453" s="13">
        <f t="shared" si="358"/>
        <v>0</v>
      </c>
      <c r="CL453" s="13">
        <f t="shared" si="359"/>
        <v>0</v>
      </c>
      <c r="CM453" s="13">
        <f t="shared" si="360"/>
        <v>0</v>
      </c>
      <c r="CN453" s="13">
        <f t="shared" si="361"/>
        <v>0</v>
      </c>
      <c r="CO453" s="13">
        <f t="shared" si="362"/>
        <v>0</v>
      </c>
      <c r="CP453" s="13">
        <f t="shared" si="363"/>
        <v>0</v>
      </c>
      <c r="CQ453" s="13">
        <f t="shared" si="364"/>
        <v>0</v>
      </c>
      <c r="CR453" s="13">
        <f t="shared" si="365"/>
        <v>2</v>
      </c>
      <c r="CS453" s="13">
        <f t="shared" si="367"/>
        <v>0</v>
      </c>
      <c r="CT453" s="13" t="s">
        <v>107</v>
      </c>
    </row>
    <row r="454" spans="1:98" x14ac:dyDescent="0.35">
      <c r="A454" s="14">
        <v>312</v>
      </c>
      <c r="B454" s="6">
        <v>453</v>
      </c>
      <c r="D454" s="6">
        <v>1</v>
      </c>
      <c r="G454" s="6">
        <v>1</v>
      </c>
      <c r="H454" s="6"/>
      <c r="I454" s="6"/>
      <c r="J454" s="6" t="s">
        <v>743</v>
      </c>
      <c r="K454" s="16">
        <v>43780</v>
      </c>
      <c r="L454" s="6" t="s">
        <v>172</v>
      </c>
      <c r="M454" s="6" t="s">
        <v>744</v>
      </c>
      <c r="N454" s="6"/>
      <c r="O454" s="6"/>
      <c r="P454" s="16">
        <v>43759</v>
      </c>
      <c r="Q454" s="17">
        <v>0.99305555555555558</v>
      </c>
      <c r="R454" s="6" t="s">
        <v>98</v>
      </c>
      <c r="S454" s="6" t="s">
        <v>99</v>
      </c>
      <c r="T454" s="6" t="s">
        <v>52</v>
      </c>
      <c r="U454" s="6" t="s">
        <v>748</v>
      </c>
      <c r="V454" s="6" t="s">
        <v>386</v>
      </c>
      <c r="W454" s="6" t="s">
        <v>94</v>
      </c>
      <c r="Y454" s="6" t="s">
        <v>73</v>
      </c>
      <c r="Z454" s="6" t="s">
        <v>74</v>
      </c>
      <c r="AU454" s="6" t="s">
        <v>105</v>
      </c>
      <c r="AV454" s="6" t="s">
        <v>106</v>
      </c>
      <c r="AX454" s="6" t="s">
        <v>99</v>
      </c>
      <c r="AY454" s="13">
        <f t="shared" si="322"/>
        <v>0</v>
      </c>
      <c r="AZ454" s="13">
        <f t="shared" si="323"/>
        <v>0</v>
      </c>
      <c r="BA454" s="13">
        <f t="shared" si="324"/>
        <v>0</v>
      </c>
      <c r="BB454" s="13">
        <f t="shared" si="325"/>
        <v>1</v>
      </c>
      <c r="BC454" s="13">
        <f t="shared" si="326"/>
        <v>0</v>
      </c>
      <c r="BD454" s="13">
        <f t="shared" si="327"/>
        <v>0</v>
      </c>
      <c r="BE454" s="13">
        <f>COUNTIF(T454:AT454,"Tocaciones")</f>
        <v>0</v>
      </c>
      <c r="BF454" s="13">
        <f t="shared" si="328"/>
        <v>0</v>
      </c>
      <c r="BG454" s="13">
        <f t="shared" si="329"/>
        <v>0</v>
      </c>
      <c r="BH454" s="13">
        <f t="shared" si="330"/>
        <v>0</v>
      </c>
      <c r="BI454" s="13">
        <f t="shared" si="331"/>
        <v>0</v>
      </c>
      <c r="BJ454" s="13">
        <f t="shared" si="332"/>
        <v>0</v>
      </c>
      <c r="BK454" s="13">
        <f t="shared" si="333"/>
        <v>0</v>
      </c>
      <c r="BL454" s="13">
        <f t="shared" si="334"/>
        <v>0</v>
      </c>
      <c r="BM454" s="13">
        <f t="shared" si="335"/>
        <v>0</v>
      </c>
      <c r="BN454" s="13">
        <f t="shared" si="336"/>
        <v>0</v>
      </c>
      <c r="BO454" s="13">
        <f t="shared" si="337"/>
        <v>0</v>
      </c>
      <c r="BP454" s="13">
        <f t="shared" si="338"/>
        <v>0</v>
      </c>
      <c r="BQ454" s="13">
        <f t="shared" si="339"/>
        <v>0</v>
      </c>
      <c r="BR454" s="13">
        <f t="shared" si="340"/>
        <v>0</v>
      </c>
      <c r="BS454" s="13">
        <f t="shared" si="341"/>
        <v>0</v>
      </c>
      <c r="BT454" s="13">
        <f t="shared" si="342"/>
        <v>0</v>
      </c>
      <c r="BU454" s="40">
        <f t="shared" si="366"/>
        <v>1</v>
      </c>
      <c r="BV454" s="13">
        <f t="shared" si="343"/>
        <v>0</v>
      </c>
      <c r="BW454" s="13">
        <f t="shared" si="344"/>
        <v>1</v>
      </c>
      <c r="BX454" s="13">
        <f t="shared" si="345"/>
        <v>1</v>
      </c>
      <c r="BY454" s="13">
        <f t="shared" si="346"/>
        <v>0</v>
      </c>
      <c r="BZ454" s="13">
        <f t="shared" si="347"/>
        <v>0</v>
      </c>
      <c r="CA454" s="13">
        <f t="shared" si="348"/>
        <v>0</v>
      </c>
      <c r="CB454" s="13">
        <f t="shared" si="349"/>
        <v>0</v>
      </c>
      <c r="CC454" s="13">
        <f t="shared" si="350"/>
        <v>0</v>
      </c>
      <c r="CD454" s="13">
        <f t="shared" si="351"/>
        <v>0</v>
      </c>
      <c r="CE454" s="13">
        <f t="shared" si="352"/>
        <v>0</v>
      </c>
      <c r="CF454" s="13">
        <f t="shared" si="353"/>
        <v>0</v>
      </c>
      <c r="CG454" s="13">
        <f t="shared" si="354"/>
        <v>0</v>
      </c>
      <c r="CH454" s="13">
        <f t="shared" si="355"/>
        <v>0</v>
      </c>
      <c r="CI454" s="13">
        <f t="shared" si="356"/>
        <v>0</v>
      </c>
      <c r="CJ454" s="13">
        <f t="shared" si="357"/>
        <v>0</v>
      </c>
      <c r="CK454" s="13">
        <f t="shared" si="358"/>
        <v>0</v>
      </c>
      <c r="CL454" s="13">
        <f t="shared" si="359"/>
        <v>0</v>
      </c>
      <c r="CM454" s="13">
        <f t="shared" si="360"/>
        <v>0</v>
      </c>
      <c r="CN454" s="13">
        <f t="shared" si="361"/>
        <v>0</v>
      </c>
      <c r="CO454" s="13">
        <f t="shared" si="362"/>
        <v>0</v>
      </c>
      <c r="CP454" s="13">
        <f t="shared" si="363"/>
        <v>0</v>
      </c>
      <c r="CQ454" s="13">
        <f t="shared" si="364"/>
        <v>0</v>
      </c>
      <c r="CR454" s="13">
        <f t="shared" si="365"/>
        <v>1</v>
      </c>
      <c r="CS454" s="13">
        <f t="shared" si="367"/>
        <v>0</v>
      </c>
      <c r="CT454" s="13" t="s">
        <v>107</v>
      </c>
    </row>
    <row r="455" spans="1:98" x14ac:dyDescent="0.35">
      <c r="A455" s="14">
        <v>313</v>
      </c>
      <c r="B455" s="6">
        <v>454</v>
      </c>
      <c r="D455" s="6">
        <v>1</v>
      </c>
      <c r="G455" s="6">
        <v>1</v>
      </c>
      <c r="H455" s="6"/>
      <c r="I455" s="6"/>
      <c r="J455" s="6" t="s">
        <v>743</v>
      </c>
      <c r="K455" s="16">
        <v>43784</v>
      </c>
      <c r="L455" s="6" t="s">
        <v>462</v>
      </c>
      <c r="M455" s="6" t="s">
        <v>744</v>
      </c>
      <c r="N455" s="6"/>
      <c r="O455" s="6"/>
      <c r="P455" s="16">
        <v>43760</v>
      </c>
      <c r="Q455" s="17">
        <v>0.9375</v>
      </c>
      <c r="R455" s="6" t="s">
        <v>98</v>
      </c>
      <c r="S455" s="6" t="s">
        <v>98</v>
      </c>
      <c r="T455" s="6" t="s">
        <v>52</v>
      </c>
      <c r="U455" s="6" t="s">
        <v>749</v>
      </c>
      <c r="V455" s="6" t="s">
        <v>386</v>
      </c>
      <c r="W455" s="6" t="s">
        <v>94</v>
      </c>
      <c r="Y455" s="6" t="s">
        <v>73</v>
      </c>
      <c r="Z455" s="6" t="s">
        <v>76</v>
      </c>
      <c r="AU455" s="6" t="s">
        <v>105</v>
      </c>
      <c r="AV455" s="6" t="s">
        <v>270</v>
      </c>
      <c r="AX455" s="6" t="s">
        <v>99</v>
      </c>
      <c r="AY455" s="13">
        <f t="shared" si="322"/>
        <v>0</v>
      </c>
      <c r="AZ455" s="13">
        <f t="shared" si="323"/>
        <v>0</v>
      </c>
      <c r="BA455" s="13">
        <f t="shared" si="324"/>
        <v>0</v>
      </c>
      <c r="BB455" s="13">
        <f t="shared" si="325"/>
        <v>1</v>
      </c>
      <c r="BC455" s="13">
        <f t="shared" si="326"/>
        <v>0</v>
      </c>
      <c r="BD455" s="13">
        <f t="shared" si="327"/>
        <v>0</v>
      </c>
      <c r="BE455" s="13">
        <f>COUNTIF(T455:AW455,"Tocaciones")</f>
        <v>0</v>
      </c>
      <c r="BF455" s="13">
        <f t="shared" si="328"/>
        <v>0</v>
      </c>
      <c r="BG455" s="13">
        <f t="shared" si="329"/>
        <v>0</v>
      </c>
      <c r="BH455" s="13">
        <f t="shared" si="330"/>
        <v>0</v>
      </c>
      <c r="BI455" s="13">
        <f t="shared" si="331"/>
        <v>0</v>
      </c>
      <c r="BJ455" s="13">
        <f t="shared" si="332"/>
        <v>0</v>
      </c>
      <c r="BK455" s="13">
        <f t="shared" si="333"/>
        <v>0</v>
      </c>
      <c r="BL455" s="13">
        <f t="shared" si="334"/>
        <v>0</v>
      </c>
      <c r="BM455" s="13">
        <f t="shared" si="335"/>
        <v>0</v>
      </c>
      <c r="BN455" s="13">
        <f t="shared" si="336"/>
        <v>0</v>
      </c>
      <c r="BO455" s="13">
        <f t="shared" si="337"/>
        <v>0</v>
      </c>
      <c r="BP455" s="13">
        <f t="shared" si="338"/>
        <v>0</v>
      </c>
      <c r="BQ455" s="13">
        <f t="shared" si="339"/>
        <v>0</v>
      </c>
      <c r="BR455" s="13">
        <f t="shared" si="340"/>
        <v>0</v>
      </c>
      <c r="BS455" s="13">
        <f t="shared" si="341"/>
        <v>0</v>
      </c>
      <c r="BT455" s="13">
        <f t="shared" si="342"/>
        <v>0</v>
      </c>
      <c r="BU455" s="40">
        <f t="shared" si="366"/>
        <v>1</v>
      </c>
      <c r="BV455" s="13">
        <f t="shared" si="343"/>
        <v>0</v>
      </c>
      <c r="BW455" s="13">
        <f t="shared" si="344"/>
        <v>1</v>
      </c>
      <c r="BX455" s="13">
        <f t="shared" si="345"/>
        <v>0</v>
      </c>
      <c r="BY455" s="13">
        <f t="shared" si="346"/>
        <v>0</v>
      </c>
      <c r="BZ455" s="13">
        <f t="shared" si="347"/>
        <v>1</v>
      </c>
      <c r="CA455" s="13">
        <f t="shared" si="348"/>
        <v>0</v>
      </c>
      <c r="CB455" s="13">
        <f t="shared" si="349"/>
        <v>0</v>
      </c>
      <c r="CC455" s="13">
        <f t="shared" si="350"/>
        <v>0</v>
      </c>
      <c r="CD455" s="13">
        <f t="shared" si="351"/>
        <v>0</v>
      </c>
      <c r="CE455" s="13">
        <f t="shared" si="352"/>
        <v>0</v>
      </c>
      <c r="CF455" s="13">
        <f t="shared" si="353"/>
        <v>0</v>
      </c>
      <c r="CG455" s="13">
        <f t="shared" si="354"/>
        <v>0</v>
      </c>
      <c r="CH455" s="13">
        <f t="shared" si="355"/>
        <v>0</v>
      </c>
      <c r="CI455" s="13">
        <f t="shared" si="356"/>
        <v>0</v>
      </c>
      <c r="CJ455" s="13">
        <f t="shared" si="357"/>
        <v>0</v>
      </c>
      <c r="CK455" s="13">
        <f t="shared" si="358"/>
        <v>0</v>
      </c>
      <c r="CL455" s="13">
        <f t="shared" si="359"/>
        <v>0</v>
      </c>
      <c r="CM455" s="13">
        <f t="shared" si="360"/>
        <v>0</v>
      </c>
      <c r="CN455" s="13">
        <f t="shared" si="361"/>
        <v>0</v>
      </c>
      <c r="CO455" s="13">
        <f t="shared" si="362"/>
        <v>0</v>
      </c>
      <c r="CP455" s="13">
        <f t="shared" si="363"/>
        <v>0</v>
      </c>
      <c r="CQ455" s="13">
        <f t="shared" si="364"/>
        <v>0</v>
      </c>
      <c r="CR455" s="13">
        <f t="shared" si="365"/>
        <v>1</v>
      </c>
      <c r="CS455" s="13">
        <f t="shared" si="367"/>
        <v>0</v>
      </c>
      <c r="CT455" s="13" t="s">
        <v>107</v>
      </c>
    </row>
    <row r="456" spans="1:98" x14ac:dyDescent="0.35">
      <c r="A456" s="14">
        <v>314</v>
      </c>
      <c r="B456" s="6">
        <v>455</v>
      </c>
      <c r="D456" s="6">
        <v>2</v>
      </c>
      <c r="G456" s="6">
        <v>1</v>
      </c>
      <c r="H456" s="6"/>
      <c r="I456" s="6"/>
      <c r="J456" s="6" t="s">
        <v>743</v>
      </c>
      <c r="K456" s="16">
        <v>43784</v>
      </c>
      <c r="L456" s="6" t="s">
        <v>172</v>
      </c>
      <c r="M456" s="6" t="s">
        <v>744</v>
      </c>
      <c r="N456" s="6"/>
      <c r="O456" s="6"/>
      <c r="P456" s="16">
        <v>43760</v>
      </c>
      <c r="Q456" s="17">
        <v>4.1666666666666664E-2</v>
      </c>
      <c r="R456" s="6" t="s">
        <v>98</v>
      </c>
      <c r="S456" s="6" t="s">
        <v>99</v>
      </c>
      <c r="T456" s="6" t="s">
        <v>52</v>
      </c>
      <c r="U456" s="6" t="s">
        <v>745</v>
      </c>
      <c r="V456" s="6" t="s">
        <v>386</v>
      </c>
      <c r="W456" s="6" t="s">
        <v>94</v>
      </c>
      <c r="Y456" s="6" t="s">
        <v>73</v>
      </c>
      <c r="Z456" s="6" t="s">
        <v>74</v>
      </c>
      <c r="AU456" s="6" t="s">
        <v>105</v>
      </c>
      <c r="AV456" s="6" t="s">
        <v>106</v>
      </c>
      <c r="AX456" s="6" t="s">
        <v>99</v>
      </c>
      <c r="AY456" s="13">
        <f t="shared" si="322"/>
        <v>0</v>
      </c>
      <c r="AZ456" s="13">
        <f t="shared" si="323"/>
        <v>0</v>
      </c>
      <c r="BA456" s="13">
        <f t="shared" si="324"/>
        <v>0</v>
      </c>
      <c r="BB456" s="13">
        <f t="shared" si="325"/>
        <v>1</v>
      </c>
      <c r="BC456" s="13">
        <f t="shared" si="326"/>
        <v>0</v>
      </c>
      <c r="BD456" s="13">
        <f t="shared" si="327"/>
        <v>0</v>
      </c>
      <c r="BE456" s="13">
        <f>COUNTIF(T456:AT456,"Tocaciones")</f>
        <v>0</v>
      </c>
      <c r="BF456" s="13">
        <f t="shared" si="328"/>
        <v>0</v>
      </c>
      <c r="BG456" s="13">
        <f t="shared" si="329"/>
        <v>0</v>
      </c>
      <c r="BH456" s="13">
        <f t="shared" si="330"/>
        <v>0</v>
      </c>
      <c r="BI456" s="13">
        <f t="shared" si="331"/>
        <v>0</v>
      </c>
      <c r="BJ456" s="13">
        <f t="shared" si="332"/>
        <v>0</v>
      </c>
      <c r="BK456" s="13">
        <f t="shared" si="333"/>
        <v>0</v>
      </c>
      <c r="BL456" s="13">
        <f t="shared" si="334"/>
        <v>0</v>
      </c>
      <c r="BM456" s="13">
        <f t="shared" si="335"/>
        <v>0</v>
      </c>
      <c r="BN456" s="13">
        <f t="shared" si="336"/>
        <v>0</v>
      </c>
      <c r="BO456" s="13">
        <f t="shared" si="337"/>
        <v>0</v>
      </c>
      <c r="BP456" s="13">
        <f t="shared" si="338"/>
        <v>0</v>
      </c>
      <c r="BQ456" s="13">
        <f t="shared" si="339"/>
        <v>0</v>
      </c>
      <c r="BR456" s="13">
        <f t="shared" si="340"/>
        <v>0</v>
      </c>
      <c r="BS456" s="13">
        <f t="shared" si="341"/>
        <v>0</v>
      </c>
      <c r="BT456" s="13">
        <f t="shared" si="342"/>
        <v>0</v>
      </c>
      <c r="BU456" s="40">
        <f t="shared" si="366"/>
        <v>1</v>
      </c>
      <c r="BV456" s="13">
        <f t="shared" si="343"/>
        <v>0</v>
      </c>
      <c r="BW456" s="13">
        <f t="shared" si="344"/>
        <v>1</v>
      </c>
      <c r="BX456" s="13">
        <f t="shared" si="345"/>
        <v>1</v>
      </c>
      <c r="BY456" s="13">
        <f t="shared" si="346"/>
        <v>0</v>
      </c>
      <c r="BZ456" s="13">
        <f t="shared" si="347"/>
        <v>0</v>
      </c>
      <c r="CA456" s="13">
        <f t="shared" si="348"/>
        <v>0</v>
      </c>
      <c r="CB456" s="13">
        <f t="shared" si="349"/>
        <v>0</v>
      </c>
      <c r="CC456" s="13">
        <f t="shared" si="350"/>
        <v>0</v>
      </c>
      <c r="CD456" s="13">
        <f t="shared" si="351"/>
        <v>0</v>
      </c>
      <c r="CE456" s="13">
        <f t="shared" si="352"/>
        <v>0</v>
      </c>
      <c r="CF456" s="13">
        <f t="shared" si="353"/>
        <v>0</v>
      </c>
      <c r="CG456" s="13">
        <f t="shared" si="354"/>
        <v>0</v>
      </c>
      <c r="CH456" s="13">
        <f t="shared" si="355"/>
        <v>0</v>
      </c>
      <c r="CI456" s="13">
        <f t="shared" si="356"/>
        <v>0</v>
      </c>
      <c r="CJ456" s="13">
        <f t="shared" si="357"/>
        <v>0</v>
      </c>
      <c r="CK456" s="13">
        <f t="shared" si="358"/>
        <v>0</v>
      </c>
      <c r="CL456" s="13">
        <f t="shared" si="359"/>
        <v>0</v>
      </c>
      <c r="CM456" s="13">
        <f t="shared" si="360"/>
        <v>0</v>
      </c>
      <c r="CN456" s="13">
        <f t="shared" si="361"/>
        <v>0</v>
      </c>
      <c r="CO456" s="13">
        <f t="shared" si="362"/>
        <v>0</v>
      </c>
      <c r="CP456" s="13">
        <f t="shared" si="363"/>
        <v>0</v>
      </c>
      <c r="CQ456" s="13">
        <f t="shared" si="364"/>
        <v>0</v>
      </c>
      <c r="CR456" s="13">
        <f t="shared" si="365"/>
        <v>1</v>
      </c>
      <c r="CS456" s="13">
        <f t="shared" si="367"/>
        <v>0</v>
      </c>
      <c r="CT456" s="13" t="s">
        <v>107</v>
      </c>
    </row>
    <row r="457" spans="1:98" x14ac:dyDescent="0.35">
      <c r="A457" s="14">
        <v>315</v>
      </c>
      <c r="B457" s="6">
        <v>456</v>
      </c>
      <c r="D457" s="6">
        <v>2</v>
      </c>
      <c r="G457" s="6">
        <v>1</v>
      </c>
      <c r="H457" s="6"/>
      <c r="I457" s="6"/>
      <c r="J457" s="6" t="s">
        <v>723</v>
      </c>
      <c r="K457" s="16">
        <v>43781</v>
      </c>
      <c r="L457" s="6" t="s">
        <v>172</v>
      </c>
      <c r="M457" s="6" t="s">
        <v>741</v>
      </c>
      <c r="N457" s="6"/>
      <c r="O457" s="6"/>
      <c r="P457" s="16">
        <v>43759</v>
      </c>
      <c r="Q457" s="17">
        <v>0.58333333333333337</v>
      </c>
      <c r="R457" s="6" t="s">
        <v>98</v>
      </c>
      <c r="S457" s="6" t="s">
        <v>99</v>
      </c>
      <c r="T457" s="6" t="s">
        <v>52</v>
      </c>
      <c r="U457" s="6" t="s">
        <v>750</v>
      </c>
      <c r="V457" s="6" t="s">
        <v>723</v>
      </c>
      <c r="W457" s="6" t="s">
        <v>94</v>
      </c>
      <c r="Y457" s="6" t="s">
        <v>73</v>
      </c>
      <c r="Z457" s="6" t="s">
        <v>74</v>
      </c>
      <c r="AU457" s="6" t="s">
        <v>105</v>
      </c>
      <c r="AV457" s="6" t="s">
        <v>106</v>
      </c>
      <c r="AX457" s="6" t="s">
        <v>99</v>
      </c>
      <c r="AY457" s="13">
        <f t="shared" si="322"/>
        <v>0</v>
      </c>
      <c r="AZ457" s="13">
        <f t="shared" si="323"/>
        <v>0</v>
      </c>
      <c r="BA457" s="13">
        <f t="shared" si="324"/>
        <v>0</v>
      </c>
      <c r="BB457" s="13">
        <f t="shared" si="325"/>
        <v>1</v>
      </c>
      <c r="BC457" s="13">
        <f t="shared" si="326"/>
        <v>0</v>
      </c>
      <c r="BD457" s="13">
        <f t="shared" si="327"/>
        <v>0</v>
      </c>
      <c r="BE457" s="13">
        <f>COUNTIF(T457:AW457,"Tocaciones")</f>
        <v>0</v>
      </c>
      <c r="BF457" s="13">
        <f t="shared" si="328"/>
        <v>0</v>
      </c>
      <c r="BG457" s="13">
        <f t="shared" si="329"/>
        <v>0</v>
      </c>
      <c r="BH457" s="13">
        <f t="shared" si="330"/>
        <v>0</v>
      </c>
      <c r="BI457" s="13">
        <f t="shared" si="331"/>
        <v>0</v>
      </c>
      <c r="BJ457" s="13">
        <f t="shared" si="332"/>
        <v>0</v>
      </c>
      <c r="BK457" s="13">
        <f t="shared" si="333"/>
        <v>0</v>
      </c>
      <c r="BL457" s="13">
        <f t="shared" si="334"/>
        <v>0</v>
      </c>
      <c r="BM457" s="13">
        <f t="shared" si="335"/>
        <v>0</v>
      </c>
      <c r="BN457" s="13">
        <f t="shared" si="336"/>
        <v>0</v>
      </c>
      <c r="BO457" s="13">
        <f t="shared" si="337"/>
        <v>0</v>
      </c>
      <c r="BP457" s="13">
        <f t="shared" si="338"/>
        <v>0</v>
      </c>
      <c r="BQ457" s="13">
        <f t="shared" si="339"/>
        <v>0</v>
      </c>
      <c r="BR457" s="13">
        <f t="shared" si="340"/>
        <v>0</v>
      </c>
      <c r="BS457" s="13">
        <f t="shared" si="341"/>
        <v>0</v>
      </c>
      <c r="BT457" s="13">
        <f t="shared" si="342"/>
        <v>0</v>
      </c>
      <c r="BU457" s="40">
        <f t="shared" si="366"/>
        <v>1</v>
      </c>
      <c r="BV457" s="13">
        <f t="shared" si="343"/>
        <v>0</v>
      </c>
      <c r="BW457" s="13">
        <f t="shared" si="344"/>
        <v>1</v>
      </c>
      <c r="BX457" s="13">
        <f t="shared" si="345"/>
        <v>1</v>
      </c>
      <c r="BY457" s="13">
        <f t="shared" si="346"/>
        <v>0</v>
      </c>
      <c r="BZ457" s="13">
        <f t="shared" si="347"/>
        <v>0</v>
      </c>
      <c r="CA457" s="13">
        <f t="shared" si="348"/>
        <v>0</v>
      </c>
      <c r="CB457" s="13">
        <f t="shared" si="349"/>
        <v>0</v>
      </c>
      <c r="CC457" s="13">
        <f t="shared" si="350"/>
        <v>0</v>
      </c>
      <c r="CD457" s="13">
        <f t="shared" si="351"/>
        <v>0</v>
      </c>
      <c r="CE457" s="13">
        <f t="shared" si="352"/>
        <v>0</v>
      </c>
      <c r="CF457" s="13">
        <f t="shared" si="353"/>
        <v>0</v>
      </c>
      <c r="CG457" s="13">
        <f t="shared" si="354"/>
        <v>0</v>
      </c>
      <c r="CH457" s="13">
        <f t="shared" si="355"/>
        <v>0</v>
      </c>
      <c r="CI457" s="13">
        <f t="shared" si="356"/>
        <v>0</v>
      </c>
      <c r="CJ457" s="13">
        <f t="shared" si="357"/>
        <v>0</v>
      </c>
      <c r="CK457" s="13">
        <f t="shared" si="358"/>
        <v>0</v>
      </c>
      <c r="CL457" s="13">
        <f t="shared" si="359"/>
        <v>0</v>
      </c>
      <c r="CM457" s="13">
        <f t="shared" si="360"/>
        <v>0</v>
      </c>
      <c r="CN457" s="13">
        <f t="shared" si="361"/>
        <v>0</v>
      </c>
      <c r="CO457" s="13">
        <f t="shared" si="362"/>
        <v>0</v>
      </c>
      <c r="CP457" s="13">
        <f t="shared" si="363"/>
        <v>0</v>
      </c>
      <c r="CQ457" s="13">
        <f t="shared" si="364"/>
        <v>0</v>
      </c>
      <c r="CR457" s="13">
        <f t="shared" si="365"/>
        <v>1</v>
      </c>
      <c r="CS457" s="13">
        <f t="shared" si="367"/>
        <v>0</v>
      </c>
      <c r="CT457" s="13" t="s">
        <v>107</v>
      </c>
    </row>
    <row r="458" spans="1:98" x14ac:dyDescent="0.35">
      <c r="A458" s="14">
        <v>316</v>
      </c>
      <c r="B458" s="6">
        <v>457</v>
      </c>
      <c r="D458" s="6">
        <v>1</v>
      </c>
      <c r="G458" s="6">
        <v>1</v>
      </c>
      <c r="H458" s="6"/>
      <c r="I458" s="6"/>
      <c r="J458" s="6" t="s">
        <v>121</v>
      </c>
      <c r="K458" s="16">
        <v>43783</v>
      </c>
      <c r="L458" s="6" t="s">
        <v>172</v>
      </c>
      <c r="M458" s="6" t="s">
        <v>122</v>
      </c>
      <c r="N458" s="6"/>
      <c r="O458" s="6"/>
      <c r="P458" s="16">
        <v>43759</v>
      </c>
      <c r="Q458" s="17">
        <v>0.77083333333333337</v>
      </c>
      <c r="R458" s="6" t="s">
        <v>98</v>
      </c>
      <c r="S458" s="6" t="s">
        <v>98</v>
      </c>
      <c r="T458" s="6" t="s">
        <v>53</v>
      </c>
      <c r="U458" s="6" t="s">
        <v>751</v>
      </c>
      <c r="V458" s="6" t="s">
        <v>121</v>
      </c>
      <c r="W458" s="6" t="s">
        <v>94</v>
      </c>
      <c r="Y458" s="6" t="s">
        <v>79</v>
      </c>
      <c r="AA458" s="6" t="s">
        <v>49</v>
      </c>
      <c r="AB458" s="6" t="s">
        <v>687</v>
      </c>
      <c r="AC458" s="6" t="s">
        <v>94</v>
      </c>
      <c r="AE458" s="6" t="s">
        <v>87</v>
      </c>
      <c r="AG458" s="6" t="s">
        <v>58</v>
      </c>
      <c r="AH458" s="6" t="s">
        <v>687</v>
      </c>
      <c r="AI458" s="6" t="s">
        <v>94</v>
      </c>
      <c r="AK458" s="6" t="s">
        <v>79</v>
      </c>
      <c r="AU458" s="6" t="s">
        <v>105</v>
      </c>
      <c r="AV458" s="6" t="s">
        <v>106</v>
      </c>
      <c r="AW458" s="6" t="s">
        <v>752</v>
      </c>
      <c r="AX458" s="6" t="s">
        <v>99</v>
      </c>
      <c r="AY458" s="13">
        <f t="shared" si="322"/>
        <v>1</v>
      </c>
      <c r="AZ458" s="13">
        <f t="shared" si="323"/>
        <v>0</v>
      </c>
      <c r="BA458" s="13">
        <f t="shared" si="324"/>
        <v>0</v>
      </c>
      <c r="BB458" s="13">
        <f t="shared" si="325"/>
        <v>0</v>
      </c>
      <c r="BC458" s="13">
        <f t="shared" si="326"/>
        <v>1</v>
      </c>
      <c r="BD458" s="13">
        <f t="shared" si="327"/>
        <v>0</v>
      </c>
      <c r="BE458" s="13">
        <f>COUNTIF(T458:AT458,"Tocaciones")</f>
        <v>0</v>
      </c>
      <c r="BF458" s="13">
        <f t="shared" si="328"/>
        <v>0</v>
      </c>
      <c r="BG458" s="13">
        <f t="shared" si="329"/>
        <v>0</v>
      </c>
      <c r="BH458" s="13">
        <f t="shared" si="330"/>
        <v>1</v>
      </c>
      <c r="BI458" s="13">
        <f t="shared" si="331"/>
        <v>0</v>
      </c>
      <c r="BJ458" s="13">
        <f t="shared" si="332"/>
        <v>0</v>
      </c>
      <c r="BK458" s="13">
        <f t="shared" si="333"/>
        <v>0</v>
      </c>
      <c r="BL458" s="13">
        <f t="shared" si="334"/>
        <v>0</v>
      </c>
      <c r="BM458" s="13">
        <f t="shared" si="335"/>
        <v>0</v>
      </c>
      <c r="BN458" s="13">
        <f t="shared" si="336"/>
        <v>0</v>
      </c>
      <c r="BO458" s="13">
        <f t="shared" si="337"/>
        <v>0</v>
      </c>
      <c r="BP458" s="13">
        <f t="shared" si="338"/>
        <v>0</v>
      </c>
      <c r="BQ458" s="13">
        <f t="shared" si="339"/>
        <v>0</v>
      </c>
      <c r="BR458" s="13">
        <f t="shared" si="340"/>
        <v>0</v>
      </c>
      <c r="BS458" s="13">
        <f t="shared" si="341"/>
        <v>0</v>
      </c>
      <c r="BT458" s="13">
        <f t="shared" si="342"/>
        <v>0</v>
      </c>
      <c r="BU458" s="40">
        <f t="shared" si="366"/>
        <v>3</v>
      </c>
      <c r="BV458" s="13">
        <f t="shared" si="343"/>
        <v>0</v>
      </c>
      <c r="BW458" s="13">
        <f t="shared" si="344"/>
        <v>0</v>
      </c>
      <c r="BX458" s="13">
        <f t="shared" si="345"/>
        <v>0</v>
      </c>
      <c r="BY458" s="13">
        <f t="shared" si="346"/>
        <v>0</v>
      </c>
      <c r="BZ458" s="13">
        <f t="shared" si="347"/>
        <v>0</v>
      </c>
      <c r="CA458" s="13">
        <f t="shared" si="348"/>
        <v>0</v>
      </c>
      <c r="CB458" s="13">
        <f t="shared" si="349"/>
        <v>0</v>
      </c>
      <c r="CC458" s="13">
        <f t="shared" si="350"/>
        <v>2</v>
      </c>
      <c r="CD458" s="13">
        <f t="shared" si="351"/>
        <v>0</v>
      </c>
      <c r="CE458" s="13">
        <f t="shared" si="352"/>
        <v>0</v>
      </c>
      <c r="CF458" s="13">
        <f t="shared" si="353"/>
        <v>0</v>
      </c>
      <c r="CG458" s="13">
        <f t="shared" si="354"/>
        <v>0</v>
      </c>
      <c r="CH458" s="13">
        <f t="shared" si="355"/>
        <v>0</v>
      </c>
      <c r="CI458" s="13">
        <f t="shared" si="356"/>
        <v>0</v>
      </c>
      <c r="CJ458" s="13">
        <f t="shared" si="357"/>
        <v>0</v>
      </c>
      <c r="CK458" s="13">
        <f t="shared" si="358"/>
        <v>1</v>
      </c>
      <c r="CL458" s="13">
        <f t="shared" si="359"/>
        <v>0</v>
      </c>
      <c r="CM458" s="13">
        <f t="shared" si="360"/>
        <v>0</v>
      </c>
      <c r="CN458" s="13">
        <f t="shared" si="361"/>
        <v>0</v>
      </c>
      <c r="CO458" s="13">
        <f t="shared" si="362"/>
        <v>0</v>
      </c>
      <c r="CP458" s="13">
        <f t="shared" si="363"/>
        <v>0</v>
      </c>
      <c r="CQ458" s="13">
        <f t="shared" si="364"/>
        <v>0</v>
      </c>
      <c r="CR458" s="13">
        <f t="shared" si="365"/>
        <v>3</v>
      </c>
      <c r="CS458" s="13">
        <f t="shared" si="367"/>
        <v>0</v>
      </c>
      <c r="CT458" s="13" t="s">
        <v>107</v>
      </c>
    </row>
    <row r="459" spans="1:98" x14ac:dyDescent="0.35">
      <c r="A459" s="14">
        <v>317</v>
      </c>
      <c r="B459" s="6">
        <v>458</v>
      </c>
      <c r="D459" s="6">
        <v>2</v>
      </c>
      <c r="G459" s="6">
        <v>1</v>
      </c>
      <c r="H459" s="6"/>
      <c r="I459" s="6"/>
      <c r="J459" s="6" t="s">
        <v>723</v>
      </c>
      <c r="K459" s="16">
        <v>43781</v>
      </c>
      <c r="L459" s="6" t="s">
        <v>172</v>
      </c>
      <c r="M459" s="6" t="s">
        <v>753</v>
      </c>
      <c r="N459" s="6"/>
      <c r="O459" s="6"/>
      <c r="P459" s="16">
        <v>43757</v>
      </c>
      <c r="Q459" s="17">
        <v>0.875</v>
      </c>
      <c r="R459" s="6" t="s">
        <v>98</v>
      </c>
      <c r="S459" s="6" t="s">
        <v>98</v>
      </c>
      <c r="T459" s="6" t="s">
        <v>52</v>
      </c>
      <c r="U459" s="6" t="s">
        <v>754</v>
      </c>
      <c r="V459" s="6" t="s">
        <v>755</v>
      </c>
      <c r="W459" s="6" t="s">
        <v>94</v>
      </c>
      <c r="X459" s="6">
        <v>3</v>
      </c>
      <c r="Y459" s="6" t="s">
        <v>73</v>
      </c>
      <c r="Z459" s="6" t="s">
        <v>74</v>
      </c>
      <c r="AU459" s="6" t="s">
        <v>105</v>
      </c>
      <c r="AV459" s="6" t="s">
        <v>106</v>
      </c>
      <c r="AX459" s="6" t="s">
        <v>99</v>
      </c>
      <c r="AY459" s="13">
        <f t="shared" si="322"/>
        <v>0</v>
      </c>
      <c r="AZ459" s="13">
        <f t="shared" si="323"/>
        <v>0</v>
      </c>
      <c r="BA459" s="13">
        <f t="shared" si="324"/>
        <v>0</v>
      </c>
      <c r="BB459" s="13">
        <f t="shared" si="325"/>
        <v>1</v>
      </c>
      <c r="BC459" s="13">
        <f t="shared" si="326"/>
        <v>0</v>
      </c>
      <c r="BD459" s="13">
        <f t="shared" si="327"/>
        <v>0</v>
      </c>
      <c r="BE459" s="13">
        <f>COUNTIF(T459:AW459,"Tocaciones")</f>
        <v>0</v>
      </c>
      <c r="BF459" s="13">
        <f t="shared" si="328"/>
        <v>0</v>
      </c>
      <c r="BG459" s="13">
        <f t="shared" si="329"/>
        <v>0</v>
      </c>
      <c r="BH459" s="13">
        <f t="shared" si="330"/>
        <v>0</v>
      </c>
      <c r="BI459" s="13">
        <f t="shared" si="331"/>
        <v>0</v>
      </c>
      <c r="BJ459" s="13">
        <f t="shared" si="332"/>
        <v>0</v>
      </c>
      <c r="BK459" s="13">
        <f t="shared" si="333"/>
        <v>0</v>
      </c>
      <c r="BL459" s="13">
        <f t="shared" si="334"/>
        <v>0</v>
      </c>
      <c r="BM459" s="13">
        <f t="shared" si="335"/>
        <v>0</v>
      </c>
      <c r="BN459" s="13">
        <f t="shared" si="336"/>
        <v>0</v>
      </c>
      <c r="BO459" s="13">
        <f t="shared" si="337"/>
        <v>0</v>
      </c>
      <c r="BP459" s="13">
        <f t="shared" si="338"/>
        <v>0</v>
      </c>
      <c r="BQ459" s="13">
        <f t="shared" si="339"/>
        <v>0</v>
      </c>
      <c r="BR459" s="13">
        <f t="shared" si="340"/>
        <v>0</v>
      </c>
      <c r="BS459" s="13">
        <f t="shared" si="341"/>
        <v>0</v>
      </c>
      <c r="BT459" s="13">
        <f t="shared" si="342"/>
        <v>0</v>
      </c>
      <c r="BU459" s="40">
        <f t="shared" si="366"/>
        <v>1</v>
      </c>
      <c r="BV459" s="13">
        <f t="shared" si="343"/>
        <v>0</v>
      </c>
      <c r="BW459" s="13">
        <f t="shared" si="344"/>
        <v>1</v>
      </c>
      <c r="BX459" s="13">
        <f t="shared" si="345"/>
        <v>1</v>
      </c>
      <c r="BY459" s="13">
        <f t="shared" si="346"/>
        <v>0</v>
      </c>
      <c r="BZ459" s="13">
        <f t="shared" si="347"/>
        <v>0</v>
      </c>
      <c r="CA459" s="13">
        <f t="shared" si="348"/>
        <v>0</v>
      </c>
      <c r="CB459" s="13">
        <f t="shared" si="349"/>
        <v>0</v>
      </c>
      <c r="CC459" s="13">
        <f t="shared" si="350"/>
        <v>0</v>
      </c>
      <c r="CD459" s="13">
        <f t="shared" si="351"/>
        <v>0</v>
      </c>
      <c r="CE459" s="13">
        <f t="shared" si="352"/>
        <v>0</v>
      </c>
      <c r="CF459" s="13">
        <f t="shared" si="353"/>
        <v>0</v>
      </c>
      <c r="CG459" s="13">
        <f t="shared" si="354"/>
        <v>0</v>
      </c>
      <c r="CH459" s="13">
        <f t="shared" si="355"/>
        <v>0</v>
      </c>
      <c r="CI459" s="13">
        <f t="shared" si="356"/>
        <v>0</v>
      </c>
      <c r="CJ459" s="13">
        <f t="shared" si="357"/>
        <v>0</v>
      </c>
      <c r="CK459" s="13">
        <f t="shared" si="358"/>
        <v>0</v>
      </c>
      <c r="CL459" s="13">
        <f t="shared" si="359"/>
        <v>0</v>
      </c>
      <c r="CM459" s="13">
        <f t="shared" si="360"/>
        <v>0</v>
      </c>
      <c r="CN459" s="13">
        <f t="shared" si="361"/>
        <v>0</v>
      </c>
      <c r="CO459" s="13">
        <f t="shared" si="362"/>
        <v>0</v>
      </c>
      <c r="CP459" s="13">
        <f t="shared" si="363"/>
        <v>0</v>
      </c>
      <c r="CQ459" s="13">
        <f t="shared" si="364"/>
        <v>0</v>
      </c>
      <c r="CR459" s="13">
        <f t="shared" si="365"/>
        <v>1</v>
      </c>
      <c r="CS459" s="13">
        <f t="shared" si="367"/>
        <v>0</v>
      </c>
      <c r="CT459" s="13" t="s">
        <v>107</v>
      </c>
    </row>
    <row r="460" spans="1:98" x14ac:dyDescent="0.35">
      <c r="A460" s="14">
        <v>318</v>
      </c>
      <c r="B460" s="6">
        <v>459</v>
      </c>
      <c r="C460" s="6">
        <v>21</v>
      </c>
      <c r="D460" s="6">
        <v>1</v>
      </c>
      <c r="F460" s="6" t="s">
        <v>756</v>
      </c>
      <c r="G460" s="6">
        <v>1</v>
      </c>
      <c r="H460" s="6"/>
      <c r="I460" s="6"/>
      <c r="J460" s="6" t="s">
        <v>254</v>
      </c>
      <c r="K460" s="16">
        <v>43781</v>
      </c>
      <c r="L460" s="6" t="s">
        <v>172</v>
      </c>
      <c r="M460" s="6" t="s">
        <v>757</v>
      </c>
      <c r="N460" s="6"/>
      <c r="O460" s="6"/>
      <c r="P460" s="16">
        <v>43766</v>
      </c>
      <c r="R460" s="6" t="s">
        <v>99</v>
      </c>
      <c r="S460" s="6" t="s">
        <v>99</v>
      </c>
      <c r="T460" s="6" t="s">
        <v>49</v>
      </c>
      <c r="U460" s="6" t="s">
        <v>758</v>
      </c>
      <c r="V460" s="6" t="s">
        <v>759</v>
      </c>
      <c r="W460" s="6" t="s">
        <v>94</v>
      </c>
      <c r="Y460" s="6" t="s">
        <v>87</v>
      </c>
      <c r="AA460" s="6" t="s">
        <v>53</v>
      </c>
      <c r="AB460" s="6" t="s">
        <v>760</v>
      </c>
      <c r="AC460" s="6" t="s">
        <v>94</v>
      </c>
      <c r="AE460" s="6" t="s">
        <v>79</v>
      </c>
      <c r="AU460" s="6" t="s">
        <v>105</v>
      </c>
      <c r="AV460" s="6" t="s">
        <v>106</v>
      </c>
      <c r="AX460" s="6" t="s">
        <v>99</v>
      </c>
      <c r="AY460" s="13">
        <f t="shared" si="322"/>
        <v>1</v>
      </c>
      <c r="AZ460" s="13">
        <f t="shared" si="323"/>
        <v>0</v>
      </c>
      <c r="BA460" s="13">
        <f t="shared" si="324"/>
        <v>0</v>
      </c>
      <c r="BB460" s="13">
        <f t="shared" si="325"/>
        <v>0</v>
      </c>
      <c r="BC460" s="13">
        <f t="shared" si="326"/>
        <v>1</v>
      </c>
      <c r="BD460" s="13">
        <f t="shared" si="327"/>
        <v>0</v>
      </c>
      <c r="BE460" s="13">
        <f>COUNTIF(T460:AT460,"Tocaciones")</f>
        <v>0</v>
      </c>
      <c r="BF460" s="13">
        <f t="shared" si="328"/>
        <v>0</v>
      </c>
      <c r="BG460" s="13">
        <f t="shared" si="329"/>
        <v>0</v>
      </c>
      <c r="BH460" s="13">
        <f t="shared" si="330"/>
        <v>0</v>
      </c>
      <c r="BI460" s="13">
        <f t="shared" si="331"/>
        <v>0</v>
      </c>
      <c r="BJ460" s="13">
        <f t="shared" si="332"/>
        <v>0</v>
      </c>
      <c r="BK460" s="13">
        <f t="shared" si="333"/>
        <v>0</v>
      </c>
      <c r="BL460" s="13">
        <f t="shared" si="334"/>
        <v>0</v>
      </c>
      <c r="BM460" s="13">
        <f t="shared" si="335"/>
        <v>0</v>
      </c>
      <c r="BN460" s="13">
        <f t="shared" si="336"/>
        <v>0</v>
      </c>
      <c r="BO460" s="13">
        <f t="shared" si="337"/>
        <v>0</v>
      </c>
      <c r="BP460" s="13">
        <f t="shared" si="338"/>
        <v>0</v>
      </c>
      <c r="BQ460" s="13">
        <f t="shared" si="339"/>
        <v>0</v>
      </c>
      <c r="BR460" s="13">
        <f t="shared" si="340"/>
        <v>0</v>
      </c>
      <c r="BS460" s="13">
        <f t="shared" si="341"/>
        <v>0</v>
      </c>
      <c r="BT460" s="13">
        <f t="shared" si="342"/>
        <v>0</v>
      </c>
      <c r="BU460" s="40">
        <f t="shared" si="366"/>
        <v>2</v>
      </c>
      <c r="BV460" s="13">
        <f t="shared" si="343"/>
        <v>0</v>
      </c>
      <c r="BW460" s="13">
        <f t="shared" si="344"/>
        <v>0</v>
      </c>
      <c r="BX460" s="13">
        <f t="shared" si="345"/>
        <v>0</v>
      </c>
      <c r="BY460" s="13">
        <f t="shared" si="346"/>
        <v>0</v>
      </c>
      <c r="BZ460" s="13">
        <f t="shared" si="347"/>
        <v>0</v>
      </c>
      <c r="CA460" s="13">
        <f t="shared" si="348"/>
        <v>0</v>
      </c>
      <c r="CB460" s="13">
        <f t="shared" si="349"/>
        <v>0</v>
      </c>
      <c r="CC460" s="13">
        <f t="shared" si="350"/>
        <v>1</v>
      </c>
      <c r="CD460" s="13">
        <f t="shared" si="351"/>
        <v>0</v>
      </c>
      <c r="CE460" s="13">
        <f t="shared" si="352"/>
        <v>0</v>
      </c>
      <c r="CF460" s="13">
        <f t="shared" si="353"/>
        <v>0</v>
      </c>
      <c r="CG460" s="13">
        <f t="shared" si="354"/>
        <v>0</v>
      </c>
      <c r="CH460" s="13">
        <f t="shared" si="355"/>
        <v>0</v>
      </c>
      <c r="CI460" s="13">
        <f t="shared" si="356"/>
        <v>0</v>
      </c>
      <c r="CJ460" s="13">
        <f t="shared" si="357"/>
        <v>0</v>
      </c>
      <c r="CK460" s="13">
        <f t="shared" si="358"/>
        <v>1</v>
      </c>
      <c r="CL460" s="13">
        <f t="shared" si="359"/>
        <v>0</v>
      </c>
      <c r="CM460" s="13">
        <f t="shared" si="360"/>
        <v>0</v>
      </c>
      <c r="CN460" s="13">
        <f t="shared" si="361"/>
        <v>0</v>
      </c>
      <c r="CO460" s="13">
        <f t="shared" si="362"/>
        <v>0</v>
      </c>
      <c r="CP460" s="13">
        <f t="shared" si="363"/>
        <v>0</v>
      </c>
      <c r="CQ460" s="13">
        <f t="shared" si="364"/>
        <v>0</v>
      </c>
      <c r="CR460" s="13">
        <f t="shared" si="365"/>
        <v>2</v>
      </c>
      <c r="CS460" s="13">
        <f t="shared" si="367"/>
        <v>0</v>
      </c>
      <c r="CT460" s="13" t="s">
        <v>107</v>
      </c>
    </row>
    <row r="461" spans="1:98" x14ac:dyDescent="0.35">
      <c r="A461" s="14">
        <v>319</v>
      </c>
      <c r="B461" s="6">
        <v>460</v>
      </c>
      <c r="D461" s="6">
        <v>1</v>
      </c>
      <c r="F461" s="6" t="s">
        <v>761</v>
      </c>
      <c r="G461" s="6">
        <v>1</v>
      </c>
      <c r="H461" s="6"/>
      <c r="I461" s="6"/>
      <c r="J461" s="6" t="s">
        <v>163</v>
      </c>
      <c r="K461" s="16">
        <v>43782</v>
      </c>
      <c r="L461" s="6" t="s">
        <v>462</v>
      </c>
      <c r="M461" s="6" t="s">
        <v>579</v>
      </c>
      <c r="N461" s="6"/>
      <c r="O461" s="6"/>
      <c r="P461" s="16">
        <v>43780</v>
      </c>
      <c r="Q461" s="17">
        <v>0.89583333333333337</v>
      </c>
      <c r="R461" s="6" t="s">
        <v>99</v>
      </c>
      <c r="S461" s="6" t="s">
        <v>98</v>
      </c>
      <c r="T461" s="6" t="s">
        <v>52</v>
      </c>
      <c r="U461" s="6" t="s">
        <v>762</v>
      </c>
      <c r="V461" s="6" t="s">
        <v>544</v>
      </c>
      <c r="W461" s="6" t="s">
        <v>94</v>
      </c>
      <c r="Y461" s="6" t="s">
        <v>73</v>
      </c>
      <c r="Z461" s="6" t="s">
        <v>76</v>
      </c>
      <c r="AU461" s="6" t="s">
        <v>105</v>
      </c>
      <c r="AV461" s="6" t="s">
        <v>106</v>
      </c>
      <c r="AX461" s="6" t="s">
        <v>98</v>
      </c>
      <c r="AY461" s="13">
        <f t="shared" si="322"/>
        <v>0</v>
      </c>
      <c r="AZ461" s="13">
        <f t="shared" si="323"/>
        <v>0</v>
      </c>
      <c r="BA461" s="13">
        <f t="shared" si="324"/>
        <v>0</v>
      </c>
      <c r="BB461" s="13">
        <f t="shared" si="325"/>
        <v>1</v>
      </c>
      <c r="BC461" s="13">
        <f t="shared" si="326"/>
        <v>0</v>
      </c>
      <c r="BD461" s="13">
        <f t="shared" si="327"/>
        <v>0</v>
      </c>
      <c r="BE461" s="13">
        <f>COUNTIF(T461:AW461,"Tocaciones")</f>
        <v>0</v>
      </c>
      <c r="BF461" s="13">
        <f t="shared" si="328"/>
        <v>0</v>
      </c>
      <c r="BG461" s="13">
        <f t="shared" si="329"/>
        <v>0</v>
      </c>
      <c r="BH461" s="13">
        <f t="shared" si="330"/>
        <v>0</v>
      </c>
      <c r="BI461" s="13">
        <f t="shared" si="331"/>
        <v>0</v>
      </c>
      <c r="BJ461" s="13">
        <f t="shared" si="332"/>
        <v>0</v>
      </c>
      <c r="BK461" s="13">
        <f t="shared" si="333"/>
        <v>0</v>
      </c>
      <c r="BL461" s="13">
        <f t="shared" si="334"/>
        <v>0</v>
      </c>
      <c r="BM461" s="13">
        <f t="shared" si="335"/>
        <v>0</v>
      </c>
      <c r="BN461" s="13">
        <f t="shared" si="336"/>
        <v>0</v>
      </c>
      <c r="BO461" s="13">
        <f t="shared" si="337"/>
        <v>0</v>
      </c>
      <c r="BP461" s="13">
        <f t="shared" si="338"/>
        <v>0</v>
      </c>
      <c r="BQ461" s="13">
        <f t="shared" si="339"/>
        <v>0</v>
      </c>
      <c r="BR461" s="13">
        <f t="shared" si="340"/>
        <v>0</v>
      </c>
      <c r="BS461" s="13">
        <f t="shared" si="341"/>
        <v>0</v>
      </c>
      <c r="BT461" s="13">
        <f t="shared" si="342"/>
        <v>0</v>
      </c>
      <c r="BU461" s="40">
        <f t="shared" si="366"/>
        <v>1</v>
      </c>
      <c r="BV461" s="13">
        <f t="shared" si="343"/>
        <v>0</v>
      </c>
      <c r="BW461" s="13">
        <f t="shared" si="344"/>
        <v>1</v>
      </c>
      <c r="BX461" s="13">
        <f t="shared" si="345"/>
        <v>0</v>
      </c>
      <c r="BY461" s="13">
        <f t="shared" si="346"/>
        <v>0</v>
      </c>
      <c r="BZ461" s="13">
        <f t="shared" si="347"/>
        <v>1</v>
      </c>
      <c r="CA461" s="13">
        <f t="shared" si="348"/>
        <v>0</v>
      </c>
      <c r="CB461" s="13">
        <f t="shared" si="349"/>
        <v>0</v>
      </c>
      <c r="CC461" s="13">
        <f t="shared" si="350"/>
        <v>0</v>
      </c>
      <c r="CD461" s="13">
        <f t="shared" si="351"/>
        <v>0</v>
      </c>
      <c r="CE461" s="13">
        <f t="shared" si="352"/>
        <v>0</v>
      </c>
      <c r="CF461" s="13">
        <f t="shared" si="353"/>
        <v>0</v>
      </c>
      <c r="CG461" s="13">
        <f t="shared" si="354"/>
        <v>0</v>
      </c>
      <c r="CH461" s="13">
        <f t="shared" si="355"/>
        <v>0</v>
      </c>
      <c r="CI461" s="13">
        <f t="shared" si="356"/>
        <v>0</v>
      </c>
      <c r="CJ461" s="13">
        <f t="shared" si="357"/>
        <v>0</v>
      </c>
      <c r="CK461" s="13">
        <f t="shared" si="358"/>
        <v>0</v>
      </c>
      <c r="CL461" s="13">
        <f t="shared" si="359"/>
        <v>0</v>
      </c>
      <c r="CM461" s="13">
        <f t="shared" si="360"/>
        <v>0</v>
      </c>
      <c r="CN461" s="13">
        <f t="shared" si="361"/>
        <v>0</v>
      </c>
      <c r="CO461" s="13">
        <f t="shared" si="362"/>
        <v>0</v>
      </c>
      <c r="CP461" s="13">
        <f t="shared" si="363"/>
        <v>0</v>
      </c>
      <c r="CQ461" s="13">
        <f t="shared" si="364"/>
        <v>0</v>
      </c>
      <c r="CR461" s="13">
        <f t="shared" si="365"/>
        <v>1</v>
      </c>
      <c r="CS461" s="13">
        <f t="shared" si="367"/>
        <v>0</v>
      </c>
      <c r="CT461" s="13" t="s">
        <v>107</v>
      </c>
    </row>
    <row r="462" spans="1:98" x14ac:dyDescent="0.35">
      <c r="A462" s="14">
        <v>320</v>
      </c>
      <c r="B462" s="6">
        <v>461</v>
      </c>
      <c r="C462" s="6">
        <v>17</v>
      </c>
      <c r="D462" s="6">
        <v>2</v>
      </c>
      <c r="G462" s="6">
        <v>1</v>
      </c>
      <c r="H462" s="6"/>
      <c r="I462" s="6"/>
      <c r="J462" s="6" t="s">
        <v>163</v>
      </c>
      <c r="K462" s="16">
        <v>43782</v>
      </c>
      <c r="L462" s="6" t="s">
        <v>172</v>
      </c>
      <c r="M462" s="6" t="s">
        <v>579</v>
      </c>
      <c r="N462" s="6"/>
      <c r="O462" s="6"/>
      <c r="P462" s="16">
        <v>43758</v>
      </c>
      <c r="Q462" s="17">
        <v>0.95833333333333337</v>
      </c>
      <c r="R462" s="6" t="s">
        <v>98</v>
      </c>
      <c r="S462" s="6" t="s">
        <v>98</v>
      </c>
      <c r="T462" s="6" t="s">
        <v>49</v>
      </c>
      <c r="U462" s="6" t="s">
        <v>763</v>
      </c>
      <c r="V462" s="6" t="s">
        <v>544</v>
      </c>
      <c r="W462" s="6" t="s">
        <v>94</v>
      </c>
      <c r="Y462" s="6" t="s">
        <v>87</v>
      </c>
      <c r="AA462" s="6" t="s">
        <v>53</v>
      </c>
      <c r="AB462" s="6" t="s">
        <v>763</v>
      </c>
      <c r="AU462" s="6" t="s">
        <v>105</v>
      </c>
      <c r="AV462" s="6" t="s">
        <v>106</v>
      </c>
      <c r="AW462" s="6" t="s">
        <v>764</v>
      </c>
      <c r="AX462" s="6" t="s">
        <v>99</v>
      </c>
      <c r="AY462" s="13">
        <f t="shared" si="322"/>
        <v>1</v>
      </c>
      <c r="AZ462" s="13">
        <f t="shared" si="323"/>
        <v>0</v>
      </c>
      <c r="BA462" s="13">
        <f t="shared" si="324"/>
        <v>0</v>
      </c>
      <c r="BB462" s="13">
        <f t="shared" si="325"/>
        <v>0</v>
      </c>
      <c r="BC462" s="13">
        <f t="shared" si="326"/>
        <v>1</v>
      </c>
      <c r="BD462" s="13">
        <f t="shared" si="327"/>
        <v>0</v>
      </c>
      <c r="BE462" s="13">
        <f>COUNTIF(T462:AT462,"Tocaciones")</f>
        <v>0</v>
      </c>
      <c r="BF462" s="13">
        <f t="shared" si="328"/>
        <v>0</v>
      </c>
      <c r="BG462" s="13">
        <f t="shared" si="329"/>
        <v>0</v>
      </c>
      <c r="BH462" s="13">
        <f t="shared" si="330"/>
        <v>0</v>
      </c>
      <c r="BI462" s="13">
        <f t="shared" si="331"/>
        <v>0</v>
      </c>
      <c r="BJ462" s="13">
        <f t="shared" si="332"/>
        <v>0</v>
      </c>
      <c r="BK462" s="13">
        <f t="shared" si="333"/>
        <v>0</v>
      </c>
      <c r="BL462" s="13">
        <f t="shared" si="334"/>
        <v>0</v>
      </c>
      <c r="BM462" s="13">
        <f t="shared" si="335"/>
        <v>0</v>
      </c>
      <c r="BN462" s="13">
        <f t="shared" si="336"/>
        <v>0</v>
      </c>
      <c r="BO462" s="13">
        <f t="shared" si="337"/>
        <v>0</v>
      </c>
      <c r="BP462" s="13">
        <f t="shared" si="338"/>
        <v>0</v>
      </c>
      <c r="BQ462" s="13">
        <f t="shared" si="339"/>
        <v>0</v>
      </c>
      <c r="BR462" s="13">
        <f t="shared" si="340"/>
        <v>0</v>
      </c>
      <c r="BS462" s="13">
        <f t="shared" si="341"/>
        <v>0</v>
      </c>
      <c r="BT462" s="13">
        <f t="shared" si="342"/>
        <v>0</v>
      </c>
      <c r="BU462" s="40">
        <f t="shared" si="366"/>
        <v>2</v>
      </c>
      <c r="BV462" s="13">
        <f t="shared" si="343"/>
        <v>0</v>
      </c>
      <c r="BW462" s="13">
        <f t="shared" si="344"/>
        <v>0</v>
      </c>
      <c r="BX462" s="13">
        <f t="shared" si="345"/>
        <v>0</v>
      </c>
      <c r="BY462" s="13">
        <f t="shared" si="346"/>
        <v>0</v>
      </c>
      <c r="BZ462" s="13">
        <f t="shared" si="347"/>
        <v>0</v>
      </c>
      <c r="CA462" s="13">
        <f t="shared" si="348"/>
        <v>0</v>
      </c>
      <c r="CB462" s="13">
        <f t="shared" si="349"/>
        <v>0</v>
      </c>
      <c r="CC462" s="13">
        <f t="shared" si="350"/>
        <v>0</v>
      </c>
      <c r="CD462" s="13">
        <f t="shared" si="351"/>
        <v>0</v>
      </c>
      <c r="CE462" s="13">
        <f t="shared" si="352"/>
        <v>0</v>
      </c>
      <c r="CF462" s="13">
        <f t="shared" si="353"/>
        <v>0</v>
      </c>
      <c r="CG462" s="13">
        <f t="shared" si="354"/>
        <v>0</v>
      </c>
      <c r="CH462" s="13">
        <f t="shared" si="355"/>
        <v>0</v>
      </c>
      <c r="CI462" s="13">
        <f t="shared" si="356"/>
        <v>0</v>
      </c>
      <c r="CJ462" s="13">
        <f t="shared" si="357"/>
        <v>0</v>
      </c>
      <c r="CK462" s="13">
        <f t="shared" si="358"/>
        <v>1</v>
      </c>
      <c r="CL462" s="13">
        <f t="shared" si="359"/>
        <v>0</v>
      </c>
      <c r="CM462" s="13">
        <f t="shared" si="360"/>
        <v>0</v>
      </c>
      <c r="CN462" s="13">
        <f t="shared" si="361"/>
        <v>0</v>
      </c>
      <c r="CO462" s="13">
        <f t="shared" si="362"/>
        <v>0</v>
      </c>
      <c r="CP462" s="13">
        <f t="shared" si="363"/>
        <v>0</v>
      </c>
      <c r="CQ462" s="13">
        <f t="shared" si="364"/>
        <v>0</v>
      </c>
      <c r="CR462" s="13">
        <f t="shared" si="365"/>
        <v>1</v>
      </c>
      <c r="CS462" s="13">
        <f t="shared" si="367"/>
        <v>0</v>
      </c>
      <c r="CT462" s="13" t="s">
        <v>107</v>
      </c>
    </row>
    <row r="463" spans="1:98" x14ac:dyDescent="0.35">
      <c r="A463" s="14">
        <v>321</v>
      </c>
      <c r="B463" s="6">
        <v>462</v>
      </c>
      <c r="C463" s="6">
        <v>17</v>
      </c>
      <c r="D463" s="6">
        <v>2</v>
      </c>
      <c r="F463" s="6" t="s">
        <v>240</v>
      </c>
      <c r="G463" s="6">
        <v>1</v>
      </c>
      <c r="H463" s="6"/>
      <c r="I463" s="6"/>
      <c r="J463" s="6" t="s">
        <v>138</v>
      </c>
      <c r="K463" s="16">
        <v>43781</v>
      </c>
      <c r="L463" s="6" t="s">
        <v>527</v>
      </c>
      <c r="M463" s="6" t="s">
        <v>765</v>
      </c>
      <c r="N463" s="6"/>
      <c r="O463" s="6"/>
      <c r="P463" s="16">
        <v>43761</v>
      </c>
      <c r="Q463" s="17">
        <v>0.91666666666666663</v>
      </c>
      <c r="R463" s="6" t="s">
        <v>98</v>
      </c>
      <c r="S463" s="6" t="s">
        <v>98</v>
      </c>
      <c r="T463" s="6" t="s">
        <v>58</v>
      </c>
      <c r="U463" s="6" t="s">
        <v>766</v>
      </c>
      <c r="V463" s="6" t="s">
        <v>767</v>
      </c>
      <c r="W463" s="6" t="s">
        <v>94</v>
      </c>
      <c r="X463" s="6">
        <v>6</v>
      </c>
      <c r="Y463" s="6" t="s">
        <v>72</v>
      </c>
      <c r="AA463" s="6" t="s">
        <v>49</v>
      </c>
      <c r="AB463" s="6" t="s">
        <v>766</v>
      </c>
      <c r="AD463" s="6">
        <v>6</v>
      </c>
      <c r="AU463" s="6" t="s">
        <v>105</v>
      </c>
      <c r="AV463" s="6" t="s">
        <v>106</v>
      </c>
      <c r="AX463" s="6" t="s">
        <v>99</v>
      </c>
      <c r="AY463" s="13">
        <f t="shared" si="322"/>
        <v>1</v>
      </c>
      <c r="AZ463" s="13">
        <f t="shared" si="323"/>
        <v>0</v>
      </c>
      <c r="BA463" s="13">
        <f t="shared" si="324"/>
        <v>0</v>
      </c>
      <c r="BB463" s="13">
        <f t="shared" si="325"/>
        <v>0</v>
      </c>
      <c r="BC463" s="13">
        <f t="shared" si="326"/>
        <v>0</v>
      </c>
      <c r="BD463" s="13">
        <f t="shared" si="327"/>
        <v>0</v>
      </c>
      <c r="BE463" s="13">
        <f>COUNTIF(T463:AW463,"Tocaciones")</f>
        <v>0</v>
      </c>
      <c r="BF463" s="13">
        <f t="shared" si="328"/>
        <v>0</v>
      </c>
      <c r="BG463" s="13">
        <f t="shared" si="329"/>
        <v>0</v>
      </c>
      <c r="BH463" s="13">
        <f t="shared" si="330"/>
        <v>1</v>
      </c>
      <c r="BI463" s="13">
        <f t="shared" si="331"/>
        <v>0</v>
      </c>
      <c r="BJ463" s="13">
        <f t="shared" si="332"/>
        <v>0</v>
      </c>
      <c r="BK463" s="13">
        <f t="shared" si="333"/>
        <v>0</v>
      </c>
      <c r="BL463" s="13">
        <f t="shared" si="334"/>
        <v>0</v>
      </c>
      <c r="BM463" s="13">
        <f t="shared" si="335"/>
        <v>0</v>
      </c>
      <c r="BN463" s="13">
        <f t="shared" si="336"/>
        <v>0</v>
      </c>
      <c r="BO463" s="13">
        <f t="shared" si="337"/>
        <v>0</v>
      </c>
      <c r="BP463" s="13">
        <f t="shared" si="338"/>
        <v>0</v>
      </c>
      <c r="BQ463" s="13">
        <f t="shared" si="339"/>
        <v>0</v>
      </c>
      <c r="BR463" s="13">
        <f t="shared" si="340"/>
        <v>0</v>
      </c>
      <c r="BS463" s="13">
        <f t="shared" si="341"/>
        <v>0</v>
      </c>
      <c r="BT463" s="13">
        <f t="shared" si="342"/>
        <v>0</v>
      </c>
      <c r="BU463" s="40">
        <f t="shared" si="366"/>
        <v>2</v>
      </c>
      <c r="BV463" s="13">
        <f t="shared" si="343"/>
        <v>1</v>
      </c>
      <c r="BW463" s="13">
        <f t="shared" si="344"/>
        <v>0</v>
      </c>
      <c r="BX463" s="13">
        <f t="shared" si="345"/>
        <v>0</v>
      </c>
      <c r="BY463" s="13">
        <f t="shared" si="346"/>
        <v>0</v>
      </c>
      <c r="BZ463" s="13">
        <f t="shared" si="347"/>
        <v>0</v>
      </c>
      <c r="CA463" s="13">
        <f t="shared" si="348"/>
        <v>0</v>
      </c>
      <c r="CB463" s="13">
        <f t="shared" si="349"/>
        <v>0</v>
      </c>
      <c r="CC463" s="13">
        <f t="shared" si="350"/>
        <v>0</v>
      </c>
      <c r="CD463" s="13">
        <f t="shared" si="351"/>
        <v>0</v>
      </c>
      <c r="CE463" s="13">
        <f t="shared" si="352"/>
        <v>0</v>
      </c>
      <c r="CF463" s="13">
        <f t="shared" si="353"/>
        <v>0</v>
      </c>
      <c r="CG463" s="13">
        <f t="shared" si="354"/>
        <v>0</v>
      </c>
      <c r="CH463" s="13">
        <f t="shared" si="355"/>
        <v>0</v>
      </c>
      <c r="CI463" s="13">
        <f t="shared" si="356"/>
        <v>0</v>
      </c>
      <c r="CJ463" s="13">
        <f t="shared" si="357"/>
        <v>0</v>
      </c>
      <c r="CK463" s="13">
        <f t="shared" si="358"/>
        <v>0</v>
      </c>
      <c r="CL463" s="13">
        <f t="shared" si="359"/>
        <v>0</v>
      </c>
      <c r="CM463" s="13">
        <f t="shared" si="360"/>
        <v>0</v>
      </c>
      <c r="CN463" s="13">
        <f t="shared" si="361"/>
        <v>0</v>
      </c>
      <c r="CO463" s="13">
        <f t="shared" si="362"/>
        <v>0</v>
      </c>
      <c r="CP463" s="13">
        <f t="shared" si="363"/>
        <v>0</v>
      </c>
      <c r="CQ463" s="13">
        <f t="shared" si="364"/>
        <v>0</v>
      </c>
      <c r="CR463" s="13">
        <f t="shared" si="365"/>
        <v>1</v>
      </c>
      <c r="CS463" s="13">
        <f t="shared" si="367"/>
        <v>0</v>
      </c>
      <c r="CT463" s="13" t="s">
        <v>107</v>
      </c>
    </row>
    <row r="464" spans="1:98" x14ac:dyDescent="0.35">
      <c r="A464" s="14">
        <v>322</v>
      </c>
      <c r="B464" s="6">
        <v>463</v>
      </c>
      <c r="C464" s="6">
        <v>31</v>
      </c>
      <c r="D464" s="6">
        <v>1</v>
      </c>
      <c r="F464" s="6" t="s">
        <v>768</v>
      </c>
      <c r="G464" s="6">
        <v>1</v>
      </c>
      <c r="H464" s="6"/>
      <c r="I464" s="6"/>
      <c r="J464" s="6" t="s">
        <v>254</v>
      </c>
      <c r="K464" s="16">
        <v>43781</v>
      </c>
      <c r="L464" s="6" t="s">
        <v>172</v>
      </c>
      <c r="M464" s="6" t="s">
        <v>255</v>
      </c>
      <c r="N464" s="6"/>
      <c r="O464" s="6"/>
      <c r="P464" s="15">
        <v>43760</v>
      </c>
      <c r="Q464" s="17">
        <v>0.8125</v>
      </c>
      <c r="R464" s="6" t="s">
        <v>98</v>
      </c>
      <c r="S464" s="6" t="s">
        <v>98</v>
      </c>
      <c r="T464" s="6" t="s">
        <v>52</v>
      </c>
      <c r="U464" s="6" t="s">
        <v>699</v>
      </c>
      <c r="V464" s="6" t="s">
        <v>257</v>
      </c>
      <c r="W464" s="6" t="s">
        <v>94</v>
      </c>
      <c r="Y464" s="6" t="s">
        <v>73</v>
      </c>
      <c r="Z464" s="6" t="s">
        <v>74</v>
      </c>
      <c r="AU464" s="6" t="s">
        <v>105</v>
      </c>
      <c r="AV464" s="6" t="s">
        <v>106</v>
      </c>
      <c r="AX464" s="6" t="s">
        <v>99</v>
      </c>
      <c r="AY464" s="13">
        <f t="shared" si="322"/>
        <v>0</v>
      </c>
      <c r="AZ464" s="13">
        <f t="shared" si="323"/>
        <v>0</v>
      </c>
      <c r="BA464" s="13">
        <f t="shared" si="324"/>
        <v>0</v>
      </c>
      <c r="BB464" s="13">
        <f t="shared" si="325"/>
        <v>1</v>
      </c>
      <c r="BC464" s="13">
        <f t="shared" si="326"/>
        <v>0</v>
      </c>
      <c r="BD464" s="13">
        <f t="shared" si="327"/>
        <v>0</v>
      </c>
      <c r="BE464" s="13">
        <f>COUNTIF(T464:AT464,"Tocaciones")</f>
        <v>0</v>
      </c>
      <c r="BF464" s="13">
        <f t="shared" si="328"/>
        <v>0</v>
      </c>
      <c r="BG464" s="13">
        <f t="shared" si="329"/>
        <v>0</v>
      </c>
      <c r="BH464" s="13">
        <f t="shared" si="330"/>
        <v>0</v>
      </c>
      <c r="BI464" s="13">
        <f t="shared" si="331"/>
        <v>0</v>
      </c>
      <c r="BJ464" s="13">
        <f t="shared" si="332"/>
        <v>0</v>
      </c>
      <c r="BK464" s="13">
        <f t="shared" si="333"/>
        <v>0</v>
      </c>
      <c r="BL464" s="13">
        <f t="shared" si="334"/>
        <v>0</v>
      </c>
      <c r="BM464" s="13">
        <f t="shared" si="335"/>
        <v>0</v>
      </c>
      <c r="BN464" s="13">
        <f t="shared" si="336"/>
        <v>0</v>
      </c>
      <c r="BO464" s="13">
        <f t="shared" si="337"/>
        <v>0</v>
      </c>
      <c r="BP464" s="13">
        <f t="shared" si="338"/>
        <v>0</v>
      </c>
      <c r="BQ464" s="13">
        <f t="shared" si="339"/>
        <v>0</v>
      </c>
      <c r="BR464" s="13">
        <f t="shared" si="340"/>
        <v>0</v>
      </c>
      <c r="BS464" s="13">
        <f t="shared" si="341"/>
        <v>0</v>
      </c>
      <c r="BT464" s="13">
        <f t="shared" si="342"/>
        <v>0</v>
      </c>
      <c r="BU464" s="40">
        <f t="shared" si="366"/>
        <v>1</v>
      </c>
      <c r="BV464" s="13">
        <f t="shared" si="343"/>
        <v>0</v>
      </c>
      <c r="BW464" s="13">
        <f t="shared" si="344"/>
        <v>1</v>
      </c>
      <c r="BX464" s="13">
        <f t="shared" si="345"/>
        <v>1</v>
      </c>
      <c r="BY464" s="13">
        <f t="shared" si="346"/>
        <v>0</v>
      </c>
      <c r="BZ464" s="13">
        <f t="shared" si="347"/>
        <v>0</v>
      </c>
      <c r="CA464" s="13">
        <f t="shared" si="348"/>
        <v>0</v>
      </c>
      <c r="CB464" s="13">
        <f t="shared" si="349"/>
        <v>0</v>
      </c>
      <c r="CC464" s="13">
        <f t="shared" si="350"/>
        <v>0</v>
      </c>
      <c r="CD464" s="13">
        <f t="shared" si="351"/>
        <v>0</v>
      </c>
      <c r="CE464" s="13">
        <f t="shared" si="352"/>
        <v>0</v>
      </c>
      <c r="CF464" s="13">
        <f t="shared" si="353"/>
        <v>0</v>
      </c>
      <c r="CG464" s="13">
        <f t="shared" si="354"/>
        <v>0</v>
      </c>
      <c r="CH464" s="13">
        <f t="shared" si="355"/>
        <v>0</v>
      </c>
      <c r="CI464" s="13">
        <f t="shared" si="356"/>
        <v>0</v>
      </c>
      <c r="CJ464" s="13">
        <f t="shared" si="357"/>
        <v>0</v>
      </c>
      <c r="CK464" s="13">
        <f t="shared" si="358"/>
        <v>0</v>
      </c>
      <c r="CL464" s="13">
        <f t="shared" si="359"/>
        <v>0</v>
      </c>
      <c r="CM464" s="13">
        <f t="shared" si="360"/>
        <v>0</v>
      </c>
      <c r="CN464" s="13">
        <f t="shared" si="361"/>
        <v>0</v>
      </c>
      <c r="CO464" s="13">
        <f t="shared" si="362"/>
        <v>0</v>
      </c>
      <c r="CP464" s="13">
        <f t="shared" si="363"/>
        <v>0</v>
      </c>
      <c r="CQ464" s="13">
        <f t="shared" si="364"/>
        <v>0</v>
      </c>
      <c r="CR464" s="13">
        <f t="shared" si="365"/>
        <v>1</v>
      </c>
      <c r="CS464" s="13">
        <f t="shared" si="367"/>
        <v>0</v>
      </c>
      <c r="CT464" s="13" t="s">
        <v>107</v>
      </c>
    </row>
    <row r="465" spans="1:98" x14ac:dyDescent="0.35">
      <c r="A465" s="14">
        <v>323</v>
      </c>
      <c r="B465" s="6">
        <v>464</v>
      </c>
      <c r="D465" s="6">
        <v>1</v>
      </c>
      <c r="G465" s="6">
        <v>1</v>
      </c>
      <c r="H465" s="6"/>
      <c r="I465" s="6"/>
      <c r="J465" s="6" t="s">
        <v>138</v>
      </c>
      <c r="K465" s="16">
        <v>43781</v>
      </c>
      <c r="L465" s="6" t="s">
        <v>172</v>
      </c>
      <c r="M465" s="6" t="s">
        <v>765</v>
      </c>
      <c r="N465" s="6"/>
      <c r="O465" s="6"/>
      <c r="P465" s="16">
        <v>43761</v>
      </c>
      <c r="Q465" s="17">
        <v>0.95833333333333337</v>
      </c>
      <c r="R465" s="6" t="s">
        <v>98</v>
      </c>
      <c r="S465" s="6" t="s">
        <v>99</v>
      </c>
      <c r="T465" s="6" t="s">
        <v>52</v>
      </c>
      <c r="U465" s="6" t="s">
        <v>769</v>
      </c>
      <c r="V465" s="6" t="s">
        <v>767</v>
      </c>
      <c r="W465" s="6" t="s">
        <v>94</v>
      </c>
      <c r="Y465" s="6" t="s">
        <v>73</v>
      </c>
      <c r="Z465" s="6" t="s">
        <v>74</v>
      </c>
      <c r="AU465" s="6" t="s">
        <v>105</v>
      </c>
      <c r="AV465" s="6" t="s">
        <v>106</v>
      </c>
      <c r="AX465" s="6" t="s">
        <v>99</v>
      </c>
      <c r="AY465" s="13">
        <f t="shared" si="322"/>
        <v>0</v>
      </c>
      <c r="AZ465" s="13">
        <f t="shared" si="323"/>
        <v>0</v>
      </c>
      <c r="BA465" s="13">
        <f t="shared" si="324"/>
        <v>0</v>
      </c>
      <c r="BB465" s="13">
        <f t="shared" si="325"/>
        <v>1</v>
      </c>
      <c r="BC465" s="13">
        <f t="shared" si="326"/>
        <v>0</v>
      </c>
      <c r="BD465" s="13">
        <f t="shared" si="327"/>
        <v>0</v>
      </c>
      <c r="BE465" s="13">
        <f>COUNTIF(T465:AW465,"Tocaciones")</f>
        <v>0</v>
      </c>
      <c r="BF465" s="13">
        <f t="shared" si="328"/>
        <v>0</v>
      </c>
      <c r="BG465" s="13">
        <f t="shared" si="329"/>
        <v>0</v>
      </c>
      <c r="BH465" s="13">
        <f t="shared" si="330"/>
        <v>0</v>
      </c>
      <c r="BI465" s="13">
        <f t="shared" si="331"/>
        <v>0</v>
      </c>
      <c r="BJ465" s="13">
        <f t="shared" si="332"/>
        <v>0</v>
      </c>
      <c r="BK465" s="13">
        <f t="shared" si="333"/>
        <v>0</v>
      </c>
      <c r="BL465" s="13">
        <f t="shared" si="334"/>
        <v>0</v>
      </c>
      <c r="BM465" s="13">
        <f t="shared" si="335"/>
        <v>0</v>
      </c>
      <c r="BN465" s="13">
        <f t="shared" si="336"/>
        <v>0</v>
      </c>
      <c r="BO465" s="13">
        <f t="shared" si="337"/>
        <v>0</v>
      </c>
      <c r="BP465" s="13">
        <f t="shared" si="338"/>
        <v>0</v>
      </c>
      <c r="BQ465" s="13">
        <f t="shared" si="339"/>
        <v>0</v>
      </c>
      <c r="BR465" s="13">
        <f t="shared" si="340"/>
        <v>0</v>
      </c>
      <c r="BS465" s="13">
        <f t="shared" si="341"/>
        <v>0</v>
      </c>
      <c r="BT465" s="13">
        <f t="shared" si="342"/>
        <v>0</v>
      </c>
      <c r="BU465" s="40">
        <f t="shared" si="366"/>
        <v>1</v>
      </c>
      <c r="BV465" s="13">
        <f t="shared" si="343"/>
        <v>0</v>
      </c>
      <c r="BW465" s="13">
        <f t="shared" si="344"/>
        <v>1</v>
      </c>
      <c r="BX465" s="13">
        <f t="shared" si="345"/>
        <v>1</v>
      </c>
      <c r="BY465" s="13">
        <f t="shared" si="346"/>
        <v>0</v>
      </c>
      <c r="BZ465" s="13">
        <f t="shared" si="347"/>
        <v>0</v>
      </c>
      <c r="CA465" s="13">
        <f t="shared" si="348"/>
        <v>0</v>
      </c>
      <c r="CB465" s="13">
        <f t="shared" si="349"/>
        <v>0</v>
      </c>
      <c r="CC465" s="13">
        <f t="shared" si="350"/>
        <v>0</v>
      </c>
      <c r="CD465" s="13">
        <f t="shared" si="351"/>
        <v>0</v>
      </c>
      <c r="CE465" s="13">
        <f t="shared" si="352"/>
        <v>0</v>
      </c>
      <c r="CF465" s="13">
        <f t="shared" si="353"/>
        <v>0</v>
      </c>
      <c r="CG465" s="13">
        <f t="shared" si="354"/>
        <v>0</v>
      </c>
      <c r="CH465" s="13">
        <f t="shared" si="355"/>
        <v>0</v>
      </c>
      <c r="CI465" s="13">
        <f t="shared" si="356"/>
        <v>0</v>
      </c>
      <c r="CJ465" s="13">
        <f t="shared" si="357"/>
        <v>0</v>
      </c>
      <c r="CK465" s="13">
        <f t="shared" si="358"/>
        <v>0</v>
      </c>
      <c r="CL465" s="13">
        <f t="shared" si="359"/>
        <v>0</v>
      </c>
      <c r="CM465" s="13">
        <f t="shared" si="360"/>
        <v>0</v>
      </c>
      <c r="CN465" s="13">
        <f t="shared" si="361"/>
        <v>0</v>
      </c>
      <c r="CO465" s="13">
        <f t="shared" si="362"/>
        <v>0</v>
      </c>
      <c r="CP465" s="13">
        <f t="shared" si="363"/>
        <v>0</v>
      </c>
      <c r="CQ465" s="13">
        <f t="shared" si="364"/>
        <v>0</v>
      </c>
      <c r="CR465" s="13">
        <f t="shared" si="365"/>
        <v>1</v>
      </c>
      <c r="CS465" s="13">
        <f t="shared" si="367"/>
        <v>0</v>
      </c>
      <c r="CT465" s="13" t="s">
        <v>107</v>
      </c>
    </row>
    <row r="466" spans="1:98" x14ac:dyDescent="0.35">
      <c r="A466" s="14">
        <v>324</v>
      </c>
      <c r="B466" s="6">
        <v>465</v>
      </c>
      <c r="D466" s="6">
        <v>1</v>
      </c>
      <c r="G466" s="6">
        <v>1</v>
      </c>
      <c r="H466" s="6"/>
      <c r="I466" s="6"/>
      <c r="J466" s="6" t="s">
        <v>121</v>
      </c>
      <c r="K466" s="16">
        <v>43780</v>
      </c>
      <c r="L466" s="6" t="s">
        <v>172</v>
      </c>
      <c r="M466" s="6" t="s">
        <v>129</v>
      </c>
      <c r="N466" s="6"/>
      <c r="O466" s="6"/>
      <c r="P466" s="21">
        <v>43774</v>
      </c>
      <c r="Q466" s="17">
        <v>0.875</v>
      </c>
      <c r="R466" s="6" t="s">
        <v>99</v>
      </c>
      <c r="S466" s="6" t="s">
        <v>98</v>
      </c>
      <c r="T466" s="6" t="s">
        <v>53</v>
      </c>
      <c r="U466" s="6" t="s">
        <v>770</v>
      </c>
      <c r="V466" s="6" t="s">
        <v>131</v>
      </c>
      <c r="W466" s="6" t="s">
        <v>94</v>
      </c>
      <c r="Y466" s="6" t="s">
        <v>79</v>
      </c>
      <c r="AA466" s="6" t="s">
        <v>49</v>
      </c>
      <c r="AB466" s="6" t="s">
        <v>684</v>
      </c>
      <c r="AC466" s="6" t="s">
        <v>94</v>
      </c>
      <c r="AE466" s="6" t="s">
        <v>86</v>
      </c>
      <c r="AU466" s="6" t="s">
        <v>105</v>
      </c>
      <c r="AV466" s="6" t="s">
        <v>106</v>
      </c>
      <c r="AW466" s="6" t="s">
        <v>771</v>
      </c>
      <c r="AX466" s="6" t="s">
        <v>99</v>
      </c>
      <c r="AY466" s="13">
        <f t="shared" si="322"/>
        <v>1</v>
      </c>
      <c r="AZ466" s="13">
        <f t="shared" si="323"/>
        <v>0</v>
      </c>
      <c r="BA466" s="13">
        <f t="shared" si="324"/>
        <v>0</v>
      </c>
      <c r="BB466" s="13">
        <f t="shared" si="325"/>
        <v>0</v>
      </c>
      <c r="BC466" s="13">
        <f t="shared" si="326"/>
        <v>1</v>
      </c>
      <c r="BD466" s="13">
        <f t="shared" si="327"/>
        <v>0</v>
      </c>
      <c r="BE466" s="13">
        <f>COUNTIF(T466:AT466,"Tocaciones")</f>
        <v>0</v>
      </c>
      <c r="BF466" s="13">
        <f t="shared" si="328"/>
        <v>0</v>
      </c>
      <c r="BG466" s="13">
        <f t="shared" si="329"/>
        <v>0</v>
      </c>
      <c r="BH466" s="13">
        <f t="shared" si="330"/>
        <v>0</v>
      </c>
      <c r="BI466" s="13">
        <f t="shared" si="331"/>
        <v>0</v>
      </c>
      <c r="BJ466" s="13">
        <f t="shared" si="332"/>
        <v>0</v>
      </c>
      <c r="BK466" s="13">
        <f t="shared" si="333"/>
        <v>0</v>
      </c>
      <c r="BL466" s="13">
        <f t="shared" si="334"/>
        <v>0</v>
      </c>
      <c r="BM466" s="13">
        <f t="shared" si="335"/>
        <v>0</v>
      </c>
      <c r="BN466" s="13">
        <f t="shared" si="336"/>
        <v>0</v>
      </c>
      <c r="BO466" s="13">
        <f t="shared" si="337"/>
        <v>0</v>
      </c>
      <c r="BP466" s="13">
        <f t="shared" si="338"/>
        <v>0</v>
      </c>
      <c r="BQ466" s="13">
        <f t="shared" si="339"/>
        <v>0</v>
      </c>
      <c r="BR466" s="13">
        <f t="shared" si="340"/>
        <v>0</v>
      </c>
      <c r="BS466" s="13">
        <f t="shared" si="341"/>
        <v>0</v>
      </c>
      <c r="BT466" s="13">
        <f t="shared" si="342"/>
        <v>0</v>
      </c>
      <c r="BU466" s="40">
        <f t="shared" si="366"/>
        <v>2</v>
      </c>
      <c r="BV466" s="13">
        <f t="shared" si="343"/>
        <v>0</v>
      </c>
      <c r="BW466" s="13">
        <f t="shared" si="344"/>
        <v>0</v>
      </c>
      <c r="BX466" s="13">
        <f t="shared" si="345"/>
        <v>0</v>
      </c>
      <c r="BY466" s="13">
        <f t="shared" si="346"/>
        <v>0</v>
      </c>
      <c r="BZ466" s="13">
        <f t="shared" si="347"/>
        <v>0</v>
      </c>
      <c r="CA466" s="13">
        <f t="shared" si="348"/>
        <v>0</v>
      </c>
      <c r="CB466" s="13">
        <f t="shared" si="349"/>
        <v>0</v>
      </c>
      <c r="CC466" s="13">
        <f t="shared" si="350"/>
        <v>1</v>
      </c>
      <c r="CD466" s="13">
        <f t="shared" si="351"/>
        <v>0</v>
      </c>
      <c r="CE466" s="13">
        <f t="shared" si="352"/>
        <v>0</v>
      </c>
      <c r="CF466" s="13">
        <f t="shared" si="353"/>
        <v>0</v>
      </c>
      <c r="CG466" s="13">
        <f t="shared" si="354"/>
        <v>0</v>
      </c>
      <c r="CH466" s="13">
        <f t="shared" si="355"/>
        <v>0</v>
      </c>
      <c r="CI466" s="13">
        <f t="shared" si="356"/>
        <v>0</v>
      </c>
      <c r="CJ466" s="13">
        <f t="shared" si="357"/>
        <v>1</v>
      </c>
      <c r="CK466" s="13">
        <f t="shared" si="358"/>
        <v>0</v>
      </c>
      <c r="CL466" s="13">
        <f t="shared" si="359"/>
        <v>0</v>
      </c>
      <c r="CM466" s="13">
        <f t="shared" si="360"/>
        <v>0</v>
      </c>
      <c r="CN466" s="13">
        <f t="shared" si="361"/>
        <v>0</v>
      </c>
      <c r="CO466" s="13">
        <f t="shared" si="362"/>
        <v>0</v>
      </c>
      <c r="CP466" s="13">
        <f t="shared" si="363"/>
        <v>0</v>
      </c>
      <c r="CQ466" s="13">
        <f t="shared" si="364"/>
        <v>0</v>
      </c>
      <c r="CR466" s="13">
        <f t="shared" si="365"/>
        <v>2</v>
      </c>
      <c r="CS466" s="13">
        <f t="shared" si="367"/>
        <v>0</v>
      </c>
      <c r="CT466" s="13" t="s">
        <v>107</v>
      </c>
    </row>
    <row r="467" spans="1:98" x14ac:dyDescent="0.35">
      <c r="A467" s="14">
        <v>325</v>
      </c>
      <c r="B467" s="6">
        <v>466</v>
      </c>
      <c r="C467" s="6">
        <v>24</v>
      </c>
      <c r="D467" s="6">
        <v>1</v>
      </c>
      <c r="F467" s="6" t="s">
        <v>768</v>
      </c>
      <c r="G467" s="6">
        <v>1</v>
      </c>
      <c r="H467" s="6"/>
      <c r="I467" s="6"/>
      <c r="J467" s="6" t="s">
        <v>254</v>
      </c>
      <c r="K467" s="16">
        <v>43781</v>
      </c>
      <c r="L467" s="6" t="s">
        <v>172</v>
      </c>
      <c r="M467" s="6" t="s">
        <v>255</v>
      </c>
      <c r="N467" s="6"/>
      <c r="O467" s="6"/>
      <c r="P467" s="16">
        <v>43761</v>
      </c>
      <c r="Q467" s="17">
        <v>0.9375</v>
      </c>
      <c r="R467" s="6" t="s">
        <v>98</v>
      </c>
      <c r="S467" s="6" t="s">
        <v>99</v>
      </c>
      <c r="T467" s="6" t="s">
        <v>52</v>
      </c>
      <c r="U467" s="6" t="s">
        <v>772</v>
      </c>
      <c r="V467" s="6" t="s">
        <v>257</v>
      </c>
      <c r="W467" s="6" t="s">
        <v>94</v>
      </c>
      <c r="Y467" s="6" t="s">
        <v>73</v>
      </c>
      <c r="Z467" s="6" t="s">
        <v>74</v>
      </c>
      <c r="AU467" s="6" t="s">
        <v>105</v>
      </c>
      <c r="AV467" s="6" t="s">
        <v>106</v>
      </c>
      <c r="AX467" s="6" t="s">
        <v>99</v>
      </c>
      <c r="AY467" s="13">
        <f t="shared" si="322"/>
        <v>0</v>
      </c>
      <c r="AZ467" s="13">
        <f t="shared" si="323"/>
        <v>0</v>
      </c>
      <c r="BA467" s="13">
        <f t="shared" si="324"/>
        <v>0</v>
      </c>
      <c r="BB467" s="13">
        <f t="shared" si="325"/>
        <v>1</v>
      </c>
      <c r="BC467" s="13">
        <f t="shared" si="326"/>
        <v>0</v>
      </c>
      <c r="BD467" s="13">
        <f t="shared" si="327"/>
        <v>0</v>
      </c>
      <c r="BE467" s="13">
        <f>COUNTIF(T467:AW467,"Tocaciones")</f>
        <v>0</v>
      </c>
      <c r="BF467" s="13">
        <f t="shared" si="328"/>
        <v>0</v>
      </c>
      <c r="BG467" s="13">
        <f t="shared" si="329"/>
        <v>0</v>
      </c>
      <c r="BH467" s="13">
        <f t="shared" si="330"/>
        <v>0</v>
      </c>
      <c r="BI467" s="13">
        <f t="shared" si="331"/>
        <v>0</v>
      </c>
      <c r="BJ467" s="13">
        <f t="shared" si="332"/>
        <v>0</v>
      </c>
      <c r="BK467" s="13">
        <f t="shared" si="333"/>
        <v>0</v>
      </c>
      <c r="BL467" s="13">
        <f t="shared" si="334"/>
        <v>0</v>
      </c>
      <c r="BM467" s="13">
        <f t="shared" si="335"/>
        <v>0</v>
      </c>
      <c r="BN467" s="13">
        <f t="shared" si="336"/>
        <v>0</v>
      </c>
      <c r="BO467" s="13">
        <f t="shared" si="337"/>
        <v>0</v>
      </c>
      <c r="BP467" s="13">
        <f t="shared" si="338"/>
        <v>0</v>
      </c>
      <c r="BQ467" s="13">
        <f t="shared" si="339"/>
        <v>0</v>
      </c>
      <c r="BR467" s="13">
        <f t="shared" si="340"/>
        <v>0</v>
      </c>
      <c r="BS467" s="13">
        <f t="shared" si="341"/>
        <v>0</v>
      </c>
      <c r="BT467" s="13">
        <f t="shared" si="342"/>
        <v>0</v>
      </c>
      <c r="BU467" s="40">
        <f t="shared" si="366"/>
        <v>1</v>
      </c>
      <c r="BV467" s="13">
        <f t="shared" si="343"/>
        <v>0</v>
      </c>
      <c r="BW467" s="13">
        <f t="shared" si="344"/>
        <v>1</v>
      </c>
      <c r="BX467" s="13">
        <f t="shared" si="345"/>
        <v>1</v>
      </c>
      <c r="BY467" s="13">
        <f t="shared" si="346"/>
        <v>0</v>
      </c>
      <c r="BZ467" s="13">
        <f t="shared" si="347"/>
        <v>0</v>
      </c>
      <c r="CA467" s="13">
        <f t="shared" si="348"/>
        <v>0</v>
      </c>
      <c r="CB467" s="13">
        <f t="shared" si="349"/>
        <v>0</v>
      </c>
      <c r="CC467" s="13">
        <f t="shared" si="350"/>
        <v>0</v>
      </c>
      <c r="CD467" s="13">
        <f t="shared" si="351"/>
        <v>0</v>
      </c>
      <c r="CE467" s="13">
        <f t="shared" si="352"/>
        <v>0</v>
      </c>
      <c r="CF467" s="13">
        <f t="shared" si="353"/>
        <v>0</v>
      </c>
      <c r="CG467" s="13">
        <f t="shared" si="354"/>
        <v>0</v>
      </c>
      <c r="CH467" s="13">
        <f t="shared" si="355"/>
        <v>0</v>
      </c>
      <c r="CI467" s="13">
        <f t="shared" si="356"/>
        <v>0</v>
      </c>
      <c r="CJ467" s="13">
        <f t="shared" si="357"/>
        <v>0</v>
      </c>
      <c r="CK467" s="13">
        <f t="shared" si="358"/>
        <v>0</v>
      </c>
      <c r="CL467" s="13">
        <f t="shared" si="359"/>
        <v>0</v>
      </c>
      <c r="CM467" s="13">
        <f t="shared" si="360"/>
        <v>0</v>
      </c>
      <c r="CN467" s="13">
        <f t="shared" si="361"/>
        <v>0</v>
      </c>
      <c r="CO467" s="13">
        <f t="shared" si="362"/>
        <v>0</v>
      </c>
      <c r="CP467" s="13">
        <f t="shared" si="363"/>
        <v>0</v>
      </c>
      <c r="CQ467" s="13">
        <f t="shared" si="364"/>
        <v>0</v>
      </c>
      <c r="CR467" s="13">
        <f t="shared" si="365"/>
        <v>1</v>
      </c>
      <c r="CS467" s="13">
        <f t="shared" si="367"/>
        <v>0</v>
      </c>
      <c r="CT467" s="13" t="s">
        <v>107</v>
      </c>
    </row>
    <row r="468" spans="1:98" x14ac:dyDescent="0.35">
      <c r="A468" s="14">
        <v>326</v>
      </c>
      <c r="B468" s="6">
        <v>467</v>
      </c>
      <c r="D468" s="6">
        <v>1</v>
      </c>
      <c r="G468" s="6">
        <v>1</v>
      </c>
      <c r="H468" s="6"/>
      <c r="I468" s="6"/>
      <c r="J468" s="6" t="s">
        <v>121</v>
      </c>
      <c r="K468" s="16">
        <v>43780</v>
      </c>
      <c r="L468" s="6" t="s">
        <v>172</v>
      </c>
      <c r="M468" s="6" t="s">
        <v>129</v>
      </c>
      <c r="N468" s="6"/>
      <c r="O468" s="6"/>
      <c r="P468" s="16">
        <v>43759</v>
      </c>
      <c r="Q468" s="17">
        <v>0.22916666666666666</v>
      </c>
      <c r="R468" s="6" t="s">
        <v>98</v>
      </c>
      <c r="S468" s="6" t="s">
        <v>98</v>
      </c>
      <c r="T468" s="6" t="s">
        <v>52</v>
      </c>
      <c r="U468" s="6" t="s">
        <v>773</v>
      </c>
      <c r="V468" s="6" t="s">
        <v>131</v>
      </c>
      <c r="W468" s="6" t="s">
        <v>94</v>
      </c>
      <c r="Y468" s="6" t="s">
        <v>73</v>
      </c>
      <c r="Z468" s="6" t="s">
        <v>74</v>
      </c>
      <c r="AU468" s="6" t="s">
        <v>105</v>
      </c>
      <c r="AV468" s="6" t="s">
        <v>106</v>
      </c>
      <c r="AX468" s="6" t="s">
        <v>99</v>
      </c>
      <c r="AY468" s="13">
        <f t="shared" si="322"/>
        <v>0</v>
      </c>
      <c r="AZ468" s="13">
        <f t="shared" si="323"/>
        <v>0</v>
      </c>
      <c r="BA468" s="13">
        <f t="shared" si="324"/>
        <v>0</v>
      </c>
      <c r="BB468" s="13">
        <f t="shared" si="325"/>
        <v>1</v>
      </c>
      <c r="BC468" s="13">
        <f t="shared" si="326"/>
        <v>0</v>
      </c>
      <c r="BD468" s="13">
        <f t="shared" si="327"/>
        <v>0</v>
      </c>
      <c r="BE468" s="13">
        <f>COUNTIF(T468:AT468,"Tocaciones")</f>
        <v>0</v>
      </c>
      <c r="BF468" s="13">
        <f t="shared" si="328"/>
        <v>0</v>
      </c>
      <c r="BG468" s="13">
        <f t="shared" si="329"/>
        <v>0</v>
      </c>
      <c r="BH468" s="13">
        <f t="shared" si="330"/>
        <v>0</v>
      </c>
      <c r="BI468" s="13">
        <f t="shared" si="331"/>
        <v>0</v>
      </c>
      <c r="BJ468" s="13">
        <f t="shared" si="332"/>
        <v>0</v>
      </c>
      <c r="BK468" s="13">
        <f t="shared" si="333"/>
        <v>0</v>
      </c>
      <c r="BL468" s="13">
        <f t="shared" si="334"/>
        <v>0</v>
      </c>
      <c r="BM468" s="13">
        <f t="shared" si="335"/>
        <v>0</v>
      </c>
      <c r="BN468" s="13">
        <f t="shared" si="336"/>
        <v>0</v>
      </c>
      <c r="BO468" s="13">
        <f t="shared" si="337"/>
        <v>0</v>
      </c>
      <c r="BP468" s="13">
        <f t="shared" si="338"/>
        <v>0</v>
      </c>
      <c r="BQ468" s="13">
        <f t="shared" si="339"/>
        <v>0</v>
      </c>
      <c r="BR468" s="13">
        <f t="shared" si="340"/>
        <v>0</v>
      </c>
      <c r="BS468" s="13">
        <f t="shared" si="341"/>
        <v>0</v>
      </c>
      <c r="BT468" s="13">
        <f t="shared" si="342"/>
        <v>0</v>
      </c>
      <c r="BU468" s="40">
        <f t="shared" si="366"/>
        <v>1</v>
      </c>
      <c r="BV468" s="13">
        <f t="shared" si="343"/>
        <v>0</v>
      </c>
      <c r="BW468" s="13">
        <f t="shared" si="344"/>
        <v>1</v>
      </c>
      <c r="BX468" s="13">
        <f t="shared" si="345"/>
        <v>1</v>
      </c>
      <c r="BY468" s="13">
        <f t="shared" si="346"/>
        <v>0</v>
      </c>
      <c r="BZ468" s="13">
        <f t="shared" si="347"/>
        <v>0</v>
      </c>
      <c r="CA468" s="13">
        <f t="shared" si="348"/>
        <v>0</v>
      </c>
      <c r="CB468" s="13">
        <f t="shared" si="349"/>
        <v>0</v>
      </c>
      <c r="CC468" s="13">
        <f t="shared" si="350"/>
        <v>0</v>
      </c>
      <c r="CD468" s="13">
        <f t="shared" si="351"/>
        <v>0</v>
      </c>
      <c r="CE468" s="13">
        <f t="shared" si="352"/>
        <v>0</v>
      </c>
      <c r="CF468" s="13">
        <f t="shared" si="353"/>
        <v>0</v>
      </c>
      <c r="CG468" s="13">
        <f t="shared" si="354"/>
        <v>0</v>
      </c>
      <c r="CH468" s="13">
        <f t="shared" si="355"/>
        <v>0</v>
      </c>
      <c r="CI468" s="13">
        <f t="shared" si="356"/>
        <v>0</v>
      </c>
      <c r="CJ468" s="13">
        <f t="shared" si="357"/>
        <v>0</v>
      </c>
      <c r="CK468" s="13">
        <f t="shared" si="358"/>
        <v>0</v>
      </c>
      <c r="CL468" s="13">
        <f t="shared" si="359"/>
        <v>0</v>
      </c>
      <c r="CM468" s="13">
        <f t="shared" si="360"/>
        <v>0</v>
      </c>
      <c r="CN468" s="13">
        <f t="shared" si="361"/>
        <v>0</v>
      </c>
      <c r="CO468" s="13">
        <f t="shared" si="362"/>
        <v>0</v>
      </c>
      <c r="CP468" s="13">
        <f t="shared" si="363"/>
        <v>0</v>
      </c>
      <c r="CQ468" s="13">
        <f t="shared" si="364"/>
        <v>0</v>
      </c>
      <c r="CR468" s="13">
        <f t="shared" si="365"/>
        <v>1</v>
      </c>
      <c r="CS468" s="13">
        <f t="shared" si="367"/>
        <v>0</v>
      </c>
      <c r="CT468" s="13" t="s">
        <v>107</v>
      </c>
    </row>
    <row r="469" spans="1:98" x14ac:dyDescent="0.35">
      <c r="A469" s="14">
        <v>327</v>
      </c>
      <c r="B469" s="6">
        <v>468</v>
      </c>
      <c r="C469" s="6">
        <v>16</v>
      </c>
      <c r="D469" s="6">
        <v>1</v>
      </c>
      <c r="G469" s="6">
        <v>1</v>
      </c>
      <c r="H469" s="6"/>
      <c r="I469" s="6"/>
      <c r="J469" s="6" t="s">
        <v>121</v>
      </c>
      <c r="K469" s="16">
        <v>43781</v>
      </c>
      <c r="L469" s="6" t="s">
        <v>86</v>
      </c>
      <c r="M469" s="6" t="s">
        <v>122</v>
      </c>
      <c r="N469" s="6"/>
      <c r="O469" s="6"/>
      <c r="P469" s="16">
        <v>43757</v>
      </c>
      <c r="Q469" s="17">
        <v>0.91666666666666663</v>
      </c>
      <c r="R469" s="6" t="s">
        <v>98</v>
      </c>
      <c r="S469" s="6" t="s">
        <v>99</v>
      </c>
      <c r="T469" s="6" t="s">
        <v>49</v>
      </c>
      <c r="U469" s="6" t="s">
        <v>774</v>
      </c>
      <c r="V469" s="6" t="s">
        <v>121</v>
      </c>
      <c r="W469" s="6" t="s">
        <v>94</v>
      </c>
      <c r="Y469" s="6" t="s">
        <v>87</v>
      </c>
      <c r="AA469" s="6" t="s">
        <v>53</v>
      </c>
      <c r="AB469" s="6" t="s">
        <v>774</v>
      </c>
      <c r="AC469" s="6" t="s">
        <v>94</v>
      </c>
      <c r="AE469" s="6" t="s">
        <v>79</v>
      </c>
      <c r="AG469" s="6" t="s">
        <v>50</v>
      </c>
      <c r="AH469" s="6" t="s">
        <v>124</v>
      </c>
      <c r="AK469" s="6" t="s">
        <v>80</v>
      </c>
      <c r="AM469" s="6" t="s">
        <v>49</v>
      </c>
      <c r="AN469" s="6" t="s">
        <v>124</v>
      </c>
      <c r="AO469" s="6" t="s">
        <v>94</v>
      </c>
      <c r="AQ469" s="6" t="s">
        <v>86</v>
      </c>
      <c r="AU469" s="6" t="s">
        <v>105</v>
      </c>
      <c r="AV469" s="6" t="s">
        <v>106</v>
      </c>
      <c r="AW469" s="6" t="s">
        <v>124</v>
      </c>
      <c r="AX469" s="6" t="s">
        <v>99</v>
      </c>
      <c r="AY469" s="13">
        <f t="shared" si="322"/>
        <v>2</v>
      </c>
      <c r="AZ469" s="13">
        <f t="shared" si="323"/>
        <v>1</v>
      </c>
      <c r="BA469" s="13">
        <f t="shared" si="324"/>
        <v>0</v>
      </c>
      <c r="BB469" s="13">
        <f t="shared" si="325"/>
        <v>0</v>
      </c>
      <c r="BC469" s="13">
        <f t="shared" si="326"/>
        <v>1</v>
      </c>
      <c r="BD469" s="13">
        <f t="shared" si="327"/>
        <v>0</v>
      </c>
      <c r="BE469" s="13">
        <f>COUNTIF(T469:AW469,"Tocaciones")</f>
        <v>0</v>
      </c>
      <c r="BF469" s="13">
        <f t="shared" si="328"/>
        <v>0</v>
      </c>
      <c r="BG469" s="13">
        <f t="shared" si="329"/>
        <v>0</v>
      </c>
      <c r="BH469" s="13">
        <f t="shared" si="330"/>
        <v>0</v>
      </c>
      <c r="BI469" s="13">
        <f t="shared" si="331"/>
        <v>0</v>
      </c>
      <c r="BJ469" s="13">
        <f t="shared" si="332"/>
        <v>0</v>
      </c>
      <c r="BK469" s="13">
        <f t="shared" si="333"/>
        <v>0</v>
      </c>
      <c r="BL469" s="13">
        <f t="shared" si="334"/>
        <v>0</v>
      </c>
      <c r="BM469" s="13">
        <f t="shared" si="335"/>
        <v>0</v>
      </c>
      <c r="BN469" s="13">
        <f t="shared" si="336"/>
        <v>0</v>
      </c>
      <c r="BO469" s="13">
        <f t="shared" si="337"/>
        <v>0</v>
      </c>
      <c r="BP469" s="13">
        <f t="shared" si="338"/>
        <v>0</v>
      </c>
      <c r="BQ469" s="13">
        <f t="shared" si="339"/>
        <v>0</v>
      </c>
      <c r="BR469" s="13">
        <f t="shared" si="340"/>
        <v>0</v>
      </c>
      <c r="BS469" s="13">
        <f t="shared" si="341"/>
        <v>0</v>
      </c>
      <c r="BT469" s="13">
        <f t="shared" si="342"/>
        <v>0</v>
      </c>
      <c r="BU469" s="40">
        <f t="shared" si="366"/>
        <v>4</v>
      </c>
      <c r="BV469" s="13">
        <f t="shared" si="343"/>
        <v>0</v>
      </c>
      <c r="BW469" s="13">
        <f t="shared" si="344"/>
        <v>0</v>
      </c>
      <c r="BX469" s="13">
        <f t="shared" si="345"/>
        <v>0</v>
      </c>
      <c r="BY469" s="13">
        <f t="shared" si="346"/>
        <v>0</v>
      </c>
      <c r="BZ469" s="13">
        <f t="shared" si="347"/>
        <v>0</v>
      </c>
      <c r="CA469" s="13">
        <f t="shared" si="348"/>
        <v>0</v>
      </c>
      <c r="CB469" s="13">
        <f t="shared" si="349"/>
        <v>0</v>
      </c>
      <c r="CC469" s="13">
        <f t="shared" si="350"/>
        <v>1</v>
      </c>
      <c r="CD469" s="13">
        <f t="shared" si="351"/>
        <v>1</v>
      </c>
      <c r="CE469" s="13">
        <f t="shared" si="352"/>
        <v>0</v>
      </c>
      <c r="CF469" s="13">
        <f t="shared" si="353"/>
        <v>0</v>
      </c>
      <c r="CG469" s="13">
        <f t="shared" si="354"/>
        <v>0</v>
      </c>
      <c r="CH469" s="13">
        <f t="shared" si="355"/>
        <v>0</v>
      </c>
      <c r="CI469" s="13">
        <f t="shared" si="356"/>
        <v>0</v>
      </c>
      <c r="CJ469" s="13">
        <f t="shared" si="357"/>
        <v>1</v>
      </c>
      <c r="CK469" s="13">
        <f t="shared" si="358"/>
        <v>1</v>
      </c>
      <c r="CL469" s="13">
        <f t="shared" si="359"/>
        <v>0</v>
      </c>
      <c r="CM469" s="13">
        <f t="shared" si="360"/>
        <v>0</v>
      </c>
      <c r="CN469" s="13">
        <f t="shared" si="361"/>
        <v>0</v>
      </c>
      <c r="CO469" s="13">
        <f t="shared" si="362"/>
        <v>0</v>
      </c>
      <c r="CP469" s="13">
        <f t="shared" si="363"/>
        <v>0</v>
      </c>
      <c r="CQ469" s="13">
        <f t="shared" si="364"/>
        <v>0</v>
      </c>
      <c r="CR469" s="13">
        <f t="shared" si="365"/>
        <v>3</v>
      </c>
      <c r="CS469" s="13">
        <f t="shared" si="367"/>
        <v>1</v>
      </c>
      <c r="CT469" s="13" t="s">
        <v>125</v>
      </c>
    </row>
    <row r="470" spans="1:98" x14ac:dyDescent="0.35">
      <c r="A470" s="14">
        <v>328</v>
      </c>
      <c r="B470" s="6">
        <v>469</v>
      </c>
      <c r="C470" s="6">
        <v>16</v>
      </c>
      <c r="D470" s="6">
        <v>999</v>
      </c>
      <c r="G470" s="6">
        <v>1</v>
      </c>
      <c r="H470" s="6"/>
      <c r="I470" s="6"/>
      <c r="J470" s="6" t="s">
        <v>254</v>
      </c>
      <c r="K470" s="16">
        <v>43783</v>
      </c>
      <c r="L470" s="6" t="s">
        <v>172</v>
      </c>
      <c r="M470" s="6" t="s">
        <v>255</v>
      </c>
      <c r="N470" s="6"/>
      <c r="O470" s="6"/>
      <c r="P470" s="16">
        <v>43767</v>
      </c>
      <c r="Q470" s="17">
        <v>0.64583333333333337</v>
      </c>
      <c r="R470" s="6" t="s">
        <v>99</v>
      </c>
      <c r="S470" s="6" t="s">
        <v>98</v>
      </c>
      <c r="T470" s="6" t="s">
        <v>52</v>
      </c>
      <c r="U470" s="6" t="s">
        <v>775</v>
      </c>
      <c r="V470" s="6" t="s">
        <v>257</v>
      </c>
      <c r="W470" s="6" t="s">
        <v>94</v>
      </c>
      <c r="Y470" s="6" t="s">
        <v>73</v>
      </c>
      <c r="Z470" s="6" t="s">
        <v>74</v>
      </c>
      <c r="AU470" s="6" t="s">
        <v>105</v>
      </c>
      <c r="AV470" s="6" t="s">
        <v>106</v>
      </c>
      <c r="AX470" s="6" t="s">
        <v>99</v>
      </c>
      <c r="AY470" s="13">
        <f t="shared" si="322"/>
        <v>0</v>
      </c>
      <c r="AZ470" s="13">
        <f t="shared" si="323"/>
        <v>0</v>
      </c>
      <c r="BA470" s="13">
        <f t="shared" si="324"/>
        <v>0</v>
      </c>
      <c r="BB470" s="13">
        <f t="shared" si="325"/>
        <v>1</v>
      </c>
      <c r="BC470" s="13">
        <f t="shared" si="326"/>
        <v>0</v>
      </c>
      <c r="BD470" s="13">
        <f t="shared" si="327"/>
        <v>0</v>
      </c>
      <c r="BE470" s="13">
        <f>COUNTIF(T470:AT470,"Tocaciones")</f>
        <v>0</v>
      </c>
      <c r="BF470" s="13">
        <f t="shared" si="328"/>
        <v>0</v>
      </c>
      <c r="BG470" s="13">
        <f t="shared" si="329"/>
        <v>0</v>
      </c>
      <c r="BH470" s="13">
        <f t="shared" si="330"/>
        <v>0</v>
      </c>
      <c r="BI470" s="13">
        <f t="shared" si="331"/>
        <v>0</v>
      </c>
      <c r="BJ470" s="13">
        <f t="shared" si="332"/>
        <v>0</v>
      </c>
      <c r="BK470" s="13">
        <f t="shared" si="333"/>
        <v>0</v>
      </c>
      <c r="BL470" s="13">
        <f t="shared" si="334"/>
        <v>0</v>
      </c>
      <c r="BM470" s="13">
        <f t="shared" si="335"/>
        <v>0</v>
      </c>
      <c r="BN470" s="13">
        <f t="shared" si="336"/>
        <v>0</v>
      </c>
      <c r="BO470" s="13">
        <f t="shared" si="337"/>
        <v>0</v>
      </c>
      <c r="BP470" s="13">
        <f t="shared" si="338"/>
        <v>0</v>
      </c>
      <c r="BQ470" s="13">
        <f t="shared" si="339"/>
        <v>0</v>
      </c>
      <c r="BR470" s="13">
        <f t="shared" si="340"/>
        <v>0</v>
      </c>
      <c r="BS470" s="13">
        <f t="shared" si="341"/>
        <v>0</v>
      </c>
      <c r="BT470" s="13">
        <f t="shared" si="342"/>
        <v>0</v>
      </c>
      <c r="BU470" s="40">
        <f t="shared" si="366"/>
        <v>1</v>
      </c>
      <c r="BV470" s="13">
        <f t="shared" si="343"/>
        <v>0</v>
      </c>
      <c r="BW470" s="13">
        <f t="shared" si="344"/>
        <v>1</v>
      </c>
      <c r="BX470" s="13">
        <f t="shared" si="345"/>
        <v>1</v>
      </c>
      <c r="BY470" s="13">
        <f t="shared" si="346"/>
        <v>0</v>
      </c>
      <c r="BZ470" s="13">
        <f t="shared" si="347"/>
        <v>0</v>
      </c>
      <c r="CA470" s="13">
        <f t="shared" si="348"/>
        <v>0</v>
      </c>
      <c r="CB470" s="13">
        <f t="shared" si="349"/>
        <v>0</v>
      </c>
      <c r="CC470" s="13">
        <f t="shared" si="350"/>
        <v>0</v>
      </c>
      <c r="CD470" s="13">
        <f t="shared" si="351"/>
        <v>0</v>
      </c>
      <c r="CE470" s="13">
        <f t="shared" si="352"/>
        <v>0</v>
      </c>
      <c r="CF470" s="13">
        <f t="shared" si="353"/>
        <v>0</v>
      </c>
      <c r="CG470" s="13">
        <f t="shared" si="354"/>
        <v>0</v>
      </c>
      <c r="CH470" s="13">
        <f t="shared" si="355"/>
        <v>0</v>
      </c>
      <c r="CI470" s="13">
        <f t="shared" si="356"/>
        <v>0</v>
      </c>
      <c r="CJ470" s="13">
        <f t="shared" si="357"/>
        <v>0</v>
      </c>
      <c r="CK470" s="13">
        <f t="shared" si="358"/>
        <v>0</v>
      </c>
      <c r="CL470" s="13">
        <f t="shared" si="359"/>
        <v>0</v>
      </c>
      <c r="CM470" s="13">
        <f t="shared" si="360"/>
        <v>0</v>
      </c>
      <c r="CN470" s="13">
        <f t="shared" si="361"/>
        <v>0</v>
      </c>
      <c r="CO470" s="13">
        <f t="shared" si="362"/>
        <v>0</v>
      </c>
      <c r="CP470" s="13">
        <f t="shared" si="363"/>
        <v>0</v>
      </c>
      <c r="CQ470" s="13">
        <f t="shared" si="364"/>
        <v>0</v>
      </c>
      <c r="CR470" s="13">
        <f t="shared" si="365"/>
        <v>1</v>
      </c>
      <c r="CS470" s="13">
        <f t="shared" si="367"/>
        <v>0</v>
      </c>
      <c r="CT470" s="13" t="s">
        <v>107</v>
      </c>
    </row>
    <row r="471" spans="1:98" x14ac:dyDescent="0.35">
      <c r="A471" s="14">
        <v>329</v>
      </c>
      <c r="B471" s="6">
        <v>470</v>
      </c>
      <c r="D471" s="6">
        <v>1</v>
      </c>
      <c r="G471" s="6">
        <v>1</v>
      </c>
      <c r="H471" s="6"/>
      <c r="I471" s="6"/>
      <c r="J471" s="6" t="s">
        <v>776</v>
      </c>
      <c r="K471" s="16">
        <v>43781</v>
      </c>
      <c r="L471" s="6" t="s">
        <v>172</v>
      </c>
      <c r="M471" s="6" t="s">
        <v>129</v>
      </c>
      <c r="N471" s="6"/>
      <c r="O471" s="6"/>
      <c r="P471" s="16">
        <v>43760</v>
      </c>
      <c r="Q471" s="17">
        <v>0.84375</v>
      </c>
      <c r="R471" s="6" t="s">
        <v>98</v>
      </c>
      <c r="S471" s="6" t="s">
        <v>98</v>
      </c>
      <c r="T471" s="6" t="s">
        <v>49</v>
      </c>
      <c r="U471" s="6" t="s">
        <v>777</v>
      </c>
      <c r="V471" s="6" t="s">
        <v>131</v>
      </c>
      <c r="W471" s="6" t="s">
        <v>94</v>
      </c>
      <c r="Y471" s="6" t="s">
        <v>87</v>
      </c>
      <c r="AA471" s="6" t="s">
        <v>53</v>
      </c>
      <c r="AB471" s="6" t="s">
        <v>777</v>
      </c>
      <c r="AC471" s="6" t="s">
        <v>94</v>
      </c>
      <c r="AE471" s="6" t="s">
        <v>79</v>
      </c>
      <c r="AG471" s="6" t="s">
        <v>49</v>
      </c>
      <c r="AH471" s="6" t="s">
        <v>406</v>
      </c>
      <c r="AI471" s="6" t="s">
        <v>94</v>
      </c>
      <c r="AK471" s="6" t="s">
        <v>86</v>
      </c>
      <c r="AU471" s="6" t="s">
        <v>105</v>
      </c>
      <c r="AV471" s="6" t="s">
        <v>106</v>
      </c>
      <c r="AW471" s="6" t="s">
        <v>778</v>
      </c>
      <c r="AX471" s="6" t="s">
        <v>99</v>
      </c>
      <c r="AY471" s="13">
        <f t="shared" si="322"/>
        <v>2</v>
      </c>
      <c r="AZ471" s="13">
        <f t="shared" si="323"/>
        <v>0</v>
      </c>
      <c r="BA471" s="13">
        <f t="shared" si="324"/>
        <v>0</v>
      </c>
      <c r="BB471" s="13">
        <f t="shared" si="325"/>
        <v>0</v>
      </c>
      <c r="BC471" s="13">
        <f t="shared" si="326"/>
        <v>1</v>
      </c>
      <c r="BD471" s="13">
        <f t="shared" si="327"/>
        <v>0</v>
      </c>
      <c r="BE471" s="13">
        <f>COUNTIF(T471:AW471,"Tocaciones")</f>
        <v>0</v>
      </c>
      <c r="BF471" s="13">
        <f t="shared" si="328"/>
        <v>0</v>
      </c>
      <c r="BG471" s="13">
        <f t="shared" si="329"/>
        <v>0</v>
      </c>
      <c r="BH471" s="13">
        <f t="shared" si="330"/>
        <v>0</v>
      </c>
      <c r="BI471" s="13">
        <f t="shared" si="331"/>
        <v>0</v>
      </c>
      <c r="BJ471" s="13">
        <f t="shared" si="332"/>
        <v>0</v>
      </c>
      <c r="BK471" s="13">
        <f t="shared" si="333"/>
        <v>0</v>
      </c>
      <c r="BL471" s="13">
        <f t="shared" si="334"/>
        <v>0</v>
      </c>
      <c r="BM471" s="13">
        <f t="shared" si="335"/>
        <v>0</v>
      </c>
      <c r="BN471" s="13">
        <f t="shared" si="336"/>
        <v>0</v>
      </c>
      <c r="BO471" s="13">
        <f t="shared" si="337"/>
        <v>0</v>
      </c>
      <c r="BP471" s="13">
        <f t="shared" si="338"/>
        <v>0</v>
      </c>
      <c r="BQ471" s="13">
        <f t="shared" si="339"/>
        <v>0</v>
      </c>
      <c r="BR471" s="13">
        <f t="shared" si="340"/>
        <v>0</v>
      </c>
      <c r="BS471" s="13">
        <f t="shared" si="341"/>
        <v>0</v>
      </c>
      <c r="BT471" s="13">
        <f t="shared" si="342"/>
        <v>0</v>
      </c>
      <c r="BU471" s="40">
        <f t="shared" si="366"/>
        <v>3</v>
      </c>
      <c r="BV471" s="13">
        <f t="shared" si="343"/>
        <v>0</v>
      </c>
      <c r="BW471" s="13">
        <f t="shared" si="344"/>
        <v>0</v>
      </c>
      <c r="BX471" s="13">
        <f t="shared" si="345"/>
        <v>0</v>
      </c>
      <c r="BY471" s="13">
        <f t="shared" si="346"/>
        <v>0</v>
      </c>
      <c r="BZ471" s="13">
        <f t="shared" si="347"/>
        <v>0</v>
      </c>
      <c r="CA471" s="13">
        <f t="shared" si="348"/>
        <v>0</v>
      </c>
      <c r="CB471" s="13">
        <f t="shared" si="349"/>
        <v>0</v>
      </c>
      <c r="CC471" s="13">
        <f t="shared" si="350"/>
        <v>1</v>
      </c>
      <c r="CD471" s="13">
        <f t="shared" si="351"/>
        <v>0</v>
      </c>
      <c r="CE471" s="13">
        <f t="shared" si="352"/>
        <v>0</v>
      </c>
      <c r="CF471" s="13">
        <f t="shared" si="353"/>
        <v>0</v>
      </c>
      <c r="CG471" s="13">
        <f t="shared" si="354"/>
        <v>0</v>
      </c>
      <c r="CH471" s="13">
        <f t="shared" si="355"/>
        <v>0</v>
      </c>
      <c r="CI471" s="13">
        <f t="shared" si="356"/>
        <v>0</v>
      </c>
      <c r="CJ471" s="13">
        <f t="shared" si="357"/>
        <v>1</v>
      </c>
      <c r="CK471" s="13">
        <f t="shared" si="358"/>
        <v>1</v>
      </c>
      <c r="CL471" s="13">
        <f t="shared" si="359"/>
        <v>0</v>
      </c>
      <c r="CM471" s="13">
        <f t="shared" si="360"/>
        <v>0</v>
      </c>
      <c r="CN471" s="13">
        <f t="shared" si="361"/>
        <v>0</v>
      </c>
      <c r="CO471" s="13">
        <f t="shared" si="362"/>
        <v>0</v>
      </c>
      <c r="CP471" s="13">
        <f t="shared" si="363"/>
        <v>0</v>
      </c>
      <c r="CQ471" s="13">
        <f t="shared" si="364"/>
        <v>0</v>
      </c>
      <c r="CR471" s="13">
        <f t="shared" si="365"/>
        <v>3</v>
      </c>
      <c r="CS471" s="13">
        <f t="shared" si="367"/>
        <v>0</v>
      </c>
      <c r="CT471" s="13" t="s">
        <v>107</v>
      </c>
    </row>
    <row r="472" spans="1:98" x14ac:dyDescent="0.35">
      <c r="A472" s="14">
        <v>329</v>
      </c>
      <c r="B472" s="6">
        <v>471</v>
      </c>
      <c r="D472" s="6">
        <v>1</v>
      </c>
      <c r="G472" s="6">
        <v>1</v>
      </c>
      <c r="H472" s="6"/>
      <c r="I472" s="6"/>
      <c r="J472" s="6" t="s">
        <v>776</v>
      </c>
      <c r="K472" s="16">
        <v>43781</v>
      </c>
      <c r="L472" s="6" t="s">
        <v>172</v>
      </c>
      <c r="M472" s="6" t="s">
        <v>129</v>
      </c>
      <c r="N472" s="6"/>
      <c r="O472" s="6"/>
      <c r="P472" s="16">
        <v>43791</v>
      </c>
      <c r="Q472" s="17">
        <v>0.84375</v>
      </c>
      <c r="R472" s="6" t="s">
        <v>98</v>
      </c>
      <c r="S472" s="6" t="s">
        <v>98</v>
      </c>
      <c r="T472" s="6" t="s">
        <v>53</v>
      </c>
      <c r="U472" s="6" t="s">
        <v>777</v>
      </c>
      <c r="V472" s="6" t="s">
        <v>131</v>
      </c>
      <c r="W472" s="6" t="s">
        <v>94</v>
      </c>
      <c r="Y472" s="6" t="s">
        <v>79</v>
      </c>
      <c r="AA472" s="6" t="s">
        <v>49</v>
      </c>
      <c r="AB472" s="6" t="s">
        <v>684</v>
      </c>
      <c r="AC472" s="6" t="s">
        <v>94</v>
      </c>
      <c r="AE472" s="6" t="s">
        <v>86</v>
      </c>
      <c r="AU472" s="6" t="s">
        <v>105</v>
      </c>
      <c r="AV472" s="6" t="s">
        <v>106</v>
      </c>
      <c r="AW472" s="6" t="s">
        <v>778</v>
      </c>
      <c r="AX472" s="6" t="s">
        <v>99</v>
      </c>
      <c r="AY472" s="13">
        <f t="shared" si="322"/>
        <v>1</v>
      </c>
      <c r="AZ472" s="13">
        <f t="shared" si="323"/>
        <v>0</v>
      </c>
      <c r="BA472" s="13">
        <f t="shared" si="324"/>
        <v>0</v>
      </c>
      <c r="BB472" s="13">
        <f t="shared" si="325"/>
        <v>0</v>
      </c>
      <c r="BC472" s="13">
        <f t="shared" si="326"/>
        <v>1</v>
      </c>
      <c r="BD472" s="13">
        <f t="shared" si="327"/>
        <v>0</v>
      </c>
      <c r="BE472" s="13">
        <f>COUNTIF(T472:AT472,"Tocaciones")</f>
        <v>0</v>
      </c>
      <c r="BF472" s="13">
        <f t="shared" si="328"/>
        <v>0</v>
      </c>
      <c r="BG472" s="13">
        <f t="shared" si="329"/>
        <v>0</v>
      </c>
      <c r="BH472" s="13">
        <f t="shared" si="330"/>
        <v>0</v>
      </c>
      <c r="BI472" s="13">
        <f t="shared" si="331"/>
        <v>0</v>
      </c>
      <c r="BJ472" s="13">
        <f t="shared" si="332"/>
        <v>0</v>
      </c>
      <c r="BK472" s="13">
        <f t="shared" si="333"/>
        <v>0</v>
      </c>
      <c r="BL472" s="13">
        <f t="shared" si="334"/>
        <v>0</v>
      </c>
      <c r="BM472" s="13">
        <f t="shared" si="335"/>
        <v>0</v>
      </c>
      <c r="BN472" s="13">
        <f t="shared" si="336"/>
        <v>0</v>
      </c>
      <c r="BO472" s="13">
        <f t="shared" si="337"/>
        <v>0</v>
      </c>
      <c r="BP472" s="13">
        <f t="shared" si="338"/>
        <v>0</v>
      </c>
      <c r="BQ472" s="13">
        <f t="shared" si="339"/>
        <v>0</v>
      </c>
      <c r="BR472" s="13">
        <f t="shared" si="340"/>
        <v>0</v>
      </c>
      <c r="BS472" s="13">
        <f t="shared" si="341"/>
        <v>0</v>
      </c>
      <c r="BT472" s="13">
        <f t="shared" si="342"/>
        <v>0</v>
      </c>
      <c r="BU472" s="40">
        <f t="shared" si="366"/>
        <v>2</v>
      </c>
      <c r="BV472" s="13">
        <f t="shared" si="343"/>
        <v>0</v>
      </c>
      <c r="BW472" s="13">
        <f t="shared" si="344"/>
        <v>0</v>
      </c>
      <c r="BX472" s="13">
        <f t="shared" si="345"/>
        <v>0</v>
      </c>
      <c r="BY472" s="13">
        <f t="shared" si="346"/>
        <v>0</v>
      </c>
      <c r="BZ472" s="13">
        <f t="shared" si="347"/>
        <v>0</v>
      </c>
      <c r="CA472" s="13">
        <f t="shared" si="348"/>
        <v>0</v>
      </c>
      <c r="CB472" s="13">
        <f t="shared" si="349"/>
        <v>0</v>
      </c>
      <c r="CC472" s="13">
        <f t="shared" si="350"/>
        <v>1</v>
      </c>
      <c r="CD472" s="13">
        <f t="shared" si="351"/>
        <v>0</v>
      </c>
      <c r="CE472" s="13">
        <f t="shared" si="352"/>
        <v>0</v>
      </c>
      <c r="CF472" s="13">
        <f t="shared" si="353"/>
        <v>0</v>
      </c>
      <c r="CG472" s="13">
        <f t="shared" si="354"/>
        <v>0</v>
      </c>
      <c r="CH472" s="13">
        <f t="shared" si="355"/>
        <v>0</v>
      </c>
      <c r="CI472" s="13">
        <f t="shared" si="356"/>
        <v>0</v>
      </c>
      <c r="CJ472" s="13">
        <f t="shared" si="357"/>
        <v>1</v>
      </c>
      <c r="CK472" s="13">
        <f t="shared" si="358"/>
        <v>0</v>
      </c>
      <c r="CL472" s="13">
        <f t="shared" si="359"/>
        <v>0</v>
      </c>
      <c r="CM472" s="13">
        <f t="shared" si="360"/>
        <v>0</v>
      </c>
      <c r="CN472" s="13">
        <f t="shared" si="361"/>
        <v>0</v>
      </c>
      <c r="CO472" s="13">
        <f t="shared" si="362"/>
        <v>0</v>
      </c>
      <c r="CP472" s="13">
        <f t="shared" si="363"/>
        <v>0</v>
      </c>
      <c r="CQ472" s="13">
        <f t="shared" si="364"/>
        <v>0</v>
      </c>
      <c r="CR472" s="13">
        <f t="shared" si="365"/>
        <v>2</v>
      </c>
      <c r="CS472" s="13">
        <f t="shared" si="367"/>
        <v>0</v>
      </c>
      <c r="CT472" s="13" t="s">
        <v>107</v>
      </c>
    </row>
    <row r="473" spans="1:98" x14ac:dyDescent="0.35">
      <c r="A473" s="14">
        <v>329</v>
      </c>
      <c r="B473" s="6">
        <v>472</v>
      </c>
      <c r="D473" s="6">
        <v>1</v>
      </c>
      <c r="G473" s="6">
        <v>1</v>
      </c>
      <c r="H473" s="6"/>
      <c r="I473" s="6"/>
      <c r="J473" s="6" t="s">
        <v>776</v>
      </c>
      <c r="K473" s="16">
        <v>43781</v>
      </c>
      <c r="L473" s="6" t="s">
        <v>172</v>
      </c>
      <c r="M473" s="6" t="s">
        <v>129</v>
      </c>
      <c r="N473" s="6"/>
      <c r="O473" s="6"/>
      <c r="P473" s="16">
        <v>43791</v>
      </c>
      <c r="Q473" s="17">
        <v>0.84375</v>
      </c>
      <c r="R473" s="6" t="s">
        <v>98</v>
      </c>
      <c r="S473" s="6" t="s">
        <v>98</v>
      </c>
      <c r="T473" s="6" t="s">
        <v>53</v>
      </c>
      <c r="U473" s="6" t="s">
        <v>777</v>
      </c>
      <c r="V473" s="6" t="s">
        <v>131</v>
      </c>
      <c r="W473" s="6" t="s">
        <v>94</v>
      </c>
      <c r="Y473" s="6" t="s">
        <v>79</v>
      </c>
      <c r="AA473" s="6" t="s">
        <v>49</v>
      </c>
      <c r="AB473" s="6" t="s">
        <v>684</v>
      </c>
      <c r="AC473" s="6" t="s">
        <v>94</v>
      </c>
      <c r="AE473" s="6" t="s">
        <v>86</v>
      </c>
      <c r="AU473" s="6" t="s">
        <v>105</v>
      </c>
      <c r="AV473" s="6" t="s">
        <v>106</v>
      </c>
      <c r="AW473" s="6" t="s">
        <v>778</v>
      </c>
      <c r="AX473" s="6" t="s">
        <v>99</v>
      </c>
      <c r="AY473" s="13">
        <f t="shared" si="322"/>
        <v>1</v>
      </c>
      <c r="AZ473" s="13">
        <f t="shared" si="323"/>
        <v>0</v>
      </c>
      <c r="BA473" s="13">
        <f t="shared" si="324"/>
        <v>0</v>
      </c>
      <c r="BB473" s="13">
        <f t="shared" si="325"/>
        <v>0</v>
      </c>
      <c r="BC473" s="13">
        <f t="shared" si="326"/>
        <v>1</v>
      </c>
      <c r="BD473" s="13">
        <f t="shared" si="327"/>
        <v>0</v>
      </c>
      <c r="BE473" s="13">
        <f>COUNTIF(T473:AW473,"Tocaciones")</f>
        <v>0</v>
      </c>
      <c r="BF473" s="13">
        <f t="shared" si="328"/>
        <v>0</v>
      </c>
      <c r="BG473" s="13">
        <f t="shared" si="329"/>
        <v>0</v>
      </c>
      <c r="BH473" s="13">
        <f t="shared" si="330"/>
        <v>0</v>
      </c>
      <c r="BI473" s="13">
        <f t="shared" si="331"/>
        <v>0</v>
      </c>
      <c r="BJ473" s="13">
        <f t="shared" si="332"/>
        <v>0</v>
      </c>
      <c r="BK473" s="13">
        <f t="shared" si="333"/>
        <v>0</v>
      </c>
      <c r="BL473" s="13">
        <f t="shared" si="334"/>
        <v>0</v>
      </c>
      <c r="BM473" s="13">
        <f t="shared" si="335"/>
        <v>0</v>
      </c>
      <c r="BN473" s="13">
        <f t="shared" si="336"/>
        <v>0</v>
      </c>
      <c r="BO473" s="13">
        <f t="shared" si="337"/>
        <v>0</v>
      </c>
      <c r="BP473" s="13">
        <f t="shared" si="338"/>
        <v>0</v>
      </c>
      <c r="BQ473" s="13">
        <f t="shared" si="339"/>
        <v>0</v>
      </c>
      <c r="BR473" s="13">
        <f t="shared" si="340"/>
        <v>0</v>
      </c>
      <c r="BS473" s="13">
        <f t="shared" si="341"/>
        <v>0</v>
      </c>
      <c r="BT473" s="13">
        <f t="shared" si="342"/>
        <v>0</v>
      </c>
      <c r="BU473" s="40">
        <f t="shared" si="366"/>
        <v>2</v>
      </c>
      <c r="BV473" s="13">
        <f t="shared" si="343"/>
        <v>0</v>
      </c>
      <c r="BW473" s="13">
        <f t="shared" si="344"/>
        <v>0</v>
      </c>
      <c r="BX473" s="13">
        <f t="shared" si="345"/>
        <v>0</v>
      </c>
      <c r="BY473" s="13">
        <f t="shared" si="346"/>
        <v>0</v>
      </c>
      <c r="BZ473" s="13">
        <f t="shared" si="347"/>
        <v>0</v>
      </c>
      <c r="CA473" s="13">
        <f t="shared" si="348"/>
        <v>0</v>
      </c>
      <c r="CB473" s="13">
        <f t="shared" si="349"/>
        <v>0</v>
      </c>
      <c r="CC473" s="13">
        <f t="shared" si="350"/>
        <v>1</v>
      </c>
      <c r="CD473" s="13">
        <f t="shared" si="351"/>
        <v>0</v>
      </c>
      <c r="CE473" s="13">
        <f t="shared" si="352"/>
        <v>0</v>
      </c>
      <c r="CF473" s="13">
        <f t="shared" si="353"/>
        <v>0</v>
      </c>
      <c r="CG473" s="13">
        <f t="shared" si="354"/>
        <v>0</v>
      </c>
      <c r="CH473" s="13">
        <f t="shared" si="355"/>
        <v>0</v>
      </c>
      <c r="CI473" s="13">
        <f t="shared" si="356"/>
        <v>0</v>
      </c>
      <c r="CJ473" s="13">
        <f t="shared" si="357"/>
        <v>1</v>
      </c>
      <c r="CK473" s="13">
        <f t="shared" si="358"/>
        <v>0</v>
      </c>
      <c r="CL473" s="13">
        <f t="shared" si="359"/>
        <v>0</v>
      </c>
      <c r="CM473" s="13">
        <f t="shared" si="360"/>
        <v>0</v>
      </c>
      <c r="CN473" s="13">
        <f t="shared" si="361"/>
        <v>0</v>
      </c>
      <c r="CO473" s="13">
        <f t="shared" si="362"/>
        <v>0</v>
      </c>
      <c r="CP473" s="13">
        <f t="shared" si="363"/>
        <v>0</v>
      </c>
      <c r="CQ473" s="13">
        <f t="shared" si="364"/>
        <v>0</v>
      </c>
      <c r="CR473" s="13">
        <f t="shared" si="365"/>
        <v>2</v>
      </c>
      <c r="CS473" s="13">
        <f t="shared" si="367"/>
        <v>0</v>
      </c>
      <c r="CT473" s="13" t="s">
        <v>107</v>
      </c>
    </row>
    <row r="474" spans="1:98" x14ac:dyDescent="0.35">
      <c r="A474" s="14">
        <v>330</v>
      </c>
      <c r="B474" s="6">
        <v>473</v>
      </c>
      <c r="D474" s="6">
        <v>2</v>
      </c>
      <c r="F474" s="6" t="s">
        <v>779</v>
      </c>
      <c r="G474" s="6">
        <v>1</v>
      </c>
      <c r="H474" s="6"/>
      <c r="I474" s="6"/>
      <c r="J474" s="6" t="s">
        <v>254</v>
      </c>
      <c r="K474" s="16">
        <v>43763</v>
      </c>
      <c r="L474" s="6" t="s">
        <v>86</v>
      </c>
      <c r="M474" s="6" t="s">
        <v>780</v>
      </c>
      <c r="N474" s="6"/>
      <c r="O474" s="6"/>
      <c r="P474" s="16">
        <v>43760</v>
      </c>
      <c r="Q474" s="17">
        <v>0.95833333333333337</v>
      </c>
      <c r="R474" s="6" t="s">
        <v>98</v>
      </c>
      <c r="S474" s="6" t="s">
        <v>98</v>
      </c>
      <c r="T474" s="6" t="s">
        <v>53</v>
      </c>
      <c r="U474" s="6" t="s">
        <v>781</v>
      </c>
      <c r="V474" s="6" t="s">
        <v>782</v>
      </c>
      <c r="W474" s="6" t="s">
        <v>94</v>
      </c>
      <c r="X474" s="6">
        <v>3</v>
      </c>
      <c r="Y474" s="6" t="s">
        <v>79</v>
      </c>
      <c r="AA474" s="6" t="s">
        <v>49</v>
      </c>
      <c r="AB474" s="6" t="s">
        <v>781</v>
      </c>
      <c r="AC474" s="6" t="s">
        <v>94</v>
      </c>
      <c r="AD474" s="6">
        <v>3</v>
      </c>
      <c r="AE474" s="6" t="s">
        <v>87</v>
      </c>
      <c r="AG474" s="6" t="s">
        <v>50</v>
      </c>
      <c r="AH474" s="6" t="s">
        <v>783</v>
      </c>
      <c r="AI474" s="6" t="s">
        <v>94</v>
      </c>
      <c r="AJ474" s="6">
        <v>1</v>
      </c>
      <c r="AK474" s="6" t="s">
        <v>80</v>
      </c>
      <c r="AU474" s="6" t="s">
        <v>105</v>
      </c>
      <c r="AV474" s="6" t="s">
        <v>106</v>
      </c>
      <c r="AW474" s="6" t="s">
        <v>783</v>
      </c>
      <c r="AX474" s="6" t="s">
        <v>99</v>
      </c>
      <c r="AY474" s="13">
        <f t="shared" si="322"/>
        <v>1</v>
      </c>
      <c r="AZ474" s="13">
        <f t="shared" si="323"/>
        <v>1</v>
      </c>
      <c r="BA474" s="13">
        <f t="shared" si="324"/>
        <v>0</v>
      </c>
      <c r="BB474" s="13">
        <f t="shared" si="325"/>
        <v>0</v>
      </c>
      <c r="BC474" s="13">
        <f t="shared" si="326"/>
        <v>1</v>
      </c>
      <c r="BD474" s="13">
        <f t="shared" si="327"/>
        <v>0</v>
      </c>
      <c r="BE474" s="13">
        <f>COUNTIF(T474:AT474,"Tocaciones")</f>
        <v>0</v>
      </c>
      <c r="BF474" s="13">
        <f t="shared" si="328"/>
        <v>0</v>
      </c>
      <c r="BG474" s="13">
        <f t="shared" si="329"/>
        <v>0</v>
      </c>
      <c r="BH474" s="13">
        <f t="shared" si="330"/>
        <v>0</v>
      </c>
      <c r="BI474" s="13">
        <f t="shared" si="331"/>
        <v>0</v>
      </c>
      <c r="BJ474" s="13">
        <f t="shared" si="332"/>
        <v>0</v>
      </c>
      <c r="BK474" s="13">
        <f t="shared" si="333"/>
        <v>0</v>
      </c>
      <c r="BL474" s="13">
        <f t="shared" si="334"/>
        <v>0</v>
      </c>
      <c r="BM474" s="13">
        <f t="shared" si="335"/>
        <v>0</v>
      </c>
      <c r="BN474" s="13">
        <f t="shared" si="336"/>
        <v>0</v>
      </c>
      <c r="BO474" s="13">
        <f t="shared" si="337"/>
        <v>0</v>
      </c>
      <c r="BP474" s="13">
        <f t="shared" si="338"/>
        <v>0</v>
      </c>
      <c r="BQ474" s="13">
        <f t="shared" si="339"/>
        <v>0</v>
      </c>
      <c r="BR474" s="13">
        <f t="shared" si="340"/>
        <v>0</v>
      </c>
      <c r="BS474" s="13">
        <f t="shared" si="341"/>
        <v>0</v>
      </c>
      <c r="BT474" s="13">
        <f t="shared" si="342"/>
        <v>0</v>
      </c>
      <c r="BU474" s="40">
        <f t="shared" si="366"/>
        <v>3</v>
      </c>
      <c r="BV474" s="13">
        <f t="shared" si="343"/>
        <v>0</v>
      </c>
      <c r="BW474" s="13">
        <f t="shared" si="344"/>
        <v>0</v>
      </c>
      <c r="BX474" s="13">
        <f t="shared" si="345"/>
        <v>0</v>
      </c>
      <c r="BY474" s="13">
        <f t="shared" si="346"/>
        <v>0</v>
      </c>
      <c r="BZ474" s="13">
        <f t="shared" si="347"/>
        <v>0</v>
      </c>
      <c r="CA474" s="13">
        <f t="shared" si="348"/>
        <v>0</v>
      </c>
      <c r="CB474" s="13">
        <f t="shared" si="349"/>
        <v>0</v>
      </c>
      <c r="CC474" s="13">
        <f t="shared" si="350"/>
        <v>1</v>
      </c>
      <c r="CD474" s="13">
        <f t="shared" si="351"/>
        <v>1</v>
      </c>
      <c r="CE474" s="13">
        <f t="shared" si="352"/>
        <v>0</v>
      </c>
      <c r="CF474" s="13">
        <f t="shared" si="353"/>
        <v>0</v>
      </c>
      <c r="CG474" s="13">
        <f t="shared" si="354"/>
        <v>0</v>
      </c>
      <c r="CH474" s="13">
        <f t="shared" si="355"/>
        <v>0</v>
      </c>
      <c r="CI474" s="13">
        <f t="shared" si="356"/>
        <v>0</v>
      </c>
      <c r="CJ474" s="13">
        <f t="shared" si="357"/>
        <v>0</v>
      </c>
      <c r="CK474" s="13">
        <f t="shared" si="358"/>
        <v>1</v>
      </c>
      <c r="CL474" s="13">
        <f t="shared" si="359"/>
        <v>0</v>
      </c>
      <c r="CM474" s="13">
        <f t="shared" si="360"/>
        <v>0</v>
      </c>
      <c r="CN474" s="13">
        <f t="shared" si="361"/>
        <v>0</v>
      </c>
      <c r="CO474" s="13">
        <f t="shared" si="362"/>
        <v>0</v>
      </c>
      <c r="CP474" s="13">
        <f t="shared" si="363"/>
        <v>0</v>
      </c>
      <c r="CQ474" s="13">
        <f t="shared" si="364"/>
        <v>0</v>
      </c>
      <c r="CR474" s="13">
        <f t="shared" si="365"/>
        <v>3</v>
      </c>
      <c r="CS474" s="13">
        <f t="shared" si="367"/>
        <v>1</v>
      </c>
      <c r="CT474" s="13" t="s">
        <v>125</v>
      </c>
    </row>
    <row r="475" spans="1:98" x14ac:dyDescent="0.35">
      <c r="A475" s="14">
        <v>331</v>
      </c>
      <c r="B475" s="6">
        <v>474</v>
      </c>
      <c r="D475" s="6">
        <v>2</v>
      </c>
      <c r="G475" s="6">
        <v>1</v>
      </c>
      <c r="H475" s="6"/>
      <c r="I475" s="6"/>
      <c r="J475" s="6" t="s">
        <v>209</v>
      </c>
      <c r="L475" s="6" t="s">
        <v>86</v>
      </c>
      <c r="M475" s="6" t="s">
        <v>210</v>
      </c>
      <c r="N475" s="6"/>
      <c r="O475" s="6"/>
      <c r="P475" s="16">
        <v>43760</v>
      </c>
      <c r="Q475" s="17">
        <v>0.8125</v>
      </c>
      <c r="R475" s="6" t="s">
        <v>98</v>
      </c>
      <c r="S475" s="6" t="s">
        <v>98</v>
      </c>
      <c r="T475" s="6" t="s">
        <v>53</v>
      </c>
      <c r="U475" s="6" t="s">
        <v>784</v>
      </c>
      <c r="V475" s="6" t="s">
        <v>209</v>
      </c>
      <c r="W475" s="6" t="s">
        <v>91</v>
      </c>
      <c r="Y475" s="6" t="s">
        <v>79</v>
      </c>
      <c r="AA475" s="6" t="s">
        <v>49</v>
      </c>
      <c r="AB475" s="6" t="s">
        <v>784</v>
      </c>
      <c r="AC475" s="6" t="s">
        <v>91</v>
      </c>
      <c r="AD475" s="6">
        <v>4</v>
      </c>
      <c r="AE475" s="6" t="s">
        <v>86</v>
      </c>
      <c r="AG475" s="6" t="s">
        <v>55</v>
      </c>
      <c r="AH475" s="6" t="s">
        <v>784</v>
      </c>
      <c r="AI475" s="6" t="s">
        <v>91</v>
      </c>
      <c r="AJ475" s="6">
        <v>1</v>
      </c>
      <c r="AK475" s="6" t="s">
        <v>80</v>
      </c>
      <c r="AU475" s="6" t="s">
        <v>105</v>
      </c>
      <c r="AV475" s="6" t="s">
        <v>106</v>
      </c>
      <c r="AW475" s="6" t="s">
        <v>785</v>
      </c>
      <c r="AX475" s="6" t="s">
        <v>99</v>
      </c>
      <c r="AY475" s="13">
        <f t="shared" si="322"/>
        <v>1</v>
      </c>
      <c r="AZ475" s="13">
        <f t="shared" si="323"/>
        <v>0</v>
      </c>
      <c r="BA475" s="13">
        <f t="shared" si="324"/>
        <v>0</v>
      </c>
      <c r="BB475" s="13">
        <f t="shared" si="325"/>
        <v>0</v>
      </c>
      <c r="BC475" s="13">
        <f t="shared" si="326"/>
        <v>1</v>
      </c>
      <c r="BD475" s="13">
        <f t="shared" si="327"/>
        <v>0</v>
      </c>
      <c r="BE475" s="13">
        <f>COUNTIF(T475:AW475,"Tocaciones")</f>
        <v>1</v>
      </c>
      <c r="BF475" s="13">
        <f t="shared" si="328"/>
        <v>0</v>
      </c>
      <c r="BG475" s="13">
        <f t="shared" si="329"/>
        <v>0</v>
      </c>
      <c r="BH475" s="13">
        <f t="shared" si="330"/>
        <v>0</v>
      </c>
      <c r="BI475" s="13">
        <f t="shared" si="331"/>
        <v>0</v>
      </c>
      <c r="BJ475" s="13">
        <f t="shared" si="332"/>
        <v>0</v>
      </c>
      <c r="BK475" s="13">
        <f t="shared" si="333"/>
        <v>0</v>
      </c>
      <c r="BL475" s="13">
        <f t="shared" si="334"/>
        <v>0</v>
      </c>
      <c r="BM475" s="13">
        <f t="shared" si="335"/>
        <v>0</v>
      </c>
      <c r="BN475" s="13">
        <f t="shared" si="336"/>
        <v>0</v>
      </c>
      <c r="BO475" s="13">
        <f t="shared" si="337"/>
        <v>0</v>
      </c>
      <c r="BP475" s="13">
        <f t="shared" si="338"/>
        <v>0</v>
      </c>
      <c r="BQ475" s="13">
        <f t="shared" si="339"/>
        <v>0</v>
      </c>
      <c r="BR475" s="13">
        <f t="shared" si="340"/>
        <v>0</v>
      </c>
      <c r="BS475" s="13">
        <f t="shared" si="341"/>
        <v>0</v>
      </c>
      <c r="BT475" s="13">
        <f t="shared" si="342"/>
        <v>0</v>
      </c>
      <c r="BU475" s="40">
        <f t="shared" si="366"/>
        <v>3</v>
      </c>
      <c r="BV475" s="13">
        <f t="shared" si="343"/>
        <v>0</v>
      </c>
      <c r="BW475" s="13">
        <f t="shared" si="344"/>
        <v>0</v>
      </c>
      <c r="BX475" s="13">
        <f t="shared" si="345"/>
        <v>0</v>
      </c>
      <c r="BY475" s="13">
        <f t="shared" si="346"/>
        <v>0</v>
      </c>
      <c r="BZ475" s="13">
        <f t="shared" si="347"/>
        <v>0</v>
      </c>
      <c r="CA475" s="13">
        <f t="shared" si="348"/>
        <v>0</v>
      </c>
      <c r="CB475" s="13">
        <f t="shared" si="349"/>
        <v>0</v>
      </c>
      <c r="CC475" s="13">
        <f t="shared" si="350"/>
        <v>1</v>
      </c>
      <c r="CD475" s="13">
        <f t="shared" si="351"/>
        <v>1</v>
      </c>
      <c r="CE475" s="13">
        <f t="shared" si="352"/>
        <v>0</v>
      </c>
      <c r="CF475" s="13">
        <f t="shared" si="353"/>
        <v>0</v>
      </c>
      <c r="CG475" s="13">
        <f t="shared" si="354"/>
        <v>0</v>
      </c>
      <c r="CH475" s="13">
        <f t="shared" si="355"/>
        <v>0</v>
      </c>
      <c r="CI475" s="13">
        <f t="shared" si="356"/>
        <v>0</v>
      </c>
      <c r="CJ475" s="13">
        <f t="shared" si="357"/>
        <v>1</v>
      </c>
      <c r="CK475" s="13">
        <f t="shared" si="358"/>
        <v>0</v>
      </c>
      <c r="CL475" s="13">
        <f t="shared" si="359"/>
        <v>0</v>
      </c>
      <c r="CM475" s="13">
        <f t="shared" si="360"/>
        <v>0</v>
      </c>
      <c r="CN475" s="13">
        <f t="shared" si="361"/>
        <v>0</v>
      </c>
      <c r="CO475" s="13">
        <f t="shared" si="362"/>
        <v>3</v>
      </c>
      <c r="CP475" s="13">
        <f t="shared" si="363"/>
        <v>0</v>
      </c>
      <c r="CQ475" s="13">
        <f t="shared" si="364"/>
        <v>0</v>
      </c>
      <c r="CR475" s="13">
        <f t="shared" si="365"/>
        <v>0</v>
      </c>
      <c r="CS475" s="13">
        <f t="shared" si="367"/>
        <v>1</v>
      </c>
      <c r="CT475" s="13" t="s">
        <v>125</v>
      </c>
    </row>
    <row r="476" spans="1:98" x14ac:dyDescent="0.35">
      <c r="A476" s="14">
        <v>331</v>
      </c>
      <c r="B476" s="6">
        <v>475</v>
      </c>
      <c r="D476" s="6">
        <v>2</v>
      </c>
      <c r="G476" s="6">
        <v>1</v>
      </c>
      <c r="H476" s="6"/>
      <c r="I476" s="6"/>
      <c r="J476" s="6" t="s">
        <v>209</v>
      </c>
      <c r="L476" s="6" t="s">
        <v>86</v>
      </c>
      <c r="M476" s="6" t="s">
        <v>210</v>
      </c>
      <c r="N476" s="6"/>
      <c r="O476" s="6"/>
      <c r="P476" s="16">
        <v>43760</v>
      </c>
      <c r="Q476" s="17">
        <v>0.8125</v>
      </c>
      <c r="R476" s="6" t="s">
        <v>98</v>
      </c>
      <c r="S476" s="6" t="s">
        <v>98</v>
      </c>
      <c r="T476" s="6" t="s">
        <v>53</v>
      </c>
      <c r="U476" s="6" t="s">
        <v>784</v>
      </c>
      <c r="V476" s="6" t="s">
        <v>209</v>
      </c>
      <c r="W476" s="6" t="s">
        <v>91</v>
      </c>
      <c r="Y476" s="6" t="s">
        <v>79</v>
      </c>
      <c r="AA476" s="6" t="s">
        <v>49</v>
      </c>
      <c r="AB476" s="6" t="s">
        <v>784</v>
      </c>
      <c r="AC476" s="6" t="s">
        <v>91</v>
      </c>
      <c r="AD476" s="6">
        <v>4</v>
      </c>
      <c r="AE476" s="6" t="s">
        <v>86</v>
      </c>
      <c r="AG476" s="6" t="s">
        <v>55</v>
      </c>
      <c r="AH476" s="6" t="s">
        <v>784</v>
      </c>
      <c r="AI476" s="6" t="s">
        <v>91</v>
      </c>
      <c r="AJ476" s="6">
        <v>1</v>
      </c>
      <c r="AK476" s="6" t="s">
        <v>80</v>
      </c>
      <c r="AU476" s="6" t="s">
        <v>105</v>
      </c>
      <c r="AV476" s="6" t="s">
        <v>106</v>
      </c>
      <c r="AW476" s="6" t="s">
        <v>785</v>
      </c>
      <c r="AX476" s="6" t="s">
        <v>99</v>
      </c>
      <c r="AY476" s="13">
        <f t="shared" si="322"/>
        <v>1</v>
      </c>
      <c r="AZ476" s="13">
        <f t="shared" si="323"/>
        <v>0</v>
      </c>
      <c r="BA476" s="13">
        <f t="shared" si="324"/>
        <v>0</v>
      </c>
      <c r="BB476" s="13">
        <f t="shared" si="325"/>
        <v>0</v>
      </c>
      <c r="BC476" s="13">
        <f t="shared" si="326"/>
        <v>1</v>
      </c>
      <c r="BD476" s="13">
        <f t="shared" si="327"/>
        <v>0</v>
      </c>
      <c r="BE476" s="13">
        <f>COUNTIF(T476:AT476,"Tocaciones")</f>
        <v>1</v>
      </c>
      <c r="BF476" s="13">
        <f t="shared" si="328"/>
        <v>0</v>
      </c>
      <c r="BG476" s="13">
        <f t="shared" si="329"/>
        <v>0</v>
      </c>
      <c r="BH476" s="13">
        <f t="shared" si="330"/>
        <v>0</v>
      </c>
      <c r="BI476" s="13">
        <f t="shared" si="331"/>
        <v>0</v>
      </c>
      <c r="BJ476" s="13">
        <f t="shared" si="332"/>
        <v>0</v>
      </c>
      <c r="BK476" s="13">
        <f t="shared" si="333"/>
        <v>0</v>
      </c>
      <c r="BL476" s="13">
        <f t="shared" si="334"/>
        <v>0</v>
      </c>
      <c r="BM476" s="13">
        <f t="shared" si="335"/>
        <v>0</v>
      </c>
      <c r="BN476" s="13">
        <f t="shared" si="336"/>
        <v>0</v>
      </c>
      <c r="BO476" s="13">
        <f t="shared" si="337"/>
        <v>0</v>
      </c>
      <c r="BP476" s="13">
        <f t="shared" si="338"/>
        <v>0</v>
      </c>
      <c r="BQ476" s="13">
        <f t="shared" si="339"/>
        <v>0</v>
      </c>
      <c r="BR476" s="13">
        <f t="shared" si="340"/>
        <v>0</v>
      </c>
      <c r="BS476" s="13">
        <f t="shared" si="341"/>
        <v>0</v>
      </c>
      <c r="BT476" s="13">
        <f t="shared" si="342"/>
        <v>0</v>
      </c>
      <c r="BU476" s="40">
        <f t="shared" si="366"/>
        <v>3</v>
      </c>
      <c r="BV476" s="13">
        <f t="shared" si="343"/>
        <v>0</v>
      </c>
      <c r="BW476" s="13">
        <f t="shared" si="344"/>
        <v>0</v>
      </c>
      <c r="BX476" s="13">
        <f t="shared" si="345"/>
        <v>0</v>
      </c>
      <c r="BY476" s="13">
        <f t="shared" si="346"/>
        <v>0</v>
      </c>
      <c r="BZ476" s="13">
        <f t="shared" si="347"/>
        <v>0</v>
      </c>
      <c r="CA476" s="13">
        <f t="shared" si="348"/>
        <v>0</v>
      </c>
      <c r="CB476" s="13">
        <f t="shared" si="349"/>
        <v>0</v>
      </c>
      <c r="CC476" s="13">
        <f t="shared" si="350"/>
        <v>1</v>
      </c>
      <c r="CD476" s="13">
        <f t="shared" si="351"/>
        <v>1</v>
      </c>
      <c r="CE476" s="13">
        <f t="shared" si="352"/>
        <v>0</v>
      </c>
      <c r="CF476" s="13">
        <f t="shared" si="353"/>
        <v>0</v>
      </c>
      <c r="CG476" s="13">
        <f t="shared" si="354"/>
        <v>0</v>
      </c>
      <c r="CH476" s="13">
        <f t="shared" si="355"/>
        <v>0</v>
      </c>
      <c r="CI476" s="13">
        <f t="shared" si="356"/>
        <v>0</v>
      </c>
      <c r="CJ476" s="13">
        <f t="shared" si="357"/>
        <v>1</v>
      </c>
      <c r="CK476" s="13">
        <f t="shared" si="358"/>
        <v>0</v>
      </c>
      <c r="CL476" s="13">
        <f t="shared" si="359"/>
        <v>0</v>
      </c>
      <c r="CM476" s="13">
        <f t="shared" si="360"/>
        <v>0</v>
      </c>
      <c r="CN476" s="13">
        <f t="shared" si="361"/>
        <v>0</v>
      </c>
      <c r="CO476" s="13">
        <f t="shared" si="362"/>
        <v>3</v>
      </c>
      <c r="CP476" s="13">
        <f t="shared" si="363"/>
        <v>0</v>
      </c>
      <c r="CQ476" s="13">
        <f t="shared" si="364"/>
        <v>0</v>
      </c>
      <c r="CR476" s="13">
        <f t="shared" si="365"/>
        <v>0</v>
      </c>
      <c r="CS476" s="13">
        <f t="shared" si="367"/>
        <v>1</v>
      </c>
      <c r="CT476" s="13" t="s">
        <v>125</v>
      </c>
    </row>
    <row r="477" spans="1:98" x14ac:dyDescent="0.35">
      <c r="A477" s="14">
        <v>332</v>
      </c>
      <c r="B477" s="6">
        <v>476</v>
      </c>
      <c r="D477" s="6">
        <v>2</v>
      </c>
      <c r="G477" s="6">
        <v>1</v>
      </c>
      <c r="H477" s="6"/>
      <c r="I477" s="6"/>
      <c r="J477" s="6" t="s">
        <v>254</v>
      </c>
      <c r="L477" s="6" t="s">
        <v>172</v>
      </c>
      <c r="M477" s="6" t="s">
        <v>255</v>
      </c>
      <c r="N477" s="6"/>
      <c r="O477" s="6"/>
      <c r="P477" s="16">
        <v>43766</v>
      </c>
      <c r="R477" s="6" t="s">
        <v>99</v>
      </c>
      <c r="S477" s="6" t="s">
        <v>98</v>
      </c>
      <c r="T477" s="6" t="s">
        <v>49</v>
      </c>
      <c r="U477" s="6" t="s">
        <v>786</v>
      </c>
      <c r="V477" s="6" t="s">
        <v>257</v>
      </c>
      <c r="W477" s="6" t="s">
        <v>94</v>
      </c>
      <c r="X477" s="6">
        <v>1</v>
      </c>
      <c r="Y477" s="6" t="s">
        <v>87</v>
      </c>
      <c r="AA477" s="6" t="s">
        <v>53</v>
      </c>
      <c r="AB477" s="6" t="s">
        <v>786</v>
      </c>
      <c r="AC477" s="6" t="s">
        <v>94</v>
      </c>
      <c r="AD477" s="6">
        <v>1</v>
      </c>
      <c r="AE477" s="6" t="s">
        <v>79</v>
      </c>
      <c r="AG477" s="6" t="s">
        <v>50</v>
      </c>
      <c r="AH477" s="6" t="s">
        <v>787</v>
      </c>
      <c r="AI477" s="6" t="s">
        <v>94</v>
      </c>
      <c r="AJ477" s="6">
        <v>1</v>
      </c>
      <c r="AK477" s="6" t="s">
        <v>80</v>
      </c>
      <c r="AM477" s="6" t="s">
        <v>55</v>
      </c>
      <c r="AN477" s="6" t="s">
        <v>787</v>
      </c>
      <c r="AO477" s="6" t="s">
        <v>94</v>
      </c>
      <c r="AP477" s="6">
        <v>1</v>
      </c>
      <c r="AQ477" s="6" t="s">
        <v>80</v>
      </c>
      <c r="AU477" s="6" t="s">
        <v>105</v>
      </c>
      <c r="AV477" s="6" t="s">
        <v>106</v>
      </c>
      <c r="AW477" s="6" t="s">
        <v>787</v>
      </c>
      <c r="AX477" s="6" t="s">
        <v>99</v>
      </c>
      <c r="AY477" s="13">
        <f t="shared" si="322"/>
        <v>1</v>
      </c>
      <c r="AZ477" s="13">
        <f t="shared" si="323"/>
        <v>1</v>
      </c>
      <c r="BA477" s="13">
        <f t="shared" si="324"/>
        <v>0</v>
      </c>
      <c r="BB477" s="13">
        <f t="shared" si="325"/>
        <v>0</v>
      </c>
      <c r="BC477" s="13">
        <f t="shared" si="326"/>
        <v>1</v>
      </c>
      <c r="BD477" s="13">
        <f t="shared" si="327"/>
        <v>0</v>
      </c>
      <c r="BE477" s="13">
        <f>COUNTIF(T477:AW477,"Tocaciones")</f>
        <v>1</v>
      </c>
      <c r="BF477" s="13">
        <f t="shared" si="328"/>
        <v>0</v>
      </c>
      <c r="BG477" s="13">
        <f t="shared" si="329"/>
        <v>0</v>
      </c>
      <c r="BH477" s="13">
        <f t="shared" si="330"/>
        <v>0</v>
      </c>
      <c r="BI477" s="13">
        <f t="shared" si="331"/>
        <v>0</v>
      </c>
      <c r="BJ477" s="13">
        <f t="shared" si="332"/>
        <v>0</v>
      </c>
      <c r="BK477" s="13">
        <f t="shared" si="333"/>
        <v>0</v>
      </c>
      <c r="BL477" s="13">
        <f t="shared" si="334"/>
        <v>0</v>
      </c>
      <c r="BM477" s="13">
        <f t="shared" si="335"/>
        <v>0</v>
      </c>
      <c r="BN477" s="13">
        <f t="shared" si="336"/>
        <v>0</v>
      </c>
      <c r="BO477" s="13">
        <f t="shared" si="337"/>
        <v>0</v>
      </c>
      <c r="BP477" s="13">
        <f t="shared" si="338"/>
        <v>0</v>
      </c>
      <c r="BQ477" s="13">
        <f t="shared" si="339"/>
        <v>0</v>
      </c>
      <c r="BR477" s="13">
        <f t="shared" si="340"/>
        <v>0</v>
      </c>
      <c r="BS477" s="13">
        <f t="shared" si="341"/>
        <v>0</v>
      </c>
      <c r="BT477" s="13">
        <f t="shared" si="342"/>
        <v>0</v>
      </c>
      <c r="BU477" s="40">
        <f t="shared" si="366"/>
        <v>4</v>
      </c>
      <c r="BV477" s="13">
        <f t="shared" si="343"/>
        <v>0</v>
      </c>
      <c r="BW477" s="13">
        <f t="shared" si="344"/>
        <v>0</v>
      </c>
      <c r="BX477" s="13">
        <f t="shared" si="345"/>
        <v>0</v>
      </c>
      <c r="BY477" s="13">
        <f t="shared" si="346"/>
        <v>0</v>
      </c>
      <c r="BZ477" s="13">
        <f t="shared" si="347"/>
        <v>0</v>
      </c>
      <c r="CA477" s="13">
        <f t="shared" si="348"/>
        <v>0</v>
      </c>
      <c r="CB477" s="13">
        <f t="shared" si="349"/>
        <v>0</v>
      </c>
      <c r="CC477" s="13">
        <f t="shared" si="350"/>
        <v>1</v>
      </c>
      <c r="CD477" s="13">
        <f t="shared" si="351"/>
        <v>2</v>
      </c>
      <c r="CE477" s="13">
        <f t="shared" si="352"/>
        <v>0</v>
      </c>
      <c r="CF477" s="13">
        <f t="shared" si="353"/>
        <v>0</v>
      </c>
      <c r="CG477" s="13">
        <f t="shared" si="354"/>
        <v>0</v>
      </c>
      <c r="CH477" s="13">
        <f t="shared" si="355"/>
        <v>0</v>
      </c>
      <c r="CI477" s="13">
        <f t="shared" si="356"/>
        <v>0</v>
      </c>
      <c r="CJ477" s="13">
        <f t="shared" si="357"/>
        <v>0</v>
      </c>
      <c r="CK477" s="13">
        <f t="shared" si="358"/>
        <v>1</v>
      </c>
      <c r="CL477" s="13">
        <f t="shared" si="359"/>
        <v>0</v>
      </c>
      <c r="CM477" s="13">
        <f t="shared" si="360"/>
        <v>0</v>
      </c>
      <c r="CN477" s="13">
        <f t="shared" si="361"/>
        <v>0</v>
      </c>
      <c r="CO477" s="13">
        <f t="shared" si="362"/>
        <v>0</v>
      </c>
      <c r="CP477" s="13">
        <f t="shared" si="363"/>
        <v>0</v>
      </c>
      <c r="CQ477" s="13">
        <f t="shared" si="364"/>
        <v>0</v>
      </c>
      <c r="CR477" s="13">
        <f t="shared" si="365"/>
        <v>4</v>
      </c>
      <c r="CS477" s="13">
        <f t="shared" si="367"/>
        <v>2</v>
      </c>
      <c r="CT477" s="13" t="s">
        <v>125</v>
      </c>
    </row>
    <row r="478" spans="1:98" x14ac:dyDescent="0.35">
      <c r="A478" s="14">
        <v>333</v>
      </c>
      <c r="B478" s="6">
        <v>477</v>
      </c>
      <c r="D478" s="6">
        <v>2</v>
      </c>
      <c r="G478" s="6">
        <v>1</v>
      </c>
      <c r="H478" s="6"/>
      <c r="I478" s="6"/>
      <c r="J478" s="6" t="s">
        <v>776</v>
      </c>
      <c r="K478" s="16">
        <v>43774</v>
      </c>
      <c r="L478" s="6" t="s">
        <v>86</v>
      </c>
      <c r="M478" s="6" t="s">
        <v>122</v>
      </c>
      <c r="N478" s="6"/>
      <c r="O478" s="6"/>
      <c r="P478" s="16">
        <v>43761</v>
      </c>
      <c r="Q478" s="17">
        <v>0.41666666666666669</v>
      </c>
      <c r="R478" s="6" t="s">
        <v>98</v>
      </c>
      <c r="S478" s="6" t="s">
        <v>98</v>
      </c>
      <c r="T478" s="6" t="s">
        <v>53</v>
      </c>
      <c r="V478" s="6" t="s">
        <v>121</v>
      </c>
      <c r="W478" s="6" t="s">
        <v>94</v>
      </c>
      <c r="AA478" s="6" t="s">
        <v>50</v>
      </c>
      <c r="AB478" s="6" t="s">
        <v>124</v>
      </c>
      <c r="AC478" s="6" t="s">
        <v>94</v>
      </c>
      <c r="AE478" s="6" t="s">
        <v>80</v>
      </c>
      <c r="AG478" s="6" t="s">
        <v>55</v>
      </c>
      <c r="AH478" s="6" t="s">
        <v>124</v>
      </c>
      <c r="AI478" s="6" t="s">
        <v>94</v>
      </c>
      <c r="AK478" s="6" t="s">
        <v>80</v>
      </c>
      <c r="AM478" s="6" t="s">
        <v>63</v>
      </c>
      <c r="AN478" s="6" t="s">
        <v>124</v>
      </c>
      <c r="AO478" s="6" t="s">
        <v>94</v>
      </c>
      <c r="AQ478" s="6" t="s">
        <v>86</v>
      </c>
      <c r="AU478" s="6" t="s">
        <v>143</v>
      </c>
      <c r="AV478" s="6" t="s">
        <v>106</v>
      </c>
      <c r="AW478" s="6" t="s">
        <v>124</v>
      </c>
      <c r="AX478" s="6" t="s">
        <v>99</v>
      </c>
      <c r="AY478" s="13">
        <f t="shared" si="322"/>
        <v>0</v>
      </c>
      <c r="AZ478" s="13">
        <f t="shared" si="323"/>
        <v>1</v>
      </c>
      <c r="BA478" s="13">
        <f t="shared" si="324"/>
        <v>0</v>
      </c>
      <c r="BB478" s="13">
        <f t="shared" si="325"/>
        <v>0</v>
      </c>
      <c r="BC478" s="13">
        <f t="shared" si="326"/>
        <v>1</v>
      </c>
      <c r="BD478" s="13">
        <f t="shared" si="327"/>
        <v>0</v>
      </c>
      <c r="BE478" s="13">
        <f>COUNTIF(T478:AT478,"Tocaciones")</f>
        <v>1</v>
      </c>
      <c r="BF478" s="13">
        <f t="shared" si="328"/>
        <v>0</v>
      </c>
      <c r="BG478" s="13">
        <f t="shared" si="329"/>
        <v>0</v>
      </c>
      <c r="BH478" s="13">
        <f t="shared" si="330"/>
        <v>0</v>
      </c>
      <c r="BI478" s="13">
        <f t="shared" si="331"/>
        <v>0</v>
      </c>
      <c r="BJ478" s="13">
        <f t="shared" si="332"/>
        <v>0</v>
      </c>
      <c r="BK478" s="13">
        <f t="shared" si="333"/>
        <v>0</v>
      </c>
      <c r="BL478" s="13">
        <f t="shared" si="334"/>
        <v>0</v>
      </c>
      <c r="BM478" s="13">
        <f t="shared" si="335"/>
        <v>1</v>
      </c>
      <c r="BN478" s="13">
        <f t="shared" si="336"/>
        <v>0</v>
      </c>
      <c r="BO478" s="13">
        <f t="shared" si="337"/>
        <v>0</v>
      </c>
      <c r="BP478" s="13">
        <f t="shared" si="338"/>
        <v>0</v>
      </c>
      <c r="BQ478" s="13">
        <f t="shared" si="339"/>
        <v>0</v>
      </c>
      <c r="BR478" s="13">
        <f t="shared" si="340"/>
        <v>0</v>
      </c>
      <c r="BS478" s="13">
        <f t="shared" si="341"/>
        <v>0</v>
      </c>
      <c r="BT478" s="13">
        <f t="shared" si="342"/>
        <v>0</v>
      </c>
      <c r="BU478" s="40">
        <f t="shared" si="366"/>
        <v>4</v>
      </c>
      <c r="BV478" s="13">
        <f t="shared" si="343"/>
        <v>0</v>
      </c>
      <c r="BW478" s="13">
        <f t="shared" si="344"/>
        <v>0</v>
      </c>
      <c r="BX478" s="13">
        <f t="shared" si="345"/>
        <v>0</v>
      </c>
      <c r="BY478" s="13">
        <f t="shared" si="346"/>
        <v>0</v>
      </c>
      <c r="BZ478" s="13">
        <f t="shared" si="347"/>
        <v>0</v>
      </c>
      <c r="CA478" s="13">
        <f t="shared" si="348"/>
        <v>0</v>
      </c>
      <c r="CB478" s="13">
        <f t="shared" si="349"/>
        <v>0</v>
      </c>
      <c r="CC478" s="13">
        <f t="shared" si="350"/>
        <v>0</v>
      </c>
      <c r="CD478" s="13">
        <f t="shared" si="351"/>
        <v>2</v>
      </c>
      <c r="CE478" s="13">
        <f t="shared" si="352"/>
        <v>0</v>
      </c>
      <c r="CF478" s="13">
        <f t="shared" si="353"/>
        <v>0</v>
      </c>
      <c r="CG478" s="13">
        <f t="shared" si="354"/>
        <v>0</v>
      </c>
      <c r="CH478" s="13">
        <f t="shared" si="355"/>
        <v>0</v>
      </c>
      <c r="CI478" s="13">
        <f t="shared" si="356"/>
        <v>0</v>
      </c>
      <c r="CJ478" s="13">
        <f t="shared" si="357"/>
        <v>1</v>
      </c>
      <c r="CK478" s="13">
        <f t="shared" si="358"/>
        <v>0</v>
      </c>
      <c r="CL478" s="13">
        <f t="shared" si="359"/>
        <v>0</v>
      </c>
      <c r="CM478" s="13">
        <f t="shared" si="360"/>
        <v>0</v>
      </c>
      <c r="CN478" s="13">
        <f t="shared" si="361"/>
        <v>0</v>
      </c>
      <c r="CO478" s="13">
        <f t="shared" si="362"/>
        <v>0</v>
      </c>
      <c r="CP478" s="13">
        <f t="shared" si="363"/>
        <v>0</v>
      </c>
      <c r="CQ478" s="13">
        <f t="shared" si="364"/>
        <v>0</v>
      </c>
      <c r="CR478" s="13">
        <f t="shared" si="365"/>
        <v>4</v>
      </c>
      <c r="CS478" s="13">
        <f t="shared" si="367"/>
        <v>2</v>
      </c>
      <c r="CT478" s="13" t="s">
        <v>125</v>
      </c>
    </row>
    <row r="479" spans="1:98" x14ac:dyDescent="0.35">
      <c r="A479" s="14">
        <v>333</v>
      </c>
      <c r="B479" s="6">
        <v>478</v>
      </c>
      <c r="D479" s="6">
        <v>2</v>
      </c>
      <c r="G479" s="6">
        <v>1</v>
      </c>
      <c r="H479" s="6"/>
      <c r="I479" s="6"/>
      <c r="J479" s="6" t="s">
        <v>776</v>
      </c>
      <c r="K479" s="16">
        <v>43774</v>
      </c>
      <c r="L479" s="6" t="s">
        <v>86</v>
      </c>
      <c r="M479" s="6" t="s">
        <v>122</v>
      </c>
      <c r="N479" s="6"/>
      <c r="O479" s="6"/>
      <c r="P479" s="16">
        <v>43761</v>
      </c>
      <c r="Q479" s="17">
        <v>0.41666666666666669</v>
      </c>
      <c r="R479" s="6" t="s">
        <v>98</v>
      </c>
      <c r="S479" s="6" t="s">
        <v>98</v>
      </c>
      <c r="T479" s="6" t="s">
        <v>53</v>
      </c>
      <c r="V479" s="6" t="s">
        <v>121</v>
      </c>
      <c r="W479" s="6" t="s">
        <v>94</v>
      </c>
      <c r="AA479" s="6" t="s">
        <v>50</v>
      </c>
      <c r="AB479" s="6" t="s">
        <v>124</v>
      </c>
      <c r="AC479" s="6" t="s">
        <v>94</v>
      </c>
      <c r="AE479" s="6" t="s">
        <v>80</v>
      </c>
      <c r="AG479" s="6" t="s">
        <v>55</v>
      </c>
      <c r="AH479" s="6" t="s">
        <v>124</v>
      </c>
      <c r="AI479" s="6" t="s">
        <v>94</v>
      </c>
      <c r="AK479" s="6" t="s">
        <v>80</v>
      </c>
      <c r="AM479" s="6" t="s">
        <v>63</v>
      </c>
      <c r="AN479" s="6" t="s">
        <v>124</v>
      </c>
      <c r="AO479" s="6" t="s">
        <v>94</v>
      </c>
      <c r="AQ479" s="6" t="s">
        <v>86</v>
      </c>
      <c r="AU479" s="6" t="s">
        <v>143</v>
      </c>
      <c r="AV479" s="6" t="s">
        <v>106</v>
      </c>
      <c r="AW479" s="6" t="s">
        <v>124</v>
      </c>
      <c r="AX479" s="6" t="s">
        <v>99</v>
      </c>
      <c r="AY479" s="13">
        <f t="shared" si="322"/>
        <v>0</v>
      </c>
      <c r="AZ479" s="13">
        <f t="shared" si="323"/>
        <v>1</v>
      </c>
      <c r="BA479" s="13">
        <f t="shared" si="324"/>
        <v>0</v>
      </c>
      <c r="BB479" s="13">
        <f t="shared" si="325"/>
        <v>0</v>
      </c>
      <c r="BC479" s="13">
        <f t="shared" si="326"/>
        <v>1</v>
      </c>
      <c r="BD479" s="13">
        <f t="shared" si="327"/>
        <v>0</v>
      </c>
      <c r="BE479" s="13">
        <f>COUNTIF(T479:AW479,"Tocaciones")</f>
        <v>1</v>
      </c>
      <c r="BF479" s="13">
        <f t="shared" si="328"/>
        <v>0</v>
      </c>
      <c r="BG479" s="13">
        <f t="shared" si="329"/>
        <v>0</v>
      </c>
      <c r="BH479" s="13">
        <f t="shared" si="330"/>
        <v>0</v>
      </c>
      <c r="BI479" s="13">
        <f t="shared" si="331"/>
        <v>0</v>
      </c>
      <c r="BJ479" s="13">
        <f t="shared" si="332"/>
        <v>0</v>
      </c>
      <c r="BK479" s="13">
        <f t="shared" si="333"/>
        <v>0</v>
      </c>
      <c r="BL479" s="13">
        <f t="shared" si="334"/>
        <v>0</v>
      </c>
      <c r="BM479" s="13">
        <f t="shared" si="335"/>
        <v>1</v>
      </c>
      <c r="BN479" s="13">
        <f t="shared" si="336"/>
        <v>0</v>
      </c>
      <c r="BO479" s="13">
        <f t="shared" si="337"/>
        <v>0</v>
      </c>
      <c r="BP479" s="13">
        <f t="shared" si="338"/>
        <v>0</v>
      </c>
      <c r="BQ479" s="13">
        <f t="shared" si="339"/>
        <v>0</v>
      </c>
      <c r="BR479" s="13">
        <f t="shared" si="340"/>
        <v>0</v>
      </c>
      <c r="BS479" s="13">
        <f t="shared" si="341"/>
        <v>0</v>
      </c>
      <c r="BT479" s="13">
        <f t="shared" si="342"/>
        <v>0</v>
      </c>
      <c r="BU479" s="40">
        <f t="shared" si="366"/>
        <v>4</v>
      </c>
      <c r="BV479" s="13">
        <f t="shared" si="343"/>
        <v>0</v>
      </c>
      <c r="BW479" s="13">
        <f t="shared" si="344"/>
        <v>0</v>
      </c>
      <c r="BX479" s="13">
        <f t="shared" si="345"/>
        <v>0</v>
      </c>
      <c r="BY479" s="13">
        <f t="shared" si="346"/>
        <v>0</v>
      </c>
      <c r="BZ479" s="13">
        <f t="shared" si="347"/>
        <v>0</v>
      </c>
      <c r="CA479" s="13">
        <f t="shared" si="348"/>
        <v>0</v>
      </c>
      <c r="CB479" s="13">
        <f t="shared" si="349"/>
        <v>0</v>
      </c>
      <c r="CC479" s="13">
        <f t="shared" si="350"/>
        <v>0</v>
      </c>
      <c r="CD479" s="13">
        <f t="shared" si="351"/>
        <v>2</v>
      </c>
      <c r="CE479" s="13">
        <f t="shared" si="352"/>
        <v>0</v>
      </c>
      <c r="CF479" s="13">
        <f t="shared" si="353"/>
        <v>0</v>
      </c>
      <c r="CG479" s="13">
        <f t="shared" si="354"/>
        <v>0</v>
      </c>
      <c r="CH479" s="13">
        <f t="shared" si="355"/>
        <v>0</v>
      </c>
      <c r="CI479" s="13">
        <f t="shared" si="356"/>
        <v>0</v>
      </c>
      <c r="CJ479" s="13">
        <f t="shared" si="357"/>
        <v>1</v>
      </c>
      <c r="CK479" s="13">
        <f t="shared" si="358"/>
        <v>0</v>
      </c>
      <c r="CL479" s="13">
        <f t="shared" si="359"/>
        <v>0</v>
      </c>
      <c r="CM479" s="13">
        <f t="shared" si="360"/>
        <v>0</v>
      </c>
      <c r="CN479" s="13">
        <f t="shared" si="361"/>
        <v>0</v>
      </c>
      <c r="CO479" s="13">
        <f t="shared" si="362"/>
        <v>0</v>
      </c>
      <c r="CP479" s="13">
        <f t="shared" si="363"/>
        <v>0</v>
      </c>
      <c r="CQ479" s="13">
        <f t="shared" si="364"/>
        <v>0</v>
      </c>
      <c r="CR479" s="13">
        <f t="shared" si="365"/>
        <v>4</v>
      </c>
      <c r="CS479" s="13">
        <f t="shared" si="367"/>
        <v>2</v>
      </c>
      <c r="CT479" s="13" t="s">
        <v>125</v>
      </c>
    </row>
    <row r="480" spans="1:98" x14ac:dyDescent="0.35">
      <c r="A480" s="14">
        <v>333</v>
      </c>
      <c r="B480" s="6">
        <v>479</v>
      </c>
      <c r="D480" s="6">
        <v>2</v>
      </c>
      <c r="G480" s="6">
        <v>1</v>
      </c>
      <c r="H480" s="6"/>
      <c r="I480" s="6"/>
      <c r="J480" s="6" t="s">
        <v>776</v>
      </c>
      <c r="K480" s="16">
        <v>43774</v>
      </c>
      <c r="L480" s="6" t="s">
        <v>86</v>
      </c>
      <c r="M480" s="6" t="s">
        <v>122</v>
      </c>
      <c r="N480" s="6"/>
      <c r="O480" s="6"/>
      <c r="P480" s="16">
        <v>43761</v>
      </c>
      <c r="Q480" s="17">
        <v>0.41666666666666669</v>
      </c>
      <c r="R480" s="6" t="s">
        <v>98</v>
      </c>
      <c r="S480" s="6" t="s">
        <v>98</v>
      </c>
      <c r="T480" s="6" t="s">
        <v>53</v>
      </c>
      <c r="V480" s="6" t="s">
        <v>121</v>
      </c>
      <c r="W480" s="6" t="s">
        <v>94</v>
      </c>
      <c r="AA480" s="6" t="s">
        <v>50</v>
      </c>
      <c r="AB480" s="6" t="s">
        <v>124</v>
      </c>
      <c r="AC480" s="6" t="s">
        <v>94</v>
      </c>
      <c r="AE480" s="6" t="s">
        <v>80</v>
      </c>
      <c r="AG480" s="6" t="s">
        <v>55</v>
      </c>
      <c r="AH480" s="6" t="s">
        <v>124</v>
      </c>
      <c r="AI480" s="6" t="s">
        <v>94</v>
      </c>
      <c r="AK480" s="6" t="s">
        <v>80</v>
      </c>
      <c r="AM480" s="6" t="s">
        <v>56</v>
      </c>
      <c r="AN480" s="6" t="s">
        <v>124</v>
      </c>
      <c r="AO480" s="6" t="s">
        <v>94</v>
      </c>
      <c r="AQ480" s="6" t="s">
        <v>79</v>
      </c>
      <c r="AU480" s="6" t="s">
        <v>143</v>
      </c>
      <c r="AV480" s="6" t="s">
        <v>106</v>
      </c>
      <c r="AW480" s="6" t="s">
        <v>124</v>
      </c>
      <c r="AX480" s="6" t="s">
        <v>99</v>
      </c>
      <c r="AY480" s="13">
        <f t="shared" si="322"/>
        <v>0</v>
      </c>
      <c r="AZ480" s="13">
        <f t="shared" si="323"/>
        <v>1</v>
      </c>
      <c r="BA480" s="13">
        <f t="shared" si="324"/>
        <v>0</v>
      </c>
      <c r="BB480" s="13">
        <f t="shared" si="325"/>
        <v>0</v>
      </c>
      <c r="BC480" s="13">
        <f t="shared" si="326"/>
        <v>1</v>
      </c>
      <c r="BD480" s="13">
        <f t="shared" si="327"/>
        <v>0</v>
      </c>
      <c r="BE480" s="13">
        <f>COUNTIF(T480:AT480,"Tocaciones")</f>
        <v>1</v>
      </c>
      <c r="BF480" s="13">
        <f t="shared" si="328"/>
        <v>1</v>
      </c>
      <c r="BG480" s="13">
        <f t="shared" si="329"/>
        <v>0</v>
      </c>
      <c r="BH480" s="13">
        <f t="shared" si="330"/>
        <v>0</v>
      </c>
      <c r="BI480" s="13">
        <f t="shared" si="331"/>
        <v>0</v>
      </c>
      <c r="BJ480" s="13">
        <f t="shared" si="332"/>
        <v>0</v>
      </c>
      <c r="BK480" s="13">
        <f t="shared" si="333"/>
        <v>0</v>
      </c>
      <c r="BL480" s="13">
        <f t="shared" si="334"/>
        <v>0</v>
      </c>
      <c r="BM480" s="13">
        <f t="shared" si="335"/>
        <v>0</v>
      </c>
      <c r="BN480" s="13">
        <f t="shared" si="336"/>
        <v>0</v>
      </c>
      <c r="BO480" s="13">
        <f t="shared" si="337"/>
        <v>0</v>
      </c>
      <c r="BP480" s="13">
        <f t="shared" si="338"/>
        <v>0</v>
      </c>
      <c r="BQ480" s="13">
        <f t="shared" si="339"/>
        <v>0</v>
      </c>
      <c r="BR480" s="13">
        <f t="shared" si="340"/>
        <v>0</v>
      </c>
      <c r="BS480" s="13">
        <f t="shared" si="341"/>
        <v>0</v>
      </c>
      <c r="BT480" s="13">
        <f t="shared" si="342"/>
        <v>0</v>
      </c>
      <c r="BU480" s="40">
        <f t="shared" si="366"/>
        <v>4</v>
      </c>
      <c r="BV480" s="13">
        <f t="shared" si="343"/>
        <v>0</v>
      </c>
      <c r="BW480" s="13">
        <f t="shared" si="344"/>
        <v>0</v>
      </c>
      <c r="BX480" s="13">
        <f t="shared" si="345"/>
        <v>0</v>
      </c>
      <c r="BY480" s="13">
        <f t="shared" si="346"/>
        <v>0</v>
      </c>
      <c r="BZ480" s="13">
        <f t="shared" si="347"/>
        <v>0</v>
      </c>
      <c r="CA480" s="13">
        <f t="shared" si="348"/>
        <v>0</v>
      </c>
      <c r="CB480" s="13">
        <f t="shared" si="349"/>
        <v>0</v>
      </c>
      <c r="CC480" s="13">
        <f t="shared" si="350"/>
        <v>1</v>
      </c>
      <c r="CD480" s="13">
        <f t="shared" si="351"/>
        <v>2</v>
      </c>
      <c r="CE480" s="13">
        <f t="shared" si="352"/>
        <v>0</v>
      </c>
      <c r="CF480" s="13">
        <f t="shared" si="353"/>
        <v>0</v>
      </c>
      <c r="CG480" s="13">
        <f t="shared" si="354"/>
        <v>0</v>
      </c>
      <c r="CH480" s="13">
        <f t="shared" si="355"/>
        <v>0</v>
      </c>
      <c r="CI480" s="13">
        <f t="shared" si="356"/>
        <v>0</v>
      </c>
      <c r="CJ480" s="13">
        <f t="shared" si="357"/>
        <v>0</v>
      </c>
      <c r="CK480" s="13">
        <f t="shared" si="358"/>
        <v>0</v>
      </c>
      <c r="CL480" s="13">
        <f t="shared" si="359"/>
        <v>0</v>
      </c>
      <c r="CM480" s="13">
        <f t="shared" si="360"/>
        <v>0</v>
      </c>
      <c r="CN480" s="13">
        <f t="shared" si="361"/>
        <v>0</v>
      </c>
      <c r="CO480" s="13">
        <f t="shared" si="362"/>
        <v>0</v>
      </c>
      <c r="CP480" s="13">
        <f t="shared" si="363"/>
        <v>0</v>
      </c>
      <c r="CQ480" s="13">
        <f t="shared" si="364"/>
        <v>0</v>
      </c>
      <c r="CR480" s="13">
        <f t="shared" si="365"/>
        <v>4</v>
      </c>
      <c r="CS480" s="13">
        <f t="shared" si="367"/>
        <v>2</v>
      </c>
      <c r="CT480" s="13" t="s">
        <v>125</v>
      </c>
    </row>
    <row r="481" spans="1:98" x14ac:dyDescent="0.35">
      <c r="A481" s="14">
        <v>333</v>
      </c>
      <c r="B481" s="6">
        <v>480</v>
      </c>
      <c r="D481" s="6">
        <v>2</v>
      </c>
      <c r="G481" s="6">
        <v>1</v>
      </c>
      <c r="H481" s="6"/>
      <c r="I481" s="6"/>
      <c r="J481" s="6" t="s">
        <v>776</v>
      </c>
      <c r="K481" s="16">
        <v>43774</v>
      </c>
      <c r="L481" s="6" t="s">
        <v>86</v>
      </c>
      <c r="M481" s="6" t="s">
        <v>122</v>
      </c>
      <c r="N481" s="6"/>
      <c r="O481" s="6"/>
      <c r="P481" s="16">
        <v>43761</v>
      </c>
      <c r="Q481" s="17">
        <v>0.41666666666666669</v>
      </c>
      <c r="R481" s="6" t="s">
        <v>98</v>
      </c>
      <c r="S481" s="6" t="s">
        <v>98</v>
      </c>
      <c r="T481" s="6" t="s">
        <v>53</v>
      </c>
      <c r="V481" s="6" t="s">
        <v>121</v>
      </c>
      <c r="W481" s="6" t="s">
        <v>94</v>
      </c>
      <c r="AA481" s="6" t="s">
        <v>50</v>
      </c>
      <c r="AB481" s="6" t="s">
        <v>124</v>
      </c>
      <c r="AC481" s="6" t="s">
        <v>94</v>
      </c>
      <c r="AE481" s="6" t="s">
        <v>80</v>
      </c>
      <c r="AG481" s="6" t="s">
        <v>55</v>
      </c>
      <c r="AH481" s="6" t="s">
        <v>124</v>
      </c>
      <c r="AI481" s="6" t="s">
        <v>94</v>
      </c>
      <c r="AK481" s="6" t="s">
        <v>80</v>
      </c>
      <c r="AM481" s="6" t="s">
        <v>56</v>
      </c>
      <c r="AN481" s="6" t="s">
        <v>124</v>
      </c>
      <c r="AO481" s="6" t="s">
        <v>94</v>
      </c>
      <c r="AQ481" s="6" t="s">
        <v>79</v>
      </c>
      <c r="AU481" s="6" t="s">
        <v>143</v>
      </c>
      <c r="AV481" s="6" t="s">
        <v>106</v>
      </c>
      <c r="AW481" s="6" t="s">
        <v>124</v>
      </c>
      <c r="AX481" s="6" t="s">
        <v>99</v>
      </c>
      <c r="AY481" s="13">
        <f t="shared" si="322"/>
        <v>0</v>
      </c>
      <c r="AZ481" s="13">
        <f t="shared" si="323"/>
        <v>1</v>
      </c>
      <c r="BA481" s="13">
        <f t="shared" si="324"/>
        <v>0</v>
      </c>
      <c r="BB481" s="13">
        <f t="shared" si="325"/>
        <v>0</v>
      </c>
      <c r="BC481" s="13">
        <f t="shared" si="326"/>
        <v>1</v>
      </c>
      <c r="BD481" s="13">
        <f t="shared" si="327"/>
        <v>0</v>
      </c>
      <c r="BE481" s="13">
        <f>COUNTIF(T481:AW481,"Tocaciones")</f>
        <v>1</v>
      </c>
      <c r="BF481" s="13">
        <f t="shared" si="328"/>
        <v>1</v>
      </c>
      <c r="BG481" s="13">
        <f t="shared" si="329"/>
        <v>0</v>
      </c>
      <c r="BH481" s="13">
        <f t="shared" si="330"/>
        <v>0</v>
      </c>
      <c r="BI481" s="13">
        <f t="shared" si="331"/>
        <v>0</v>
      </c>
      <c r="BJ481" s="13">
        <f t="shared" si="332"/>
        <v>0</v>
      </c>
      <c r="BK481" s="13">
        <f t="shared" si="333"/>
        <v>0</v>
      </c>
      <c r="BL481" s="13">
        <f t="shared" si="334"/>
        <v>0</v>
      </c>
      <c r="BM481" s="13">
        <f t="shared" si="335"/>
        <v>0</v>
      </c>
      <c r="BN481" s="13">
        <f t="shared" si="336"/>
        <v>0</v>
      </c>
      <c r="BO481" s="13">
        <f t="shared" si="337"/>
        <v>0</v>
      </c>
      <c r="BP481" s="13">
        <f t="shared" si="338"/>
        <v>0</v>
      </c>
      <c r="BQ481" s="13">
        <f t="shared" si="339"/>
        <v>0</v>
      </c>
      <c r="BR481" s="13">
        <f t="shared" si="340"/>
        <v>0</v>
      </c>
      <c r="BS481" s="13">
        <f t="shared" si="341"/>
        <v>0</v>
      </c>
      <c r="BT481" s="13">
        <f t="shared" si="342"/>
        <v>0</v>
      </c>
      <c r="BU481" s="40">
        <f t="shared" si="366"/>
        <v>4</v>
      </c>
      <c r="BV481" s="13">
        <f t="shared" si="343"/>
        <v>0</v>
      </c>
      <c r="BW481" s="13">
        <f t="shared" si="344"/>
        <v>0</v>
      </c>
      <c r="BX481" s="13">
        <f t="shared" si="345"/>
        <v>0</v>
      </c>
      <c r="BY481" s="13">
        <f t="shared" si="346"/>
        <v>0</v>
      </c>
      <c r="BZ481" s="13">
        <f t="shared" si="347"/>
        <v>0</v>
      </c>
      <c r="CA481" s="13">
        <f t="shared" si="348"/>
        <v>0</v>
      </c>
      <c r="CB481" s="13">
        <f t="shared" si="349"/>
        <v>0</v>
      </c>
      <c r="CC481" s="13">
        <f t="shared" si="350"/>
        <v>1</v>
      </c>
      <c r="CD481" s="13">
        <f t="shared" si="351"/>
        <v>2</v>
      </c>
      <c r="CE481" s="13">
        <f t="shared" si="352"/>
        <v>0</v>
      </c>
      <c r="CF481" s="13">
        <f t="shared" si="353"/>
        <v>0</v>
      </c>
      <c r="CG481" s="13">
        <f t="shared" si="354"/>
        <v>0</v>
      </c>
      <c r="CH481" s="13">
        <f t="shared" si="355"/>
        <v>0</v>
      </c>
      <c r="CI481" s="13">
        <f t="shared" si="356"/>
        <v>0</v>
      </c>
      <c r="CJ481" s="13">
        <f t="shared" si="357"/>
        <v>0</v>
      </c>
      <c r="CK481" s="13">
        <f t="shared" si="358"/>
        <v>0</v>
      </c>
      <c r="CL481" s="13">
        <f t="shared" si="359"/>
        <v>0</v>
      </c>
      <c r="CM481" s="13">
        <f t="shared" si="360"/>
        <v>0</v>
      </c>
      <c r="CN481" s="13">
        <f t="shared" si="361"/>
        <v>0</v>
      </c>
      <c r="CO481" s="13">
        <f t="shared" si="362"/>
        <v>0</v>
      </c>
      <c r="CP481" s="13">
        <f t="shared" si="363"/>
        <v>0</v>
      </c>
      <c r="CQ481" s="13">
        <f t="shared" si="364"/>
        <v>0</v>
      </c>
      <c r="CR481" s="13">
        <f t="shared" si="365"/>
        <v>4</v>
      </c>
      <c r="CS481" s="13">
        <f t="shared" si="367"/>
        <v>2</v>
      </c>
      <c r="CT481" s="13" t="s">
        <v>125</v>
      </c>
    </row>
    <row r="482" spans="1:98" x14ac:dyDescent="0.35">
      <c r="A482" s="14">
        <v>333</v>
      </c>
      <c r="B482" s="6">
        <v>481</v>
      </c>
      <c r="D482" s="6">
        <v>2</v>
      </c>
      <c r="G482" s="6">
        <v>1</v>
      </c>
      <c r="H482" s="6"/>
      <c r="I482" s="6"/>
      <c r="J482" s="6" t="s">
        <v>776</v>
      </c>
      <c r="K482" s="16">
        <v>43780</v>
      </c>
      <c r="L482" s="6" t="s">
        <v>86</v>
      </c>
      <c r="M482" s="6" t="s">
        <v>122</v>
      </c>
      <c r="N482" s="6"/>
      <c r="O482" s="6"/>
      <c r="P482" s="16">
        <v>43761</v>
      </c>
      <c r="Q482" s="17">
        <v>0.41666666666666669</v>
      </c>
      <c r="R482" s="6" t="s">
        <v>98</v>
      </c>
      <c r="S482" s="6" t="s">
        <v>98</v>
      </c>
      <c r="T482" s="6" t="s">
        <v>53</v>
      </c>
      <c r="V482" s="6" t="s">
        <v>121</v>
      </c>
      <c r="W482" s="6" t="s">
        <v>94</v>
      </c>
      <c r="AA482" s="6" t="s">
        <v>50</v>
      </c>
      <c r="AB482" s="6" t="s">
        <v>124</v>
      </c>
      <c r="AC482" s="6" t="s">
        <v>94</v>
      </c>
      <c r="AE482" s="6" t="s">
        <v>80</v>
      </c>
      <c r="AG482" s="6" t="s">
        <v>55</v>
      </c>
      <c r="AH482" s="6" t="s">
        <v>124</v>
      </c>
      <c r="AI482" s="6" t="s">
        <v>94</v>
      </c>
      <c r="AK482" s="6" t="s">
        <v>80</v>
      </c>
      <c r="AM482" s="6" t="s">
        <v>63</v>
      </c>
      <c r="AN482" s="6" t="s">
        <v>124</v>
      </c>
      <c r="AO482" s="6" t="s">
        <v>94</v>
      </c>
      <c r="AQ482" s="6" t="s">
        <v>86</v>
      </c>
      <c r="AU482" s="6" t="s">
        <v>143</v>
      </c>
      <c r="AV482" s="6" t="s">
        <v>106</v>
      </c>
      <c r="AW482" s="6" t="s">
        <v>124</v>
      </c>
      <c r="AX482" s="6" t="s">
        <v>99</v>
      </c>
      <c r="AY482" s="13">
        <f t="shared" si="322"/>
        <v>0</v>
      </c>
      <c r="AZ482" s="13">
        <f t="shared" si="323"/>
        <v>1</v>
      </c>
      <c r="BA482" s="13">
        <f t="shared" si="324"/>
        <v>0</v>
      </c>
      <c r="BB482" s="13">
        <f t="shared" si="325"/>
        <v>0</v>
      </c>
      <c r="BC482" s="13">
        <f t="shared" si="326"/>
        <v>1</v>
      </c>
      <c r="BD482" s="13">
        <f t="shared" si="327"/>
        <v>0</v>
      </c>
      <c r="BE482" s="13">
        <f>COUNTIF(T482:AT482,"Tocaciones")</f>
        <v>1</v>
      </c>
      <c r="BF482" s="13">
        <f t="shared" si="328"/>
        <v>0</v>
      </c>
      <c r="BG482" s="13">
        <f t="shared" si="329"/>
        <v>0</v>
      </c>
      <c r="BH482" s="13">
        <f t="shared" si="330"/>
        <v>0</v>
      </c>
      <c r="BI482" s="13">
        <f t="shared" si="331"/>
        <v>0</v>
      </c>
      <c r="BJ482" s="13">
        <f t="shared" si="332"/>
        <v>0</v>
      </c>
      <c r="BK482" s="13">
        <f t="shared" si="333"/>
        <v>0</v>
      </c>
      <c r="BL482" s="13">
        <f t="shared" si="334"/>
        <v>0</v>
      </c>
      <c r="BM482" s="13">
        <f t="shared" si="335"/>
        <v>1</v>
      </c>
      <c r="BN482" s="13">
        <f t="shared" si="336"/>
        <v>0</v>
      </c>
      <c r="BO482" s="13">
        <f t="shared" si="337"/>
        <v>0</v>
      </c>
      <c r="BP482" s="13">
        <f t="shared" si="338"/>
        <v>0</v>
      </c>
      <c r="BQ482" s="13">
        <f t="shared" si="339"/>
        <v>0</v>
      </c>
      <c r="BR482" s="13">
        <f t="shared" si="340"/>
        <v>0</v>
      </c>
      <c r="BS482" s="13">
        <f t="shared" si="341"/>
        <v>0</v>
      </c>
      <c r="BT482" s="13">
        <f t="shared" si="342"/>
        <v>0</v>
      </c>
      <c r="BU482" s="40">
        <f t="shared" si="366"/>
        <v>4</v>
      </c>
      <c r="BV482" s="13">
        <f t="shared" si="343"/>
        <v>0</v>
      </c>
      <c r="BW482" s="13">
        <f t="shared" si="344"/>
        <v>0</v>
      </c>
      <c r="BX482" s="13">
        <f t="shared" si="345"/>
        <v>0</v>
      </c>
      <c r="BY482" s="13">
        <f t="shared" si="346"/>
        <v>0</v>
      </c>
      <c r="BZ482" s="13">
        <f t="shared" si="347"/>
        <v>0</v>
      </c>
      <c r="CA482" s="13">
        <f t="shared" si="348"/>
        <v>0</v>
      </c>
      <c r="CB482" s="13">
        <f t="shared" si="349"/>
        <v>0</v>
      </c>
      <c r="CC482" s="13">
        <f t="shared" si="350"/>
        <v>0</v>
      </c>
      <c r="CD482" s="13">
        <f t="shared" si="351"/>
        <v>2</v>
      </c>
      <c r="CE482" s="13">
        <f t="shared" si="352"/>
        <v>0</v>
      </c>
      <c r="CF482" s="13">
        <f t="shared" si="353"/>
        <v>0</v>
      </c>
      <c r="CG482" s="13">
        <f t="shared" si="354"/>
        <v>0</v>
      </c>
      <c r="CH482" s="13">
        <f t="shared" si="355"/>
        <v>0</v>
      </c>
      <c r="CI482" s="13">
        <f t="shared" si="356"/>
        <v>0</v>
      </c>
      <c r="CJ482" s="13">
        <f t="shared" si="357"/>
        <v>1</v>
      </c>
      <c r="CK482" s="13">
        <f t="shared" si="358"/>
        <v>0</v>
      </c>
      <c r="CL482" s="13">
        <f t="shared" si="359"/>
        <v>0</v>
      </c>
      <c r="CM482" s="13">
        <f t="shared" si="360"/>
        <v>0</v>
      </c>
      <c r="CN482" s="13">
        <f t="shared" si="361"/>
        <v>0</v>
      </c>
      <c r="CO482" s="13">
        <f t="shared" si="362"/>
        <v>0</v>
      </c>
      <c r="CP482" s="13">
        <f t="shared" si="363"/>
        <v>0</v>
      </c>
      <c r="CQ482" s="13">
        <f t="shared" si="364"/>
        <v>0</v>
      </c>
      <c r="CR482" s="13">
        <f t="shared" si="365"/>
        <v>4</v>
      </c>
      <c r="CS482" s="13">
        <f t="shared" si="367"/>
        <v>2</v>
      </c>
      <c r="CT482" s="13" t="s">
        <v>125</v>
      </c>
    </row>
    <row r="483" spans="1:98" x14ac:dyDescent="0.35">
      <c r="A483" s="14">
        <v>333</v>
      </c>
      <c r="B483" s="6">
        <v>482</v>
      </c>
      <c r="D483" s="6">
        <v>2</v>
      </c>
      <c r="G483" s="6">
        <v>1</v>
      </c>
      <c r="H483" s="6"/>
      <c r="I483" s="6"/>
      <c r="J483" s="6" t="s">
        <v>776</v>
      </c>
      <c r="K483" s="16">
        <v>43774</v>
      </c>
      <c r="L483" s="6" t="s">
        <v>86</v>
      </c>
      <c r="M483" s="6" t="s">
        <v>122</v>
      </c>
      <c r="N483" s="6"/>
      <c r="O483" s="6"/>
      <c r="P483" s="16">
        <v>43761</v>
      </c>
      <c r="Q483" s="17">
        <v>0.41666666666666669</v>
      </c>
      <c r="R483" s="6" t="s">
        <v>98</v>
      </c>
      <c r="S483" s="6" t="s">
        <v>98</v>
      </c>
      <c r="T483" s="6" t="s">
        <v>53</v>
      </c>
      <c r="V483" s="6" t="s">
        <v>121</v>
      </c>
      <c r="W483" s="6" t="s">
        <v>94</v>
      </c>
      <c r="AA483" s="6" t="s">
        <v>50</v>
      </c>
      <c r="AB483" s="6" t="s">
        <v>124</v>
      </c>
      <c r="AC483" s="6" t="s">
        <v>94</v>
      </c>
      <c r="AE483" s="6" t="s">
        <v>80</v>
      </c>
      <c r="AG483" s="6" t="s">
        <v>55</v>
      </c>
      <c r="AH483" s="6" t="s">
        <v>124</v>
      </c>
      <c r="AI483" s="6" t="s">
        <v>94</v>
      </c>
      <c r="AK483" s="6" t="s">
        <v>80</v>
      </c>
      <c r="AM483" s="6" t="s">
        <v>56</v>
      </c>
      <c r="AN483" s="6" t="s">
        <v>124</v>
      </c>
      <c r="AO483" s="6" t="s">
        <v>94</v>
      </c>
      <c r="AQ483" s="6" t="s">
        <v>79</v>
      </c>
      <c r="AU483" s="6" t="s">
        <v>143</v>
      </c>
      <c r="AV483" s="6" t="s">
        <v>106</v>
      </c>
      <c r="AW483" s="6" t="s">
        <v>124</v>
      </c>
      <c r="AX483" s="6" t="s">
        <v>99</v>
      </c>
      <c r="AY483" s="13">
        <f t="shared" si="322"/>
        <v>0</v>
      </c>
      <c r="AZ483" s="13">
        <f t="shared" si="323"/>
        <v>1</v>
      </c>
      <c r="BA483" s="13">
        <f t="shared" si="324"/>
        <v>0</v>
      </c>
      <c r="BB483" s="13">
        <f t="shared" si="325"/>
        <v>0</v>
      </c>
      <c r="BC483" s="13">
        <f t="shared" si="326"/>
        <v>1</v>
      </c>
      <c r="BD483" s="13">
        <f t="shared" si="327"/>
        <v>0</v>
      </c>
      <c r="BE483" s="13">
        <f>COUNTIF(T483:AW483,"Tocaciones")</f>
        <v>1</v>
      </c>
      <c r="BF483" s="13">
        <f t="shared" si="328"/>
        <v>1</v>
      </c>
      <c r="BG483" s="13">
        <f t="shared" si="329"/>
        <v>0</v>
      </c>
      <c r="BH483" s="13">
        <f t="shared" si="330"/>
        <v>0</v>
      </c>
      <c r="BI483" s="13">
        <f t="shared" si="331"/>
        <v>0</v>
      </c>
      <c r="BJ483" s="13">
        <f t="shared" si="332"/>
        <v>0</v>
      </c>
      <c r="BK483" s="13">
        <f t="shared" si="333"/>
        <v>0</v>
      </c>
      <c r="BL483" s="13">
        <f t="shared" si="334"/>
        <v>0</v>
      </c>
      <c r="BM483" s="13">
        <f t="shared" si="335"/>
        <v>0</v>
      </c>
      <c r="BN483" s="13">
        <f t="shared" si="336"/>
        <v>0</v>
      </c>
      <c r="BO483" s="13">
        <f t="shared" si="337"/>
        <v>0</v>
      </c>
      <c r="BP483" s="13">
        <f t="shared" si="338"/>
        <v>0</v>
      </c>
      <c r="BQ483" s="13">
        <f t="shared" si="339"/>
        <v>0</v>
      </c>
      <c r="BR483" s="13">
        <f t="shared" si="340"/>
        <v>0</v>
      </c>
      <c r="BS483" s="13">
        <f t="shared" si="341"/>
        <v>0</v>
      </c>
      <c r="BT483" s="13">
        <f t="shared" si="342"/>
        <v>0</v>
      </c>
      <c r="BU483" s="40">
        <f t="shared" si="366"/>
        <v>4</v>
      </c>
      <c r="BV483" s="13">
        <f t="shared" si="343"/>
        <v>0</v>
      </c>
      <c r="BW483" s="13">
        <f t="shared" si="344"/>
        <v>0</v>
      </c>
      <c r="BX483" s="13">
        <f t="shared" si="345"/>
        <v>0</v>
      </c>
      <c r="BY483" s="13">
        <f t="shared" si="346"/>
        <v>0</v>
      </c>
      <c r="BZ483" s="13">
        <f t="shared" si="347"/>
        <v>0</v>
      </c>
      <c r="CA483" s="13">
        <f t="shared" si="348"/>
        <v>0</v>
      </c>
      <c r="CB483" s="13">
        <f t="shared" si="349"/>
        <v>0</v>
      </c>
      <c r="CC483" s="13">
        <f t="shared" si="350"/>
        <v>1</v>
      </c>
      <c r="CD483" s="13">
        <f t="shared" si="351"/>
        <v>2</v>
      </c>
      <c r="CE483" s="13">
        <f t="shared" si="352"/>
        <v>0</v>
      </c>
      <c r="CF483" s="13">
        <f t="shared" si="353"/>
        <v>0</v>
      </c>
      <c r="CG483" s="13">
        <f t="shared" si="354"/>
        <v>0</v>
      </c>
      <c r="CH483" s="13">
        <f t="shared" si="355"/>
        <v>0</v>
      </c>
      <c r="CI483" s="13">
        <f t="shared" si="356"/>
        <v>0</v>
      </c>
      <c r="CJ483" s="13">
        <f t="shared" si="357"/>
        <v>0</v>
      </c>
      <c r="CK483" s="13">
        <f t="shared" si="358"/>
        <v>0</v>
      </c>
      <c r="CL483" s="13">
        <f t="shared" si="359"/>
        <v>0</v>
      </c>
      <c r="CM483" s="13">
        <f t="shared" si="360"/>
        <v>0</v>
      </c>
      <c r="CN483" s="13">
        <f t="shared" si="361"/>
        <v>0</v>
      </c>
      <c r="CO483" s="13">
        <f t="shared" si="362"/>
        <v>0</v>
      </c>
      <c r="CP483" s="13">
        <f t="shared" si="363"/>
        <v>0</v>
      </c>
      <c r="CQ483" s="13">
        <f t="shared" si="364"/>
        <v>0</v>
      </c>
      <c r="CR483" s="13">
        <f t="shared" si="365"/>
        <v>4</v>
      </c>
      <c r="CS483" s="13">
        <f t="shared" si="367"/>
        <v>2</v>
      </c>
      <c r="CT483" s="13" t="s">
        <v>125</v>
      </c>
    </row>
    <row r="484" spans="1:98" x14ac:dyDescent="0.35">
      <c r="A484" s="14">
        <v>333</v>
      </c>
      <c r="B484" s="6">
        <v>483</v>
      </c>
      <c r="D484" s="6">
        <v>2</v>
      </c>
      <c r="G484" s="6">
        <v>1</v>
      </c>
      <c r="H484" s="6"/>
      <c r="I484" s="6"/>
      <c r="J484" s="6" t="s">
        <v>776</v>
      </c>
      <c r="K484" s="16">
        <v>43771</v>
      </c>
      <c r="L484" s="6" t="s">
        <v>86</v>
      </c>
      <c r="M484" s="6" t="s">
        <v>122</v>
      </c>
      <c r="N484" s="6"/>
      <c r="O484" s="6"/>
      <c r="P484" s="16">
        <v>43761</v>
      </c>
      <c r="Q484" s="17">
        <v>0.41666666666666669</v>
      </c>
      <c r="R484" s="6" t="s">
        <v>98</v>
      </c>
      <c r="S484" s="6" t="s">
        <v>98</v>
      </c>
      <c r="T484" s="6" t="s">
        <v>53</v>
      </c>
      <c r="V484" s="6" t="s">
        <v>121</v>
      </c>
      <c r="W484" s="6" t="s">
        <v>94</v>
      </c>
      <c r="AA484" s="6" t="s">
        <v>50</v>
      </c>
      <c r="AB484" s="6" t="s">
        <v>124</v>
      </c>
      <c r="AC484" s="6" t="s">
        <v>94</v>
      </c>
      <c r="AE484" s="6" t="s">
        <v>80</v>
      </c>
      <c r="AG484" s="6" t="s">
        <v>55</v>
      </c>
      <c r="AH484" s="6" t="s">
        <v>124</v>
      </c>
      <c r="AI484" s="6" t="s">
        <v>94</v>
      </c>
      <c r="AK484" s="6" t="s">
        <v>80</v>
      </c>
      <c r="AM484" s="6" t="s">
        <v>63</v>
      </c>
      <c r="AN484" s="6" t="s">
        <v>124</v>
      </c>
      <c r="AO484" s="6" t="s">
        <v>94</v>
      </c>
      <c r="AQ484" s="6" t="s">
        <v>86</v>
      </c>
      <c r="AU484" s="6" t="s">
        <v>143</v>
      </c>
      <c r="AV484" s="6" t="s">
        <v>106</v>
      </c>
      <c r="AW484" s="6" t="s">
        <v>124</v>
      </c>
      <c r="AX484" s="6" t="s">
        <v>99</v>
      </c>
      <c r="AY484" s="13">
        <f t="shared" si="322"/>
        <v>0</v>
      </c>
      <c r="AZ484" s="13">
        <f t="shared" si="323"/>
        <v>1</v>
      </c>
      <c r="BA484" s="13">
        <f t="shared" si="324"/>
        <v>0</v>
      </c>
      <c r="BB484" s="13">
        <f t="shared" si="325"/>
        <v>0</v>
      </c>
      <c r="BC484" s="13">
        <f t="shared" si="326"/>
        <v>1</v>
      </c>
      <c r="BD484" s="13">
        <f t="shared" si="327"/>
        <v>0</v>
      </c>
      <c r="BE484" s="13">
        <f>COUNTIF(T484:AT484,"Tocaciones")</f>
        <v>1</v>
      </c>
      <c r="BF484" s="13">
        <f t="shared" si="328"/>
        <v>0</v>
      </c>
      <c r="BG484" s="13">
        <f t="shared" si="329"/>
        <v>0</v>
      </c>
      <c r="BH484" s="13">
        <f t="shared" si="330"/>
        <v>0</v>
      </c>
      <c r="BI484" s="13">
        <f t="shared" si="331"/>
        <v>0</v>
      </c>
      <c r="BJ484" s="13">
        <f t="shared" si="332"/>
        <v>0</v>
      </c>
      <c r="BK484" s="13">
        <f t="shared" si="333"/>
        <v>0</v>
      </c>
      <c r="BL484" s="13">
        <f t="shared" si="334"/>
        <v>0</v>
      </c>
      <c r="BM484" s="13">
        <f t="shared" si="335"/>
        <v>1</v>
      </c>
      <c r="BN484" s="13">
        <f t="shared" si="336"/>
        <v>0</v>
      </c>
      <c r="BO484" s="13">
        <f t="shared" si="337"/>
        <v>0</v>
      </c>
      <c r="BP484" s="13">
        <f t="shared" si="338"/>
        <v>0</v>
      </c>
      <c r="BQ484" s="13">
        <f t="shared" si="339"/>
        <v>0</v>
      </c>
      <c r="BR484" s="13">
        <f t="shared" si="340"/>
        <v>0</v>
      </c>
      <c r="BS484" s="13">
        <f t="shared" si="341"/>
        <v>0</v>
      </c>
      <c r="BT484" s="13">
        <f t="shared" si="342"/>
        <v>0</v>
      </c>
      <c r="BU484" s="40">
        <f t="shared" si="366"/>
        <v>4</v>
      </c>
      <c r="BV484" s="13">
        <f t="shared" si="343"/>
        <v>0</v>
      </c>
      <c r="BW484" s="13">
        <f t="shared" si="344"/>
        <v>0</v>
      </c>
      <c r="BX484" s="13">
        <f t="shared" si="345"/>
        <v>0</v>
      </c>
      <c r="BY484" s="13">
        <f t="shared" si="346"/>
        <v>0</v>
      </c>
      <c r="BZ484" s="13">
        <f t="shared" si="347"/>
        <v>0</v>
      </c>
      <c r="CA484" s="13">
        <f t="shared" si="348"/>
        <v>0</v>
      </c>
      <c r="CB484" s="13">
        <f t="shared" si="349"/>
        <v>0</v>
      </c>
      <c r="CC484" s="13">
        <f t="shared" si="350"/>
        <v>0</v>
      </c>
      <c r="CD484" s="13">
        <f t="shared" si="351"/>
        <v>2</v>
      </c>
      <c r="CE484" s="13">
        <f t="shared" si="352"/>
        <v>0</v>
      </c>
      <c r="CF484" s="13">
        <f t="shared" si="353"/>
        <v>0</v>
      </c>
      <c r="CG484" s="13">
        <f t="shared" si="354"/>
        <v>0</v>
      </c>
      <c r="CH484" s="13">
        <f t="shared" si="355"/>
        <v>0</v>
      </c>
      <c r="CI484" s="13">
        <f t="shared" si="356"/>
        <v>0</v>
      </c>
      <c r="CJ484" s="13">
        <f t="shared" si="357"/>
        <v>1</v>
      </c>
      <c r="CK484" s="13">
        <f t="shared" si="358"/>
        <v>0</v>
      </c>
      <c r="CL484" s="13">
        <f t="shared" si="359"/>
        <v>0</v>
      </c>
      <c r="CM484" s="13">
        <f t="shared" si="360"/>
        <v>0</v>
      </c>
      <c r="CN484" s="13">
        <f t="shared" si="361"/>
        <v>0</v>
      </c>
      <c r="CO484" s="13">
        <f t="shared" si="362"/>
        <v>0</v>
      </c>
      <c r="CP484" s="13">
        <f t="shared" si="363"/>
        <v>0</v>
      </c>
      <c r="CQ484" s="13">
        <f t="shared" si="364"/>
        <v>0</v>
      </c>
      <c r="CR484" s="13">
        <f t="shared" si="365"/>
        <v>4</v>
      </c>
      <c r="CS484" s="13">
        <f t="shared" si="367"/>
        <v>2</v>
      </c>
      <c r="CT484" s="13" t="s">
        <v>125</v>
      </c>
    </row>
    <row r="485" spans="1:98" x14ac:dyDescent="0.35">
      <c r="A485" s="14">
        <v>333</v>
      </c>
      <c r="B485" s="6">
        <v>484</v>
      </c>
      <c r="D485" s="6">
        <v>2</v>
      </c>
      <c r="G485" s="6">
        <v>1</v>
      </c>
      <c r="H485" s="6"/>
      <c r="I485" s="6"/>
      <c r="J485" s="6" t="s">
        <v>776</v>
      </c>
      <c r="K485" s="16">
        <v>43772</v>
      </c>
      <c r="L485" s="6" t="s">
        <v>86</v>
      </c>
      <c r="M485" s="6" t="s">
        <v>122</v>
      </c>
      <c r="N485" s="6"/>
      <c r="O485" s="6"/>
      <c r="P485" s="16">
        <v>43761</v>
      </c>
      <c r="Q485" s="17">
        <v>0.41666666666666669</v>
      </c>
      <c r="R485" s="6" t="s">
        <v>98</v>
      </c>
      <c r="S485" s="6" t="s">
        <v>98</v>
      </c>
      <c r="T485" s="6" t="s">
        <v>53</v>
      </c>
      <c r="V485" s="6" t="s">
        <v>121</v>
      </c>
      <c r="W485" s="6" t="s">
        <v>94</v>
      </c>
      <c r="AA485" s="6" t="s">
        <v>50</v>
      </c>
      <c r="AB485" s="6" t="s">
        <v>124</v>
      </c>
      <c r="AC485" s="6" t="s">
        <v>94</v>
      </c>
      <c r="AE485" s="6" t="s">
        <v>80</v>
      </c>
      <c r="AG485" s="6" t="s">
        <v>55</v>
      </c>
      <c r="AH485" s="6" t="s">
        <v>124</v>
      </c>
      <c r="AI485" s="6" t="s">
        <v>94</v>
      </c>
      <c r="AK485" s="6" t="s">
        <v>80</v>
      </c>
      <c r="AM485" s="6" t="s">
        <v>63</v>
      </c>
      <c r="AN485" s="6" t="s">
        <v>124</v>
      </c>
      <c r="AO485" s="6" t="s">
        <v>94</v>
      </c>
      <c r="AQ485" s="6" t="s">
        <v>86</v>
      </c>
      <c r="AU485" s="6" t="s">
        <v>143</v>
      </c>
      <c r="AV485" s="6" t="s">
        <v>106</v>
      </c>
      <c r="AW485" s="6" t="s">
        <v>124</v>
      </c>
      <c r="AX485" s="6" t="s">
        <v>99</v>
      </c>
      <c r="AY485" s="13">
        <f t="shared" si="322"/>
        <v>0</v>
      </c>
      <c r="AZ485" s="13">
        <f t="shared" si="323"/>
        <v>1</v>
      </c>
      <c r="BA485" s="13">
        <f t="shared" si="324"/>
        <v>0</v>
      </c>
      <c r="BB485" s="13">
        <f t="shared" si="325"/>
        <v>0</v>
      </c>
      <c r="BC485" s="13">
        <f t="shared" si="326"/>
        <v>1</v>
      </c>
      <c r="BD485" s="13">
        <f t="shared" si="327"/>
        <v>0</v>
      </c>
      <c r="BE485" s="13">
        <f>COUNTIF(T485:AW485,"Tocaciones")</f>
        <v>1</v>
      </c>
      <c r="BF485" s="13">
        <f t="shared" si="328"/>
        <v>0</v>
      </c>
      <c r="BG485" s="13">
        <f t="shared" si="329"/>
        <v>0</v>
      </c>
      <c r="BH485" s="13">
        <f t="shared" si="330"/>
        <v>0</v>
      </c>
      <c r="BI485" s="13">
        <f t="shared" si="331"/>
        <v>0</v>
      </c>
      <c r="BJ485" s="13">
        <f t="shared" si="332"/>
        <v>0</v>
      </c>
      <c r="BK485" s="13">
        <f t="shared" si="333"/>
        <v>0</v>
      </c>
      <c r="BL485" s="13">
        <f t="shared" si="334"/>
        <v>0</v>
      </c>
      <c r="BM485" s="13">
        <f t="shared" si="335"/>
        <v>1</v>
      </c>
      <c r="BN485" s="13">
        <f t="shared" si="336"/>
        <v>0</v>
      </c>
      <c r="BO485" s="13">
        <f t="shared" si="337"/>
        <v>0</v>
      </c>
      <c r="BP485" s="13">
        <f t="shared" si="338"/>
        <v>0</v>
      </c>
      <c r="BQ485" s="13">
        <f t="shared" si="339"/>
        <v>0</v>
      </c>
      <c r="BR485" s="13">
        <f t="shared" si="340"/>
        <v>0</v>
      </c>
      <c r="BS485" s="13">
        <f t="shared" si="341"/>
        <v>0</v>
      </c>
      <c r="BT485" s="13">
        <f t="shared" si="342"/>
        <v>0</v>
      </c>
      <c r="BU485" s="40">
        <f t="shared" si="366"/>
        <v>4</v>
      </c>
      <c r="BV485" s="13">
        <f t="shared" si="343"/>
        <v>0</v>
      </c>
      <c r="BW485" s="13">
        <f t="shared" si="344"/>
        <v>0</v>
      </c>
      <c r="BX485" s="13">
        <f t="shared" si="345"/>
        <v>0</v>
      </c>
      <c r="BY485" s="13">
        <f t="shared" si="346"/>
        <v>0</v>
      </c>
      <c r="BZ485" s="13">
        <f t="shared" si="347"/>
        <v>0</v>
      </c>
      <c r="CA485" s="13">
        <f t="shared" si="348"/>
        <v>0</v>
      </c>
      <c r="CB485" s="13">
        <f t="shared" si="349"/>
        <v>0</v>
      </c>
      <c r="CC485" s="13">
        <f t="shared" si="350"/>
        <v>0</v>
      </c>
      <c r="CD485" s="13">
        <f t="shared" si="351"/>
        <v>2</v>
      </c>
      <c r="CE485" s="13">
        <f t="shared" si="352"/>
        <v>0</v>
      </c>
      <c r="CF485" s="13">
        <f t="shared" si="353"/>
        <v>0</v>
      </c>
      <c r="CG485" s="13">
        <f t="shared" si="354"/>
        <v>0</v>
      </c>
      <c r="CH485" s="13">
        <f t="shared" si="355"/>
        <v>0</v>
      </c>
      <c r="CI485" s="13">
        <f t="shared" si="356"/>
        <v>0</v>
      </c>
      <c r="CJ485" s="13">
        <f t="shared" si="357"/>
        <v>1</v>
      </c>
      <c r="CK485" s="13">
        <f t="shared" si="358"/>
        <v>0</v>
      </c>
      <c r="CL485" s="13">
        <f t="shared" si="359"/>
        <v>0</v>
      </c>
      <c r="CM485" s="13">
        <f t="shared" si="360"/>
        <v>0</v>
      </c>
      <c r="CN485" s="13">
        <f t="shared" si="361"/>
        <v>0</v>
      </c>
      <c r="CO485" s="13">
        <f t="shared" si="362"/>
        <v>0</v>
      </c>
      <c r="CP485" s="13">
        <f t="shared" si="363"/>
        <v>0</v>
      </c>
      <c r="CQ485" s="13">
        <f t="shared" si="364"/>
        <v>0</v>
      </c>
      <c r="CR485" s="13">
        <f t="shared" si="365"/>
        <v>4</v>
      </c>
      <c r="CS485" s="13">
        <f t="shared" si="367"/>
        <v>2</v>
      </c>
      <c r="CT485" s="13" t="s">
        <v>125</v>
      </c>
    </row>
    <row r="486" spans="1:98" x14ac:dyDescent="0.35">
      <c r="A486" s="14">
        <v>333</v>
      </c>
      <c r="B486" s="6">
        <v>485</v>
      </c>
      <c r="D486" s="6">
        <v>2</v>
      </c>
      <c r="G486" s="6">
        <v>1</v>
      </c>
      <c r="H486" s="6"/>
      <c r="I486" s="6"/>
      <c r="J486" s="6" t="s">
        <v>776</v>
      </c>
      <c r="K486" s="16">
        <v>43773</v>
      </c>
      <c r="L486" s="6" t="s">
        <v>86</v>
      </c>
      <c r="M486" s="6" t="s">
        <v>122</v>
      </c>
      <c r="N486" s="6"/>
      <c r="O486" s="6"/>
      <c r="P486" s="16">
        <v>43761</v>
      </c>
      <c r="Q486" s="17">
        <v>0.41666666666666669</v>
      </c>
      <c r="R486" s="6" t="s">
        <v>98</v>
      </c>
      <c r="S486" s="6" t="s">
        <v>98</v>
      </c>
      <c r="T486" s="6" t="s">
        <v>53</v>
      </c>
      <c r="V486" s="6" t="s">
        <v>121</v>
      </c>
      <c r="W486" s="6" t="s">
        <v>94</v>
      </c>
      <c r="AA486" s="6" t="s">
        <v>50</v>
      </c>
      <c r="AB486" s="6" t="s">
        <v>124</v>
      </c>
      <c r="AC486" s="6" t="s">
        <v>94</v>
      </c>
      <c r="AE486" s="6" t="s">
        <v>80</v>
      </c>
      <c r="AG486" s="6" t="s">
        <v>55</v>
      </c>
      <c r="AH486" s="6" t="s">
        <v>124</v>
      </c>
      <c r="AI486" s="6" t="s">
        <v>94</v>
      </c>
      <c r="AK486" s="6" t="s">
        <v>80</v>
      </c>
      <c r="AM486" s="6" t="s">
        <v>63</v>
      </c>
      <c r="AN486" s="6" t="s">
        <v>124</v>
      </c>
      <c r="AO486" s="6" t="s">
        <v>94</v>
      </c>
      <c r="AQ486" s="6" t="s">
        <v>86</v>
      </c>
      <c r="AU486" s="6" t="s">
        <v>143</v>
      </c>
      <c r="AV486" s="6" t="s">
        <v>106</v>
      </c>
      <c r="AW486" s="6" t="s">
        <v>124</v>
      </c>
      <c r="AX486" s="6" t="s">
        <v>99</v>
      </c>
      <c r="AY486" s="13">
        <f t="shared" si="322"/>
        <v>0</v>
      </c>
      <c r="AZ486" s="13">
        <f t="shared" si="323"/>
        <v>1</v>
      </c>
      <c r="BA486" s="13">
        <f t="shared" si="324"/>
        <v>0</v>
      </c>
      <c r="BB486" s="13">
        <f t="shared" si="325"/>
        <v>0</v>
      </c>
      <c r="BC486" s="13">
        <f t="shared" si="326"/>
        <v>1</v>
      </c>
      <c r="BD486" s="13">
        <f t="shared" si="327"/>
        <v>0</v>
      </c>
      <c r="BE486" s="13">
        <f>COUNTIF(T486:AT486,"Tocaciones")</f>
        <v>1</v>
      </c>
      <c r="BF486" s="13">
        <f t="shared" si="328"/>
        <v>0</v>
      </c>
      <c r="BG486" s="13">
        <f t="shared" si="329"/>
        <v>0</v>
      </c>
      <c r="BH486" s="13">
        <f t="shared" si="330"/>
        <v>0</v>
      </c>
      <c r="BI486" s="13">
        <f t="shared" si="331"/>
        <v>0</v>
      </c>
      <c r="BJ486" s="13">
        <f t="shared" si="332"/>
        <v>0</v>
      </c>
      <c r="BK486" s="13">
        <f t="shared" si="333"/>
        <v>0</v>
      </c>
      <c r="BL486" s="13">
        <f t="shared" si="334"/>
        <v>0</v>
      </c>
      <c r="BM486" s="13">
        <f t="shared" si="335"/>
        <v>1</v>
      </c>
      <c r="BN486" s="13">
        <f t="shared" si="336"/>
        <v>0</v>
      </c>
      <c r="BO486" s="13">
        <f t="shared" si="337"/>
        <v>0</v>
      </c>
      <c r="BP486" s="13">
        <f t="shared" si="338"/>
        <v>0</v>
      </c>
      <c r="BQ486" s="13">
        <f t="shared" si="339"/>
        <v>0</v>
      </c>
      <c r="BR486" s="13">
        <f t="shared" si="340"/>
        <v>0</v>
      </c>
      <c r="BS486" s="13">
        <f t="shared" si="341"/>
        <v>0</v>
      </c>
      <c r="BT486" s="13">
        <f t="shared" si="342"/>
        <v>0</v>
      </c>
      <c r="BU486" s="40">
        <f t="shared" si="366"/>
        <v>4</v>
      </c>
      <c r="BV486" s="13">
        <f t="shared" si="343"/>
        <v>0</v>
      </c>
      <c r="BW486" s="13">
        <f t="shared" si="344"/>
        <v>0</v>
      </c>
      <c r="BX486" s="13">
        <f t="shared" si="345"/>
        <v>0</v>
      </c>
      <c r="BY486" s="13">
        <f t="shared" si="346"/>
        <v>0</v>
      </c>
      <c r="BZ486" s="13">
        <f t="shared" si="347"/>
        <v>0</v>
      </c>
      <c r="CA486" s="13">
        <f t="shared" si="348"/>
        <v>0</v>
      </c>
      <c r="CB486" s="13">
        <f t="shared" si="349"/>
        <v>0</v>
      </c>
      <c r="CC486" s="13">
        <f t="shared" si="350"/>
        <v>0</v>
      </c>
      <c r="CD486" s="13">
        <f t="shared" si="351"/>
        <v>2</v>
      </c>
      <c r="CE486" s="13">
        <f t="shared" si="352"/>
        <v>0</v>
      </c>
      <c r="CF486" s="13">
        <f t="shared" si="353"/>
        <v>0</v>
      </c>
      <c r="CG486" s="13">
        <f t="shared" si="354"/>
        <v>0</v>
      </c>
      <c r="CH486" s="13">
        <f t="shared" si="355"/>
        <v>0</v>
      </c>
      <c r="CI486" s="13">
        <f t="shared" si="356"/>
        <v>0</v>
      </c>
      <c r="CJ486" s="13">
        <f t="shared" si="357"/>
        <v>1</v>
      </c>
      <c r="CK486" s="13">
        <f t="shared" si="358"/>
        <v>0</v>
      </c>
      <c r="CL486" s="13">
        <f t="shared" si="359"/>
        <v>0</v>
      </c>
      <c r="CM486" s="13">
        <f t="shared" si="360"/>
        <v>0</v>
      </c>
      <c r="CN486" s="13">
        <f t="shared" si="361"/>
        <v>0</v>
      </c>
      <c r="CO486" s="13">
        <f t="shared" si="362"/>
        <v>0</v>
      </c>
      <c r="CP486" s="13">
        <f t="shared" si="363"/>
        <v>0</v>
      </c>
      <c r="CQ486" s="13">
        <f t="shared" si="364"/>
        <v>0</v>
      </c>
      <c r="CR486" s="13">
        <f t="shared" si="365"/>
        <v>4</v>
      </c>
      <c r="CS486" s="13">
        <f t="shared" si="367"/>
        <v>2</v>
      </c>
      <c r="CT486" s="13" t="s">
        <v>125</v>
      </c>
    </row>
    <row r="487" spans="1:98" x14ac:dyDescent="0.35">
      <c r="A487" s="14">
        <v>334</v>
      </c>
      <c r="B487" s="6">
        <v>486</v>
      </c>
      <c r="D487" s="6">
        <v>2</v>
      </c>
      <c r="G487" s="6">
        <v>1</v>
      </c>
      <c r="H487" s="6"/>
      <c r="I487" s="6"/>
      <c r="J487" s="6" t="s">
        <v>776</v>
      </c>
      <c r="K487" s="16">
        <v>43774</v>
      </c>
      <c r="L487" s="6" t="s">
        <v>86</v>
      </c>
      <c r="M487" s="6" t="s">
        <v>129</v>
      </c>
      <c r="N487" s="6"/>
      <c r="O487" s="6"/>
      <c r="P487" s="16">
        <v>43761</v>
      </c>
      <c r="Q487" s="17">
        <v>0.84027777777777779</v>
      </c>
      <c r="R487" s="6" t="s">
        <v>98</v>
      </c>
      <c r="S487" s="6" t="s">
        <v>99</v>
      </c>
      <c r="T487" s="6" t="s">
        <v>53</v>
      </c>
      <c r="U487" s="6" t="s">
        <v>788</v>
      </c>
      <c r="V487" s="6" t="s">
        <v>121</v>
      </c>
      <c r="W487" s="6" t="s">
        <v>94</v>
      </c>
      <c r="Y487" s="6" t="s">
        <v>79</v>
      </c>
      <c r="AA487" s="6" t="s">
        <v>49</v>
      </c>
      <c r="AB487" s="6" t="s">
        <v>789</v>
      </c>
      <c r="AC487" s="6" t="s">
        <v>94</v>
      </c>
      <c r="AD487" s="6">
        <v>1</v>
      </c>
      <c r="AE487" s="6" t="s">
        <v>87</v>
      </c>
      <c r="AG487" s="6" t="s">
        <v>50</v>
      </c>
      <c r="AH487" s="6" t="s">
        <v>789</v>
      </c>
      <c r="AI487" s="6" t="s">
        <v>94</v>
      </c>
      <c r="AJ487" s="6">
        <v>1</v>
      </c>
      <c r="AK487" s="6" t="s">
        <v>80</v>
      </c>
      <c r="AU487" s="6" t="s">
        <v>105</v>
      </c>
      <c r="AV487" s="6" t="s">
        <v>106</v>
      </c>
      <c r="AW487" s="6" t="s">
        <v>789</v>
      </c>
      <c r="AX487" s="6" t="s">
        <v>99</v>
      </c>
      <c r="AY487" s="13">
        <f t="shared" si="322"/>
        <v>1</v>
      </c>
      <c r="AZ487" s="13">
        <f t="shared" si="323"/>
        <v>1</v>
      </c>
      <c r="BA487" s="13">
        <f t="shared" si="324"/>
        <v>0</v>
      </c>
      <c r="BB487" s="13">
        <f t="shared" si="325"/>
        <v>0</v>
      </c>
      <c r="BC487" s="13">
        <f t="shared" si="326"/>
        <v>1</v>
      </c>
      <c r="BD487" s="13">
        <f t="shared" si="327"/>
        <v>0</v>
      </c>
      <c r="BE487" s="13">
        <f>COUNTIF(T487:AW487,"Tocaciones")</f>
        <v>0</v>
      </c>
      <c r="BF487" s="13">
        <f t="shared" si="328"/>
        <v>0</v>
      </c>
      <c r="BG487" s="13">
        <f t="shared" si="329"/>
        <v>0</v>
      </c>
      <c r="BH487" s="13">
        <f t="shared" si="330"/>
        <v>0</v>
      </c>
      <c r="BI487" s="13">
        <f t="shared" si="331"/>
        <v>0</v>
      </c>
      <c r="BJ487" s="13">
        <f t="shared" si="332"/>
        <v>0</v>
      </c>
      <c r="BK487" s="13">
        <f t="shared" si="333"/>
        <v>0</v>
      </c>
      <c r="BL487" s="13">
        <f t="shared" si="334"/>
        <v>0</v>
      </c>
      <c r="BM487" s="13">
        <f t="shared" si="335"/>
        <v>0</v>
      </c>
      <c r="BN487" s="13">
        <f t="shared" si="336"/>
        <v>0</v>
      </c>
      <c r="BO487" s="13">
        <f t="shared" si="337"/>
        <v>0</v>
      </c>
      <c r="BP487" s="13">
        <f t="shared" si="338"/>
        <v>0</v>
      </c>
      <c r="BQ487" s="13">
        <f t="shared" si="339"/>
        <v>0</v>
      </c>
      <c r="BR487" s="13">
        <f t="shared" si="340"/>
        <v>0</v>
      </c>
      <c r="BS487" s="13">
        <f t="shared" si="341"/>
        <v>0</v>
      </c>
      <c r="BT487" s="13">
        <f t="shared" si="342"/>
        <v>0</v>
      </c>
      <c r="BU487" s="40">
        <f t="shared" si="366"/>
        <v>3</v>
      </c>
      <c r="BV487" s="13">
        <f t="shared" si="343"/>
        <v>0</v>
      </c>
      <c r="BW487" s="13">
        <f t="shared" si="344"/>
        <v>0</v>
      </c>
      <c r="BX487" s="13">
        <f t="shared" si="345"/>
        <v>0</v>
      </c>
      <c r="BY487" s="13">
        <f t="shared" si="346"/>
        <v>0</v>
      </c>
      <c r="BZ487" s="13">
        <f t="shared" si="347"/>
        <v>0</v>
      </c>
      <c r="CA487" s="13">
        <f t="shared" si="348"/>
        <v>0</v>
      </c>
      <c r="CB487" s="13">
        <f t="shared" si="349"/>
        <v>0</v>
      </c>
      <c r="CC487" s="13">
        <f t="shared" si="350"/>
        <v>1</v>
      </c>
      <c r="CD487" s="13">
        <f t="shared" si="351"/>
        <v>1</v>
      </c>
      <c r="CE487" s="13">
        <f t="shared" si="352"/>
        <v>0</v>
      </c>
      <c r="CF487" s="13">
        <f t="shared" si="353"/>
        <v>0</v>
      </c>
      <c r="CG487" s="13">
        <f t="shared" si="354"/>
        <v>0</v>
      </c>
      <c r="CH487" s="13">
        <f t="shared" si="355"/>
        <v>0</v>
      </c>
      <c r="CI487" s="13">
        <f t="shared" si="356"/>
        <v>0</v>
      </c>
      <c r="CJ487" s="13">
        <f t="shared" si="357"/>
        <v>0</v>
      </c>
      <c r="CK487" s="13">
        <f t="shared" si="358"/>
        <v>1</v>
      </c>
      <c r="CL487" s="13">
        <f t="shared" si="359"/>
        <v>0</v>
      </c>
      <c r="CM487" s="13">
        <f t="shared" si="360"/>
        <v>0</v>
      </c>
      <c r="CN487" s="13">
        <f t="shared" si="361"/>
        <v>0</v>
      </c>
      <c r="CO487" s="13">
        <f t="shared" si="362"/>
        <v>0</v>
      </c>
      <c r="CP487" s="13">
        <f t="shared" si="363"/>
        <v>0</v>
      </c>
      <c r="CQ487" s="13">
        <f t="shared" si="364"/>
        <v>0</v>
      </c>
      <c r="CR487" s="13">
        <f t="shared" si="365"/>
        <v>3</v>
      </c>
      <c r="CS487" s="13">
        <f t="shared" si="367"/>
        <v>1</v>
      </c>
      <c r="CT487" s="13" t="s">
        <v>125</v>
      </c>
    </row>
    <row r="488" spans="1:98" x14ac:dyDescent="0.35">
      <c r="A488" s="14">
        <v>335</v>
      </c>
      <c r="B488" s="6">
        <v>487</v>
      </c>
      <c r="D488" s="6">
        <v>2</v>
      </c>
      <c r="G488" s="6">
        <v>1</v>
      </c>
      <c r="H488" s="6"/>
      <c r="I488" s="6"/>
      <c r="J488" s="6" t="s">
        <v>552</v>
      </c>
      <c r="K488" s="16">
        <v>43774</v>
      </c>
      <c r="L488" s="6" t="s">
        <v>86</v>
      </c>
      <c r="M488" s="6" t="s">
        <v>727</v>
      </c>
      <c r="N488" s="6"/>
      <c r="O488" s="6"/>
      <c r="P488" s="16">
        <v>43758</v>
      </c>
      <c r="Q488" s="17">
        <v>0.85416666666666663</v>
      </c>
      <c r="R488" s="6" t="s">
        <v>98</v>
      </c>
      <c r="S488" s="6" t="s">
        <v>98</v>
      </c>
      <c r="T488" s="6" t="s">
        <v>53</v>
      </c>
      <c r="U488" s="6" t="s">
        <v>790</v>
      </c>
      <c r="V488" s="6" t="s">
        <v>332</v>
      </c>
      <c r="W488" s="6" t="s">
        <v>94</v>
      </c>
      <c r="Y488" s="6" t="s">
        <v>79</v>
      </c>
      <c r="AA488" s="6" t="s">
        <v>50</v>
      </c>
      <c r="AB488" s="6" t="s">
        <v>791</v>
      </c>
      <c r="AC488" s="6" t="s">
        <v>94</v>
      </c>
      <c r="AD488" s="6">
        <v>1</v>
      </c>
      <c r="AE488" s="6" t="s">
        <v>80</v>
      </c>
      <c r="AU488" s="6" t="s">
        <v>105</v>
      </c>
      <c r="AV488" s="6" t="s">
        <v>106</v>
      </c>
      <c r="AW488" s="6" t="s">
        <v>791</v>
      </c>
      <c r="AX488" s="6" t="s">
        <v>99</v>
      </c>
      <c r="AY488" s="13">
        <f t="shared" si="322"/>
        <v>0</v>
      </c>
      <c r="AZ488" s="13">
        <f t="shared" si="323"/>
        <v>1</v>
      </c>
      <c r="BA488" s="13">
        <f t="shared" si="324"/>
        <v>0</v>
      </c>
      <c r="BB488" s="13">
        <f t="shared" si="325"/>
        <v>0</v>
      </c>
      <c r="BC488" s="13">
        <f t="shared" si="326"/>
        <v>1</v>
      </c>
      <c r="BD488" s="13">
        <f t="shared" si="327"/>
        <v>0</v>
      </c>
      <c r="BE488" s="13">
        <f>COUNTIF(T488:AT488,"Tocaciones")</f>
        <v>0</v>
      </c>
      <c r="BF488" s="13">
        <f t="shared" si="328"/>
        <v>0</v>
      </c>
      <c r="BG488" s="13">
        <f t="shared" si="329"/>
        <v>0</v>
      </c>
      <c r="BH488" s="13">
        <f t="shared" si="330"/>
        <v>0</v>
      </c>
      <c r="BI488" s="13">
        <f t="shared" si="331"/>
        <v>0</v>
      </c>
      <c r="BJ488" s="13">
        <f t="shared" si="332"/>
        <v>0</v>
      </c>
      <c r="BK488" s="13">
        <f t="shared" si="333"/>
        <v>0</v>
      </c>
      <c r="BL488" s="13">
        <f t="shared" si="334"/>
        <v>0</v>
      </c>
      <c r="BM488" s="13">
        <f t="shared" si="335"/>
        <v>0</v>
      </c>
      <c r="BN488" s="13">
        <f t="shared" si="336"/>
        <v>0</v>
      </c>
      <c r="BO488" s="13">
        <f t="shared" si="337"/>
        <v>0</v>
      </c>
      <c r="BP488" s="13">
        <f t="shared" si="338"/>
        <v>0</v>
      </c>
      <c r="BQ488" s="13">
        <f t="shared" si="339"/>
        <v>0</v>
      </c>
      <c r="BR488" s="13">
        <f t="shared" si="340"/>
        <v>0</v>
      </c>
      <c r="BS488" s="13">
        <f t="shared" si="341"/>
        <v>0</v>
      </c>
      <c r="BT488" s="13">
        <f t="shared" si="342"/>
        <v>0</v>
      </c>
      <c r="BU488" s="40">
        <f t="shared" si="366"/>
        <v>2</v>
      </c>
      <c r="BV488" s="13">
        <f t="shared" si="343"/>
        <v>0</v>
      </c>
      <c r="BW488" s="13">
        <f t="shared" si="344"/>
        <v>0</v>
      </c>
      <c r="BX488" s="13">
        <f t="shared" si="345"/>
        <v>0</v>
      </c>
      <c r="BY488" s="13">
        <f t="shared" si="346"/>
        <v>0</v>
      </c>
      <c r="BZ488" s="13">
        <f t="shared" si="347"/>
        <v>0</v>
      </c>
      <c r="CA488" s="13">
        <f t="shared" si="348"/>
        <v>0</v>
      </c>
      <c r="CB488" s="13">
        <f t="shared" si="349"/>
        <v>0</v>
      </c>
      <c r="CC488" s="13">
        <f t="shared" si="350"/>
        <v>1</v>
      </c>
      <c r="CD488" s="13">
        <f t="shared" si="351"/>
        <v>1</v>
      </c>
      <c r="CE488" s="13">
        <f t="shared" si="352"/>
        <v>0</v>
      </c>
      <c r="CF488" s="13">
        <f t="shared" si="353"/>
        <v>0</v>
      </c>
      <c r="CG488" s="13">
        <f t="shared" si="354"/>
        <v>0</v>
      </c>
      <c r="CH488" s="13">
        <f t="shared" si="355"/>
        <v>0</v>
      </c>
      <c r="CI488" s="13">
        <f t="shared" si="356"/>
        <v>0</v>
      </c>
      <c r="CJ488" s="13">
        <f t="shared" si="357"/>
        <v>0</v>
      </c>
      <c r="CK488" s="13">
        <f t="shared" si="358"/>
        <v>0</v>
      </c>
      <c r="CL488" s="13">
        <f t="shared" si="359"/>
        <v>0</v>
      </c>
      <c r="CM488" s="13">
        <f t="shared" si="360"/>
        <v>0</v>
      </c>
      <c r="CN488" s="13">
        <f t="shared" si="361"/>
        <v>0</v>
      </c>
      <c r="CO488" s="13">
        <f t="shared" si="362"/>
        <v>0</v>
      </c>
      <c r="CP488" s="13">
        <f t="shared" si="363"/>
        <v>0</v>
      </c>
      <c r="CQ488" s="13">
        <f t="shared" si="364"/>
        <v>0</v>
      </c>
      <c r="CR488" s="13">
        <f t="shared" si="365"/>
        <v>2</v>
      </c>
      <c r="CS488" s="13">
        <f t="shared" si="367"/>
        <v>1</v>
      </c>
      <c r="CT488" s="13" t="s">
        <v>125</v>
      </c>
    </row>
    <row r="489" spans="1:98" x14ac:dyDescent="0.35">
      <c r="A489" s="14">
        <v>336</v>
      </c>
      <c r="B489" s="6">
        <v>488</v>
      </c>
      <c r="C489" s="6">
        <v>15</v>
      </c>
      <c r="D489" s="6">
        <v>2</v>
      </c>
      <c r="G489" s="6">
        <v>1</v>
      </c>
      <c r="H489" s="6"/>
      <c r="I489" s="6"/>
      <c r="J489" s="6" t="s">
        <v>96</v>
      </c>
      <c r="L489" s="6" t="s">
        <v>86</v>
      </c>
      <c r="M489" s="6" t="s">
        <v>792</v>
      </c>
      <c r="N489" s="6"/>
      <c r="O489" s="6"/>
      <c r="P489" s="21">
        <v>43774</v>
      </c>
      <c r="Q489" s="17">
        <v>0.75</v>
      </c>
      <c r="R489" s="6" t="s">
        <v>99</v>
      </c>
      <c r="S489" s="6" t="s">
        <v>98</v>
      </c>
      <c r="T489" s="6" t="s">
        <v>49</v>
      </c>
      <c r="U489" s="6" t="s">
        <v>793</v>
      </c>
      <c r="V489" s="6" t="s">
        <v>688</v>
      </c>
      <c r="W489" s="6" t="s">
        <v>94</v>
      </c>
      <c r="Y489" s="6" t="s">
        <v>87</v>
      </c>
      <c r="AA489" s="6" t="s">
        <v>53</v>
      </c>
      <c r="AB489" s="6" t="s">
        <v>793</v>
      </c>
      <c r="AC489" s="6" t="s">
        <v>94</v>
      </c>
      <c r="AE489" s="6" t="s">
        <v>79</v>
      </c>
      <c r="AG489" s="6" t="s">
        <v>50</v>
      </c>
      <c r="AH489" s="6" t="s">
        <v>794</v>
      </c>
      <c r="AI489" s="33"/>
      <c r="AJ489" s="6">
        <v>1</v>
      </c>
      <c r="AK489" s="6" t="s">
        <v>80</v>
      </c>
      <c r="AU489" s="6" t="s">
        <v>105</v>
      </c>
      <c r="AV489" s="6" t="s">
        <v>291</v>
      </c>
      <c r="AW489" s="6" t="s">
        <v>795</v>
      </c>
      <c r="AX489" s="6" t="s">
        <v>99</v>
      </c>
      <c r="AY489" s="13">
        <f t="shared" si="322"/>
        <v>1</v>
      </c>
      <c r="AZ489" s="13">
        <f t="shared" si="323"/>
        <v>1</v>
      </c>
      <c r="BA489" s="13">
        <f t="shared" si="324"/>
        <v>0</v>
      </c>
      <c r="BB489" s="13">
        <f t="shared" si="325"/>
        <v>0</v>
      </c>
      <c r="BC489" s="13">
        <f t="shared" si="326"/>
        <v>1</v>
      </c>
      <c r="BD489" s="13">
        <f t="shared" si="327"/>
        <v>0</v>
      </c>
      <c r="BE489" s="13">
        <f>COUNTIF(T489:AW489,"Tocaciones")</f>
        <v>0</v>
      </c>
      <c r="BF489" s="13">
        <f t="shared" si="328"/>
        <v>0</v>
      </c>
      <c r="BG489" s="13">
        <f t="shared" si="329"/>
        <v>0</v>
      </c>
      <c r="BH489" s="13">
        <f t="shared" si="330"/>
        <v>0</v>
      </c>
      <c r="BI489" s="13">
        <f t="shared" si="331"/>
        <v>0</v>
      </c>
      <c r="BJ489" s="13">
        <f t="shared" si="332"/>
        <v>0</v>
      </c>
      <c r="BK489" s="13">
        <f t="shared" si="333"/>
        <v>0</v>
      </c>
      <c r="BL489" s="13">
        <f t="shared" si="334"/>
        <v>0</v>
      </c>
      <c r="BM489" s="13">
        <f t="shared" si="335"/>
        <v>0</v>
      </c>
      <c r="BN489" s="13">
        <f t="shared" si="336"/>
        <v>0</v>
      </c>
      <c r="BO489" s="13">
        <f t="shared" si="337"/>
        <v>0</v>
      </c>
      <c r="BP489" s="13">
        <f t="shared" si="338"/>
        <v>0</v>
      </c>
      <c r="BQ489" s="13">
        <f t="shared" si="339"/>
        <v>0</v>
      </c>
      <c r="BR489" s="13">
        <f t="shared" si="340"/>
        <v>0</v>
      </c>
      <c r="BS489" s="13">
        <f t="shared" si="341"/>
        <v>0</v>
      </c>
      <c r="BT489" s="13">
        <f t="shared" si="342"/>
        <v>0</v>
      </c>
      <c r="BU489" s="40">
        <f t="shared" si="366"/>
        <v>3</v>
      </c>
      <c r="BV489" s="13">
        <f t="shared" si="343"/>
        <v>0</v>
      </c>
      <c r="BW489" s="13">
        <f t="shared" si="344"/>
        <v>0</v>
      </c>
      <c r="BX489" s="13">
        <f t="shared" si="345"/>
        <v>0</v>
      </c>
      <c r="BY489" s="13">
        <f t="shared" si="346"/>
        <v>0</v>
      </c>
      <c r="BZ489" s="13">
        <f t="shared" si="347"/>
        <v>0</v>
      </c>
      <c r="CA489" s="13">
        <f t="shared" si="348"/>
        <v>0</v>
      </c>
      <c r="CB489" s="13">
        <f t="shared" si="349"/>
        <v>0</v>
      </c>
      <c r="CC489" s="13">
        <f t="shared" si="350"/>
        <v>1</v>
      </c>
      <c r="CD489" s="13">
        <f t="shared" si="351"/>
        <v>1</v>
      </c>
      <c r="CE489" s="13">
        <f t="shared" si="352"/>
        <v>0</v>
      </c>
      <c r="CF489" s="13">
        <f t="shared" si="353"/>
        <v>0</v>
      </c>
      <c r="CG489" s="13">
        <f t="shared" si="354"/>
        <v>0</v>
      </c>
      <c r="CH489" s="13">
        <f t="shared" si="355"/>
        <v>0</v>
      </c>
      <c r="CI489" s="13">
        <f t="shared" si="356"/>
        <v>0</v>
      </c>
      <c r="CJ489" s="13">
        <f t="shared" si="357"/>
        <v>0</v>
      </c>
      <c r="CK489" s="13">
        <f t="shared" si="358"/>
        <v>1</v>
      </c>
      <c r="CL489" s="13">
        <f t="shared" si="359"/>
        <v>0</v>
      </c>
      <c r="CM489" s="13">
        <f t="shared" si="360"/>
        <v>0</v>
      </c>
      <c r="CN489" s="13">
        <f t="shared" si="361"/>
        <v>0</v>
      </c>
      <c r="CO489" s="13">
        <f t="shared" si="362"/>
        <v>0</v>
      </c>
      <c r="CP489" s="13">
        <f t="shared" si="363"/>
        <v>0</v>
      </c>
      <c r="CQ489" s="13">
        <f t="shared" si="364"/>
        <v>0</v>
      </c>
      <c r="CR489" s="13">
        <f t="shared" si="365"/>
        <v>2</v>
      </c>
      <c r="CS489" s="13">
        <f t="shared" si="367"/>
        <v>1</v>
      </c>
      <c r="CT489" s="13" t="s">
        <v>125</v>
      </c>
    </row>
    <row r="490" spans="1:98" x14ac:dyDescent="0.35">
      <c r="A490" s="14">
        <v>337</v>
      </c>
      <c r="B490" s="6">
        <v>489</v>
      </c>
      <c r="D490" s="6">
        <v>1</v>
      </c>
      <c r="G490" s="6">
        <v>1</v>
      </c>
      <c r="H490" s="6"/>
      <c r="I490" s="6"/>
      <c r="J490" s="6" t="s">
        <v>96</v>
      </c>
      <c r="L490" s="18" t="s">
        <v>573</v>
      </c>
      <c r="M490" s="6" t="s">
        <v>198</v>
      </c>
      <c r="N490" s="6"/>
      <c r="O490" s="6"/>
      <c r="P490" s="16">
        <v>43767</v>
      </c>
      <c r="Q490" s="17">
        <v>0.75</v>
      </c>
      <c r="R490" s="6" t="s">
        <v>99</v>
      </c>
      <c r="S490" s="6" t="s">
        <v>99</v>
      </c>
      <c r="T490" s="6" t="s">
        <v>53</v>
      </c>
      <c r="U490" s="6" t="s">
        <v>796</v>
      </c>
      <c r="V490" s="6" t="s">
        <v>187</v>
      </c>
      <c r="W490" s="6" t="s">
        <v>94</v>
      </c>
      <c r="X490" s="6">
        <v>2</v>
      </c>
      <c r="Y490" s="6" t="s">
        <v>79</v>
      </c>
      <c r="AA490" s="6" t="s">
        <v>49</v>
      </c>
      <c r="AB490" s="6" t="s">
        <v>183</v>
      </c>
      <c r="AC490" s="6" t="s">
        <v>94</v>
      </c>
      <c r="AD490" s="6">
        <v>2</v>
      </c>
      <c r="AE490" s="6" t="s">
        <v>87</v>
      </c>
      <c r="AG490" s="6" t="s">
        <v>54</v>
      </c>
      <c r="AH490" s="6" t="s">
        <v>606</v>
      </c>
      <c r="AI490" s="6" t="s">
        <v>94</v>
      </c>
      <c r="AJ490" s="6">
        <v>2</v>
      </c>
      <c r="AK490" s="6" t="s">
        <v>80</v>
      </c>
      <c r="AU490" s="6" t="s">
        <v>105</v>
      </c>
      <c r="AV490" s="6" t="s">
        <v>106</v>
      </c>
      <c r="AW490" s="6" t="s">
        <v>183</v>
      </c>
      <c r="AX490" s="6" t="s">
        <v>99</v>
      </c>
      <c r="AY490" s="13">
        <f t="shared" si="322"/>
        <v>1</v>
      </c>
      <c r="AZ490" s="13">
        <f t="shared" si="323"/>
        <v>0</v>
      </c>
      <c r="BA490" s="13">
        <f t="shared" si="324"/>
        <v>0</v>
      </c>
      <c r="BB490" s="13">
        <f t="shared" si="325"/>
        <v>0</v>
      </c>
      <c r="BC490" s="13">
        <f t="shared" si="326"/>
        <v>1</v>
      </c>
      <c r="BD490" s="13">
        <f t="shared" si="327"/>
        <v>1</v>
      </c>
      <c r="BE490" s="13">
        <f>COUNTIF(T490:AT490,"Tocaciones")</f>
        <v>0</v>
      </c>
      <c r="BF490" s="13">
        <f t="shared" si="328"/>
        <v>0</v>
      </c>
      <c r="BG490" s="13">
        <f t="shared" si="329"/>
        <v>0</v>
      </c>
      <c r="BH490" s="13">
        <f t="shared" si="330"/>
        <v>0</v>
      </c>
      <c r="BI490" s="13">
        <f t="shared" si="331"/>
        <v>0</v>
      </c>
      <c r="BJ490" s="13">
        <f t="shared" si="332"/>
        <v>0</v>
      </c>
      <c r="BK490" s="13">
        <f t="shared" si="333"/>
        <v>0</v>
      </c>
      <c r="BL490" s="13">
        <f t="shared" si="334"/>
        <v>0</v>
      </c>
      <c r="BM490" s="13">
        <f t="shared" si="335"/>
        <v>0</v>
      </c>
      <c r="BN490" s="13">
        <f t="shared" si="336"/>
        <v>0</v>
      </c>
      <c r="BO490" s="13">
        <f t="shared" si="337"/>
        <v>0</v>
      </c>
      <c r="BP490" s="13">
        <f t="shared" si="338"/>
        <v>0</v>
      </c>
      <c r="BQ490" s="13">
        <f t="shared" si="339"/>
        <v>0</v>
      </c>
      <c r="BR490" s="13">
        <f t="shared" si="340"/>
        <v>0</v>
      </c>
      <c r="BS490" s="13">
        <f t="shared" si="341"/>
        <v>0</v>
      </c>
      <c r="BT490" s="13">
        <f t="shared" si="342"/>
        <v>0</v>
      </c>
      <c r="BU490" s="40">
        <f t="shared" si="366"/>
        <v>3</v>
      </c>
      <c r="BV490" s="13">
        <f t="shared" si="343"/>
        <v>0</v>
      </c>
      <c r="BW490" s="13">
        <f t="shared" si="344"/>
        <v>0</v>
      </c>
      <c r="BX490" s="13">
        <f t="shared" si="345"/>
        <v>0</v>
      </c>
      <c r="BY490" s="13">
        <f t="shared" si="346"/>
        <v>0</v>
      </c>
      <c r="BZ490" s="13">
        <f t="shared" si="347"/>
        <v>0</v>
      </c>
      <c r="CA490" s="13">
        <f t="shared" si="348"/>
        <v>0</v>
      </c>
      <c r="CB490" s="13">
        <f t="shared" si="349"/>
        <v>0</v>
      </c>
      <c r="CC490" s="13">
        <f t="shared" si="350"/>
        <v>1</v>
      </c>
      <c r="CD490" s="13">
        <f t="shared" si="351"/>
        <v>1</v>
      </c>
      <c r="CE490" s="13">
        <f t="shared" si="352"/>
        <v>0</v>
      </c>
      <c r="CF490" s="13">
        <f t="shared" si="353"/>
        <v>0</v>
      </c>
      <c r="CG490" s="13">
        <f t="shared" si="354"/>
        <v>0</v>
      </c>
      <c r="CH490" s="13">
        <f t="shared" si="355"/>
        <v>0</v>
      </c>
      <c r="CI490" s="13">
        <f t="shared" si="356"/>
        <v>0</v>
      </c>
      <c r="CJ490" s="13">
        <f t="shared" si="357"/>
        <v>0</v>
      </c>
      <c r="CK490" s="13">
        <f t="shared" si="358"/>
        <v>1</v>
      </c>
      <c r="CL490" s="13">
        <f t="shared" si="359"/>
        <v>0</v>
      </c>
      <c r="CM490" s="13">
        <f t="shared" si="360"/>
        <v>0</v>
      </c>
      <c r="CN490" s="13">
        <f t="shared" si="361"/>
        <v>0</v>
      </c>
      <c r="CO490" s="13">
        <f t="shared" si="362"/>
        <v>0</v>
      </c>
      <c r="CP490" s="13">
        <f t="shared" si="363"/>
        <v>0</v>
      </c>
      <c r="CQ490" s="13">
        <f t="shared" si="364"/>
        <v>0</v>
      </c>
      <c r="CR490" s="13">
        <f t="shared" si="365"/>
        <v>3</v>
      </c>
      <c r="CS490" s="13">
        <f t="shared" si="367"/>
        <v>1</v>
      </c>
      <c r="CT490" s="13" t="s">
        <v>125</v>
      </c>
    </row>
    <row r="491" spans="1:98" x14ac:dyDescent="0.35">
      <c r="A491" s="14">
        <v>339</v>
      </c>
      <c r="B491" s="6">
        <v>490</v>
      </c>
      <c r="D491" s="6">
        <v>1</v>
      </c>
      <c r="G491" s="6">
        <v>1</v>
      </c>
      <c r="H491" s="6"/>
      <c r="I491" s="6"/>
      <c r="J491" s="6" t="s">
        <v>121</v>
      </c>
      <c r="L491" s="6" t="s">
        <v>172</v>
      </c>
      <c r="M491" s="6" t="s">
        <v>129</v>
      </c>
      <c r="N491" s="6"/>
      <c r="O491" s="6"/>
      <c r="P491" s="16">
        <v>43774</v>
      </c>
      <c r="Q491" s="17">
        <v>0.75</v>
      </c>
      <c r="R491" s="6" t="s">
        <v>99</v>
      </c>
      <c r="S491" s="6" t="s">
        <v>98</v>
      </c>
      <c r="T491" s="6" t="s">
        <v>53</v>
      </c>
      <c r="V491" s="6" t="s">
        <v>131</v>
      </c>
      <c r="W491" s="6" t="s">
        <v>94</v>
      </c>
      <c r="Y491" s="6" t="s">
        <v>79</v>
      </c>
      <c r="AA491" s="6" t="s">
        <v>50</v>
      </c>
      <c r="AB491" s="6" t="s">
        <v>132</v>
      </c>
      <c r="AC491" s="6" t="s">
        <v>94</v>
      </c>
      <c r="AE491" s="6" t="s">
        <v>80</v>
      </c>
      <c r="AU491" s="6" t="s">
        <v>143</v>
      </c>
      <c r="AV491" s="6" t="s">
        <v>291</v>
      </c>
      <c r="AW491" s="6" t="s">
        <v>132</v>
      </c>
      <c r="AX491" s="6" t="s">
        <v>99</v>
      </c>
      <c r="AY491" s="13">
        <f t="shared" si="322"/>
        <v>0</v>
      </c>
      <c r="AZ491" s="13">
        <f t="shared" si="323"/>
        <v>1</v>
      </c>
      <c r="BA491" s="13">
        <f t="shared" si="324"/>
        <v>0</v>
      </c>
      <c r="BB491" s="13">
        <f t="shared" si="325"/>
        <v>0</v>
      </c>
      <c r="BC491" s="13">
        <f t="shared" si="326"/>
        <v>1</v>
      </c>
      <c r="BD491" s="13">
        <f t="shared" si="327"/>
        <v>0</v>
      </c>
      <c r="BE491" s="13">
        <f>COUNTIF(T491:AT491,"Tocaciones")</f>
        <v>0</v>
      </c>
      <c r="BF491" s="13">
        <f t="shared" si="328"/>
        <v>0</v>
      </c>
      <c r="BG491" s="13">
        <f t="shared" si="329"/>
        <v>0</v>
      </c>
      <c r="BH491" s="13">
        <f t="shared" si="330"/>
        <v>0</v>
      </c>
      <c r="BI491" s="13">
        <f t="shared" si="331"/>
        <v>0</v>
      </c>
      <c r="BJ491" s="13">
        <f t="shared" si="332"/>
        <v>0</v>
      </c>
      <c r="BK491" s="13">
        <f t="shared" si="333"/>
        <v>0</v>
      </c>
      <c r="BL491" s="13">
        <f t="shared" si="334"/>
        <v>0</v>
      </c>
      <c r="BM491" s="13">
        <f t="shared" si="335"/>
        <v>0</v>
      </c>
      <c r="BN491" s="13">
        <f t="shared" si="336"/>
        <v>0</v>
      </c>
      <c r="BO491" s="13">
        <f t="shared" si="337"/>
        <v>0</v>
      </c>
      <c r="BP491" s="13">
        <f t="shared" si="338"/>
        <v>0</v>
      </c>
      <c r="BQ491" s="13">
        <f t="shared" si="339"/>
        <v>0</v>
      </c>
      <c r="BR491" s="13">
        <f t="shared" si="340"/>
        <v>0</v>
      </c>
      <c r="BS491" s="13">
        <f t="shared" si="341"/>
        <v>0</v>
      </c>
      <c r="BT491" s="13">
        <f t="shared" si="342"/>
        <v>0</v>
      </c>
      <c r="BU491" s="40">
        <f t="shared" si="366"/>
        <v>2</v>
      </c>
      <c r="BV491" s="13">
        <f t="shared" si="343"/>
        <v>0</v>
      </c>
      <c r="BW491" s="13">
        <f t="shared" si="344"/>
        <v>0</v>
      </c>
      <c r="BX491" s="13">
        <f t="shared" si="345"/>
        <v>0</v>
      </c>
      <c r="BY491" s="13">
        <f t="shared" si="346"/>
        <v>0</v>
      </c>
      <c r="BZ491" s="13">
        <f t="shared" si="347"/>
        <v>0</v>
      </c>
      <c r="CA491" s="13">
        <f t="shared" si="348"/>
        <v>0</v>
      </c>
      <c r="CB491" s="13">
        <f t="shared" si="349"/>
        <v>0</v>
      </c>
      <c r="CC491" s="13">
        <f t="shared" si="350"/>
        <v>1</v>
      </c>
      <c r="CD491" s="13">
        <f t="shared" si="351"/>
        <v>1</v>
      </c>
      <c r="CE491" s="13">
        <f t="shared" si="352"/>
        <v>0</v>
      </c>
      <c r="CF491" s="13">
        <f t="shared" si="353"/>
        <v>0</v>
      </c>
      <c r="CG491" s="13">
        <f t="shared" si="354"/>
        <v>0</v>
      </c>
      <c r="CH491" s="13">
        <f t="shared" si="355"/>
        <v>0</v>
      </c>
      <c r="CI491" s="13">
        <f t="shared" si="356"/>
        <v>0</v>
      </c>
      <c r="CJ491" s="13">
        <f t="shared" si="357"/>
        <v>0</v>
      </c>
      <c r="CK491" s="13">
        <f t="shared" si="358"/>
        <v>0</v>
      </c>
      <c r="CL491" s="13">
        <f t="shared" si="359"/>
        <v>0</v>
      </c>
      <c r="CM491" s="13">
        <f t="shared" si="360"/>
        <v>0</v>
      </c>
      <c r="CN491" s="13">
        <f t="shared" si="361"/>
        <v>0</v>
      </c>
      <c r="CO491" s="13">
        <f t="shared" si="362"/>
        <v>0</v>
      </c>
      <c r="CP491" s="13">
        <f t="shared" si="363"/>
        <v>0</v>
      </c>
      <c r="CQ491" s="13">
        <f t="shared" si="364"/>
        <v>0</v>
      </c>
      <c r="CR491" s="13">
        <f t="shared" si="365"/>
        <v>2</v>
      </c>
      <c r="CS491" s="13">
        <f t="shared" si="367"/>
        <v>1</v>
      </c>
      <c r="CT491" s="13" t="s">
        <v>125</v>
      </c>
    </row>
    <row r="492" spans="1:98" x14ac:dyDescent="0.35">
      <c r="A492" s="14">
        <v>339</v>
      </c>
      <c r="B492" s="6">
        <v>491</v>
      </c>
      <c r="D492" s="6">
        <v>1</v>
      </c>
      <c r="G492" s="6">
        <v>1</v>
      </c>
      <c r="H492" s="6"/>
      <c r="I492" s="6"/>
      <c r="J492" s="6" t="s">
        <v>121</v>
      </c>
      <c r="L492" s="6" t="s">
        <v>172</v>
      </c>
      <c r="M492" s="6" t="s">
        <v>129</v>
      </c>
      <c r="N492" s="6"/>
      <c r="O492" s="6"/>
      <c r="P492" s="16">
        <v>43774</v>
      </c>
      <c r="Q492" s="17">
        <v>0.75</v>
      </c>
      <c r="R492" s="6" t="s">
        <v>99</v>
      </c>
      <c r="S492" s="6" t="s">
        <v>98</v>
      </c>
      <c r="T492" s="6" t="s">
        <v>53</v>
      </c>
      <c r="V492" s="6" t="s">
        <v>131</v>
      </c>
      <c r="W492" s="6" t="s">
        <v>94</v>
      </c>
      <c r="Y492" s="6" t="s">
        <v>79</v>
      </c>
      <c r="AA492" s="6" t="s">
        <v>50</v>
      </c>
      <c r="AB492" s="6" t="s">
        <v>132</v>
      </c>
      <c r="AC492" s="6" t="s">
        <v>94</v>
      </c>
      <c r="AE492" s="6" t="s">
        <v>80</v>
      </c>
      <c r="AU492" s="6" t="s">
        <v>143</v>
      </c>
      <c r="AV492" s="6" t="s">
        <v>291</v>
      </c>
      <c r="AW492" s="6" t="s">
        <v>132</v>
      </c>
      <c r="AX492" s="6" t="s">
        <v>99</v>
      </c>
      <c r="AY492" s="13">
        <f t="shared" si="322"/>
        <v>0</v>
      </c>
      <c r="AZ492" s="13">
        <f t="shared" si="323"/>
        <v>1</v>
      </c>
      <c r="BA492" s="13">
        <f t="shared" si="324"/>
        <v>0</v>
      </c>
      <c r="BB492" s="13">
        <f t="shared" si="325"/>
        <v>0</v>
      </c>
      <c r="BC492" s="13">
        <f t="shared" si="326"/>
        <v>1</v>
      </c>
      <c r="BD492" s="13">
        <f t="shared" si="327"/>
        <v>0</v>
      </c>
      <c r="BE492" s="13">
        <f>COUNTIF(T492:AW492,"Tocaciones")</f>
        <v>0</v>
      </c>
      <c r="BF492" s="13">
        <f t="shared" si="328"/>
        <v>0</v>
      </c>
      <c r="BG492" s="13">
        <f t="shared" si="329"/>
        <v>0</v>
      </c>
      <c r="BH492" s="13">
        <f t="shared" si="330"/>
        <v>0</v>
      </c>
      <c r="BI492" s="13">
        <f t="shared" si="331"/>
        <v>0</v>
      </c>
      <c r="BJ492" s="13">
        <f t="shared" si="332"/>
        <v>0</v>
      </c>
      <c r="BK492" s="13">
        <f t="shared" si="333"/>
        <v>0</v>
      </c>
      <c r="BL492" s="13">
        <f t="shared" si="334"/>
        <v>0</v>
      </c>
      <c r="BM492" s="13">
        <f t="shared" si="335"/>
        <v>0</v>
      </c>
      <c r="BN492" s="13">
        <f t="shared" si="336"/>
        <v>0</v>
      </c>
      <c r="BO492" s="13">
        <f t="shared" si="337"/>
        <v>0</v>
      </c>
      <c r="BP492" s="13">
        <f t="shared" si="338"/>
        <v>0</v>
      </c>
      <c r="BQ492" s="13">
        <f t="shared" si="339"/>
        <v>0</v>
      </c>
      <c r="BR492" s="13">
        <f t="shared" si="340"/>
        <v>0</v>
      </c>
      <c r="BS492" s="13">
        <f t="shared" si="341"/>
        <v>0</v>
      </c>
      <c r="BT492" s="13">
        <f t="shared" si="342"/>
        <v>0</v>
      </c>
      <c r="BU492" s="40">
        <f t="shared" si="366"/>
        <v>2</v>
      </c>
      <c r="BV492" s="13">
        <f t="shared" si="343"/>
        <v>0</v>
      </c>
      <c r="BW492" s="13">
        <f t="shared" si="344"/>
        <v>0</v>
      </c>
      <c r="BX492" s="13">
        <f t="shared" si="345"/>
        <v>0</v>
      </c>
      <c r="BY492" s="13">
        <f t="shared" si="346"/>
        <v>0</v>
      </c>
      <c r="BZ492" s="13">
        <f t="shared" si="347"/>
        <v>0</v>
      </c>
      <c r="CA492" s="13">
        <f t="shared" si="348"/>
        <v>0</v>
      </c>
      <c r="CB492" s="13">
        <f t="shared" si="349"/>
        <v>0</v>
      </c>
      <c r="CC492" s="13">
        <f t="shared" si="350"/>
        <v>1</v>
      </c>
      <c r="CD492" s="13">
        <f t="shared" si="351"/>
        <v>1</v>
      </c>
      <c r="CE492" s="13">
        <f t="shared" si="352"/>
        <v>0</v>
      </c>
      <c r="CF492" s="13">
        <f t="shared" si="353"/>
        <v>0</v>
      </c>
      <c r="CG492" s="13">
        <f t="shared" si="354"/>
        <v>0</v>
      </c>
      <c r="CH492" s="13">
        <f t="shared" si="355"/>
        <v>0</v>
      </c>
      <c r="CI492" s="13">
        <f t="shared" si="356"/>
        <v>0</v>
      </c>
      <c r="CJ492" s="13">
        <f t="shared" si="357"/>
        <v>0</v>
      </c>
      <c r="CK492" s="13">
        <f t="shared" si="358"/>
        <v>0</v>
      </c>
      <c r="CL492" s="13">
        <f t="shared" si="359"/>
        <v>0</v>
      </c>
      <c r="CM492" s="13">
        <f t="shared" si="360"/>
        <v>0</v>
      </c>
      <c r="CN492" s="13">
        <f t="shared" si="361"/>
        <v>0</v>
      </c>
      <c r="CO492" s="13">
        <f t="shared" si="362"/>
        <v>0</v>
      </c>
      <c r="CP492" s="13">
        <f t="shared" si="363"/>
        <v>0</v>
      </c>
      <c r="CQ492" s="13">
        <f t="shared" si="364"/>
        <v>0</v>
      </c>
      <c r="CR492" s="13">
        <f t="shared" si="365"/>
        <v>2</v>
      </c>
      <c r="CS492" s="13">
        <f t="shared" si="367"/>
        <v>1</v>
      </c>
      <c r="CT492" s="13" t="s">
        <v>125</v>
      </c>
    </row>
    <row r="493" spans="1:98" x14ac:dyDescent="0.35">
      <c r="A493" s="14">
        <v>339</v>
      </c>
      <c r="B493" s="6">
        <v>492</v>
      </c>
      <c r="D493" s="6">
        <v>1</v>
      </c>
      <c r="G493" s="6">
        <v>1</v>
      </c>
      <c r="H493" s="6"/>
      <c r="I493" s="6"/>
      <c r="J493" s="6" t="s">
        <v>121</v>
      </c>
      <c r="L493" s="6" t="s">
        <v>172</v>
      </c>
      <c r="M493" s="6" t="s">
        <v>129</v>
      </c>
      <c r="N493" s="6"/>
      <c r="O493" s="6"/>
      <c r="P493" s="16">
        <v>43774</v>
      </c>
      <c r="Q493" s="17">
        <v>0.75</v>
      </c>
      <c r="R493" s="6" t="s">
        <v>99</v>
      </c>
      <c r="S493" s="6" t="s">
        <v>98</v>
      </c>
      <c r="T493" s="6" t="s">
        <v>53</v>
      </c>
      <c r="V493" s="6" t="s">
        <v>131</v>
      </c>
      <c r="W493" s="6" t="s">
        <v>94</v>
      </c>
      <c r="Y493" s="6" t="s">
        <v>79</v>
      </c>
      <c r="AA493" s="6" t="s">
        <v>50</v>
      </c>
      <c r="AB493" s="6" t="s">
        <v>132</v>
      </c>
      <c r="AC493" s="6" t="s">
        <v>94</v>
      </c>
      <c r="AE493" s="6" t="s">
        <v>80</v>
      </c>
      <c r="AU493" s="6" t="s">
        <v>143</v>
      </c>
      <c r="AV493" s="6" t="s">
        <v>291</v>
      </c>
      <c r="AW493" s="6" t="s">
        <v>132</v>
      </c>
      <c r="AX493" s="6" t="s">
        <v>99</v>
      </c>
      <c r="AY493" s="13">
        <f t="shared" si="322"/>
        <v>0</v>
      </c>
      <c r="AZ493" s="13">
        <f t="shared" si="323"/>
        <v>1</v>
      </c>
      <c r="BA493" s="13">
        <f t="shared" si="324"/>
        <v>0</v>
      </c>
      <c r="BB493" s="13">
        <f t="shared" si="325"/>
        <v>0</v>
      </c>
      <c r="BC493" s="13">
        <f t="shared" si="326"/>
        <v>1</v>
      </c>
      <c r="BD493" s="13">
        <f t="shared" si="327"/>
        <v>0</v>
      </c>
      <c r="BE493" s="13">
        <f>COUNTIF(T493:AT493,"Tocaciones")</f>
        <v>0</v>
      </c>
      <c r="BF493" s="13">
        <f t="shared" si="328"/>
        <v>0</v>
      </c>
      <c r="BG493" s="13">
        <f t="shared" si="329"/>
        <v>0</v>
      </c>
      <c r="BH493" s="13">
        <f t="shared" si="330"/>
        <v>0</v>
      </c>
      <c r="BI493" s="13">
        <f t="shared" si="331"/>
        <v>0</v>
      </c>
      <c r="BJ493" s="13">
        <f t="shared" si="332"/>
        <v>0</v>
      </c>
      <c r="BK493" s="13">
        <f t="shared" si="333"/>
        <v>0</v>
      </c>
      <c r="BL493" s="13">
        <f t="shared" si="334"/>
        <v>0</v>
      </c>
      <c r="BM493" s="13">
        <f t="shared" si="335"/>
        <v>0</v>
      </c>
      <c r="BN493" s="13">
        <f t="shared" si="336"/>
        <v>0</v>
      </c>
      <c r="BO493" s="13">
        <f t="shared" si="337"/>
        <v>0</v>
      </c>
      <c r="BP493" s="13">
        <f t="shared" si="338"/>
        <v>0</v>
      </c>
      <c r="BQ493" s="13">
        <f t="shared" si="339"/>
        <v>0</v>
      </c>
      <c r="BR493" s="13">
        <f t="shared" si="340"/>
        <v>0</v>
      </c>
      <c r="BS493" s="13">
        <f t="shared" si="341"/>
        <v>0</v>
      </c>
      <c r="BT493" s="13">
        <f t="shared" si="342"/>
        <v>0</v>
      </c>
      <c r="BU493" s="40">
        <f t="shared" si="366"/>
        <v>2</v>
      </c>
      <c r="BV493" s="13">
        <f t="shared" si="343"/>
        <v>0</v>
      </c>
      <c r="BW493" s="13">
        <f t="shared" si="344"/>
        <v>0</v>
      </c>
      <c r="BX493" s="13">
        <f t="shared" si="345"/>
        <v>0</v>
      </c>
      <c r="BY493" s="13">
        <f t="shared" si="346"/>
        <v>0</v>
      </c>
      <c r="BZ493" s="13">
        <f t="shared" si="347"/>
        <v>0</v>
      </c>
      <c r="CA493" s="13">
        <f t="shared" si="348"/>
        <v>0</v>
      </c>
      <c r="CB493" s="13">
        <f t="shared" si="349"/>
        <v>0</v>
      </c>
      <c r="CC493" s="13">
        <f t="shared" si="350"/>
        <v>1</v>
      </c>
      <c r="CD493" s="13">
        <f t="shared" si="351"/>
        <v>1</v>
      </c>
      <c r="CE493" s="13">
        <f t="shared" si="352"/>
        <v>0</v>
      </c>
      <c r="CF493" s="13">
        <f t="shared" si="353"/>
        <v>0</v>
      </c>
      <c r="CG493" s="13">
        <f t="shared" si="354"/>
        <v>0</v>
      </c>
      <c r="CH493" s="13">
        <f t="shared" si="355"/>
        <v>0</v>
      </c>
      <c r="CI493" s="13">
        <f t="shared" si="356"/>
        <v>0</v>
      </c>
      <c r="CJ493" s="13">
        <f t="shared" si="357"/>
        <v>0</v>
      </c>
      <c r="CK493" s="13">
        <f t="shared" si="358"/>
        <v>0</v>
      </c>
      <c r="CL493" s="13">
        <f t="shared" si="359"/>
        <v>0</v>
      </c>
      <c r="CM493" s="13">
        <f t="shared" si="360"/>
        <v>0</v>
      </c>
      <c r="CN493" s="13">
        <f t="shared" si="361"/>
        <v>0</v>
      </c>
      <c r="CO493" s="13">
        <f t="shared" si="362"/>
        <v>0</v>
      </c>
      <c r="CP493" s="13">
        <f t="shared" si="363"/>
        <v>0</v>
      </c>
      <c r="CQ493" s="13">
        <f t="shared" si="364"/>
        <v>0</v>
      </c>
      <c r="CR493" s="13">
        <f t="shared" si="365"/>
        <v>2</v>
      </c>
      <c r="CS493" s="13">
        <f t="shared" si="367"/>
        <v>1</v>
      </c>
      <c r="CT493" s="13" t="s">
        <v>125</v>
      </c>
    </row>
    <row r="494" spans="1:98" x14ac:dyDescent="0.35">
      <c r="A494" s="14">
        <v>339</v>
      </c>
      <c r="B494" s="6">
        <v>493</v>
      </c>
      <c r="D494" s="6">
        <v>1</v>
      </c>
      <c r="G494" s="6">
        <v>1</v>
      </c>
      <c r="H494" s="6"/>
      <c r="I494" s="6"/>
      <c r="J494" s="6" t="s">
        <v>121</v>
      </c>
      <c r="L494" s="6" t="s">
        <v>172</v>
      </c>
      <c r="M494" s="6" t="s">
        <v>129</v>
      </c>
      <c r="N494" s="6"/>
      <c r="O494" s="6"/>
      <c r="P494" s="16">
        <v>43774</v>
      </c>
      <c r="Q494" s="17">
        <v>0.75</v>
      </c>
      <c r="R494" s="6" t="s">
        <v>99</v>
      </c>
      <c r="S494" s="6" t="s">
        <v>98</v>
      </c>
      <c r="T494" s="6" t="s">
        <v>53</v>
      </c>
      <c r="V494" s="6" t="s">
        <v>131</v>
      </c>
      <c r="W494" s="6" t="s">
        <v>94</v>
      </c>
      <c r="Y494" s="6" t="s">
        <v>79</v>
      </c>
      <c r="AA494" s="6" t="s">
        <v>50</v>
      </c>
      <c r="AB494" s="6" t="s">
        <v>132</v>
      </c>
      <c r="AC494" s="6" t="s">
        <v>94</v>
      </c>
      <c r="AE494" s="6" t="s">
        <v>80</v>
      </c>
      <c r="AU494" s="6" t="s">
        <v>143</v>
      </c>
      <c r="AV494" s="6" t="s">
        <v>291</v>
      </c>
      <c r="AW494" s="6" t="s">
        <v>132</v>
      </c>
      <c r="AX494" s="6" t="s">
        <v>99</v>
      </c>
      <c r="AY494" s="13">
        <f t="shared" si="322"/>
        <v>0</v>
      </c>
      <c r="AZ494" s="13">
        <f t="shared" si="323"/>
        <v>1</v>
      </c>
      <c r="BA494" s="13">
        <f t="shared" si="324"/>
        <v>0</v>
      </c>
      <c r="BB494" s="13">
        <f t="shared" si="325"/>
        <v>0</v>
      </c>
      <c r="BC494" s="13">
        <f t="shared" si="326"/>
        <v>1</v>
      </c>
      <c r="BD494" s="13">
        <f t="shared" si="327"/>
        <v>0</v>
      </c>
      <c r="BE494" s="13">
        <f>COUNTIF(T494:AW494,"Tocaciones")</f>
        <v>0</v>
      </c>
      <c r="BF494" s="13">
        <f t="shared" si="328"/>
        <v>0</v>
      </c>
      <c r="BG494" s="13">
        <f t="shared" si="329"/>
        <v>0</v>
      </c>
      <c r="BH494" s="13">
        <f t="shared" si="330"/>
        <v>0</v>
      </c>
      <c r="BI494" s="13">
        <f t="shared" si="331"/>
        <v>0</v>
      </c>
      <c r="BJ494" s="13">
        <f t="shared" si="332"/>
        <v>0</v>
      </c>
      <c r="BK494" s="13">
        <f t="shared" si="333"/>
        <v>0</v>
      </c>
      <c r="BL494" s="13">
        <f t="shared" si="334"/>
        <v>0</v>
      </c>
      <c r="BM494" s="13">
        <f t="shared" si="335"/>
        <v>0</v>
      </c>
      <c r="BN494" s="13">
        <f t="shared" si="336"/>
        <v>0</v>
      </c>
      <c r="BO494" s="13">
        <f t="shared" si="337"/>
        <v>0</v>
      </c>
      <c r="BP494" s="13">
        <f t="shared" si="338"/>
        <v>0</v>
      </c>
      <c r="BQ494" s="13">
        <f t="shared" si="339"/>
        <v>0</v>
      </c>
      <c r="BR494" s="13">
        <f t="shared" si="340"/>
        <v>0</v>
      </c>
      <c r="BS494" s="13">
        <f t="shared" si="341"/>
        <v>0</v>
      </c>
      <c r="BT494" s="13">
        <f t="shared" si="342"/>
        <v>0</v>
      </c>
      <c r="BU494" s="40">
        <f t="shared" si="366"/>
        <v>2</v>
      </c>
      <c r="BV494" s="13">
        <f t="shared" si="343"/>
        <v>0</v>
      </c>
      <c r="BW494" s="13">
        <f t="shared" si="344"/>
        <v>0</v>
      </c>
      <c r="BX494" s="13">
        <f t="shared" si="345"/>
        <v>0</v>
      </c>
      <c r="BY494" s="13">
        <f t="shared" si="346"/>
        <v>0</v>
      </c>
      <c r="BZ494" s="13">
        <f t="shared" si="347"/>
        <v>0</v>
      </c>
      <c r="CA494" s="13">
        <f t="shared" si="348"/>
        <v>0</v>
      </c>
      <c r="CB494" s="13">
        <f t="shared" si="349"/>
        <v>0</v>
      </c>
      <c r="CC494" s="13">
        <f t="shared" si="350"/>
        <v>1</v>
      </c>
      <c r="CD494" s="13">
        <f t="shared" si="351"/>
        <v>1</v>
      </c>
      <c r="CE494" s="13">
        <f t="shared" si="352"/>
        <v>0</v>
      </c>
      <c r="CF494" s="13">
        <f t="shared" si="353"/>
        <v>0</v>
      </c>
      <c r="CG494" s="13">
        <f t="shared" si="354"/>
        <v>0</v>
      </c>
      <c r="CH494" s="13">
        <f t="shared" si="355"/>
        <v>0</v>
      </c>
      <c r="CI494" s="13">
        <f t="shared" si="356"/>
        <v>0</v>
      </c>
      <c r="CJ494" s="13">
        <f t="shared" si="357"/>
        <v>0</v>
      </c>
      <c r="CK494" s="13">
        <f t="shared" si="358"/>
        <v>0</v>
      </c>
      <c r="CL494" s="13">
        <f t="shared" si="359"/>
        <v>0</v>
      </c>
      <c r="CM494" s="13">
        <f t="shared" si="360"/>
        <v>0</v>
      </c>
      <c r="CN494" s="13">
        <f t="shared" si="361"/>
        <v>0</v>
      </c>
      <c r="CO494" s="13">
        <f t="shared" si="362"/>
        <v>0</v>
      </c>
      <c r="CP494" s="13">
        <f t="shared" si="363"/>
        <v>0</v>
      </c>
      <c r="CQ494" s="13">
        <f t="shared" si="364"/>
        <v>0</v>
      </c>
      <c r="CR494" s="13">
        <f t="shared" si="365"/>
        <v>2</v>
      </c>
      <c r="CS494" s="13">
        <f t="shared" si="367"/>
        <v>1</v>
      </c>
      <c r="CT494" s="13" t="s">
        <v>125</v>
      </c>
    </row>
    <row r="495" spans="1:98" x14ac:dyDescent="0.35">
      <c r="A495" s="14">
        <v>340</v>
      </c>
      <c r="B495" s="6">
        <v>494</v>
      </c>
      <c r="C495" s="6">
        <v>15</v>
      </c>
      <c r="D495" s="6">
        <v>1</v>
      </c>
      <c r="G495" s="6">
        <v>1</v>
      </c>
      <c r="H495" s="6"/>
      <c r="I495" s="6"/>
      <c r="J495" s="6" t="s">
        <v>121</v>
      </c>
      <c r="L495" s="6" t="s">
        <v>86</v>
      </c>
      <c r="M495" s="6" t="s">
        <v>129</v>
      </c>
      <c r="N495" s="6"/>
      <c r="O495" s="6"/>
      <c r="P495" s="16">
        <v>43774</v>
      </c>
      <c r="Q495" s="17">
        <v>0.77083333333333337</v>
      </c>
      <c r="R495" s="6" t="s">
        <v>99</v>
      </c>
      <c r="S495" s="6" t="s">
        <v>98</v>
      </c>
      <c r="T495" s="6" t="s">
        <v>53</v>
      </c>
      <c r="V495" s="6" t="s">
        <v>131</v>
      </c>
      <c r="W495" s="6" t="s">
        <v>94</v>
      </c>
      <c r="Y495" s="6" t="s">
        <v>79</v>
      </c>
      <c r="AA495" s="6" t="s">
        <v>50</v>
      </c>
      <c r="AB495" s="6" t="s">
        <v>132</v>
      </c>
      <c r="AC495" s="6" t="s">
        <v>94</v>
      </c>
      <c r="AE495" s="6" t="s">
        <v>80</v>
      </c>
      <c r="AU495" s="6" t="s">
        <v>143</v>
      </c>
      <c r="AV495" s="6" t="s">
        <v>291</v>
      </c>
      <c r="AW495" s="6" t="s">
        <v>132</v>
      </c>
      <c r="AX495" s="6" t="s">
        <v>99</v>
      </c>
      <c r="AY495" s="13">
        <f t="shared" si="322"/>
        <v>0</v>
      </c>
      <c r="AZ495" s="13">
        <f t="shared" si="323"/>
        <v>1</v>
      </c>
      <c r="BA495" s="13">
        <f t="shared" si="324"/>
        <v>0</v>
      </c>
      <c r="BB495" s="13">
        <f t="shared" si="325"/>
        <v>0</v>
      </c>
      <c r="BC495" s="13">
        <f t="shared" si="326"/>
        <v>1</v>
      </c>
      <c r="BD495" s="13">
        <f t="shared" si="327"/>
        <v>0</v>
      </c>
      <c r="BE495" s="13">
        <f>COUNTIF(T495:AT495,"Tocaciones")</f>
        <v>0</v>
      </c>
      <c r="BF495" s="13">
        <f t="shared" si="328"/>
        <v>0</v>
      </c>
      <c r="BG495" s="13">
        <f t="shared" si="329"/>
        <v>0</v>
      </c>
      <c r="BH495" s="13">
        <f t="shared" si="330"/>
        <v>0</v>
      </c>
      <c r="BI495" s="13">
        <f t="shared" si="331"/>
        <v>0</v>
      </c>
      <c r="BJ495" s="13">
        <f t="shared" si="332"/>
        <v>0</v>
      </c>
      <c r="BK495" s="13">
        <f t="shared" si="333"/>
        <v>0</v>
      </c>
      <c r="BL495" s="13">
        <f t="shared" si="334"/>
        <v>0</v>
      </c>
      <c r="BM495" s="13">
        <f t="shared" si="335"/>
        <v>0</v>
      </c>
      <c r="BN495" s="13">
        <f t="shared" si="336"/>
        <v>0</v>
      </c>
      <c r="BO495" s="13">
        <f t="shared" si="337"/>
        <v>0</v>
      </c>
      <c r="BP495" s="13">
        <f t="shared" si="338"/>
        <v>0</v>
      </c>
      <c r="BQ495" s="13">
        <f t="shared" si="339"/>
        <v>0</v>
      </c>
      <c r="BR495" s="13">
        <f t="shared" si="340"/>
        <v>0</v>
      </c>
      <c r="BS495" s="13">
        <f t="shared" si="341"/>
        <v>0</v>
      </c>
      <c r="BT495" s="13">
        <f t="shared" si="342"/>
        <v>0</v>
      </c>
      <c r="BU495" s="40">
        <f t="shared" si="366"/>
        <v>2</v>
      </c>
      <c r="BV495" s="13">
        <f t="shared" si="343"/>
        <v>0</v>
      </c>
      <c r="BW495" s="13">
        <f t="shared" si="344"/>
        <v>0</v>
      </c>
      <c r="BX495" s="13">
        <f t="shared" si="345"/>
        <v>0</v>
      </c>
      <c r="BY495" s="13">
        <f t="shared" si="346"/>
        <v>0</v>
      </c>
      <c r="BZ495" s="13">
        <f t="shared" si="347"/>
        <v>0</v>
      </c>
      <c r="CA495" s="13">
        <f t="shared" si="348"/>
        <v>0</v>
      </c>
      <c r="CB495" s="13">
        <f t="shared" si="349"/>
        <v>0</v>
      </c>
      <c r="CC495" s="13">
        <f t="shared" si="350"/>
        <v>1</v>
      </c>
      <c r="CD495" s="13">
        <f t="shared" si="351"/>
        <v>1</v>
      </c>
      <c r="CE495" s="13">
        <f t="shared" si="352"/>
        <v>0</v>
      </c>
      <c r="CF495" s="13">
        <f t="shared" si="353"/>
        <v>0</v>
      </c>
      <c r="CG495" s="13">
        <f t="shared" si="354"/>
        <v>0</v>
      </c>
      <c r="CH495" s="13">
        <f t="shared" si="355"/>
        <v>0</v>
      </c>
      <c r="CI495" s="13">
        <f t="shared" si="356"/>
        <v>0</v>
      </c>
      <c r="CJ495" s="13">
        <f t="shared" si="357"/>
        <v>0</v>
      </c>
      <c r="CK495" s="13">
        <f t="shared" si="358"/>
        <v>0</v>
      </c>
      <c r="CL495" s="13">
        <f t="shared" si="359"/>
        <v>0</v>
      </c>
      <c r="CM495" s="13">
        <f t="shared" si="360"/>
        <v>0</v>
      </c>
      <c r="CN495" s="13">
        <f t="shared" si="361"/>
        <v>0</v>
      </c>
      <c r="CO495" s="13">
        <f t="shared" si="362"/>
        <v>0</v>
      </c>
      <c r="CP495" s="13">
        <f t="shared" si="363"/>
        <v>0</v>
      </c>
      <c r="CQ495" s="13">
        <f t="shared" si="364"/>
        <v>0</v>
      </c>
      <c r="CR495" s="13">
        <f t="shared" si="365"/>
        <v>2</v>
      </c>
      <c r="CS495" s="13">
        <f t="shared" si="367"/>
        <v>1</v>
      </c>
      <c r="CT495" s="13" t="s">
        <v>125</v>
      </c>
    </row>
    <row r="496" spans="1:98" x14ac:dyDescent="0.35">
      <c r="A496" s="14">
        <v>340</v>
      </c>
      <c r="B496" s="6">
        <v>495</v>
      </c>
      <c r="C496" s="6">
        <v>15</v>
      </c>
      <c r="D496" s="6">
        <v>1</v>
      </c>
      <c r="G496" s="6">
        <v>1</v>
      </c>
      <c r="H496" s="6"/>
      <c r="I496" s="6"/>
      <c r="J496" s="6" t="s">
        <v>121</v>
      </c>
      <c r="L496" s="6" t="s">
        <v>86</v>
      </c>
      <c r="M496" s="6" t="s">
        <v>129</v>
      </c>
      <c r="N496" s="6"/>
      <c r="O496" s="6"/>
      <c r="P496" s="16">
        <v>43774</v>
      </c>
      <c r="Q496" s="17">
        <v>0.77083333333333337</v>
      </c>
      <c r="R496" s="6" t="s">
        <v>99</v>
      </c>
      <c r="S496" s="6" t="s">
        <v>98</v>
      </c>
      <c r="T496" s="6" t="s">
        <v>53</v>
      </c>
      <c r="V496" s="6" t="s">
        <v>131</v>
      </c>
      <c r="W496" s="6" t="s">
        <v>94</v>
      </c>
      <c r="Y496" s="6" t="s">
        <v>79</v>
      </c>
      <c r="AA496" s="6" t="s">
        <v>50</v>
      </c>
      <c r="AB496" s="6" t="s">
        <v>132</v>
      </c>
      <c r="AC496" s="6" t="s">
        <v>94</v>
      </c>
      <c r="AE496" s="6" t="s">
        <v>80</v>
      </c>
      <c r="AU496" s="6" t="s">
        <v>143</v>
      </c>
      <c r="AV496" s="6" t="s">
        <v>291</v>
      </c>
      <c r="AW496" s="6" t="s">
        <v>132</v>
      </c>
      <c r="AX496" s="6" t="s">
        <v>99</v>
      </c>
      <c r="AY496" s="13">
        <f t="shared" si="322"/>
        <v>0</v>
      </c>
      <c r="AZ496" s="13">
        <f t="shared" si="323"/>
        <v>1</v>
      </c>
      <c r="BA496" s="13">
        <f t="shared" si="324"/>
        <v>0</v>
      </c>
      <c r="BB496" s="13">
        <f t="shared" si="325"/>
        <v>0</v>
      </c>
      <c r="BC496" s="13">
        <f t="shared" si="326"/>
        <v>1</v>
      </c>
      <c r="BD496" s="13">
        <f t="shared" si="327"/>
        <v>0</v>
      </c>
      <c r="BE496" s="13">
        <f>COUNTIF(T496:AW496,"Tocaciones")</f>
        <v>0</v>
      </c>
      <c r="BF496" s="13">
        <f t="shared" si="328"/>
        <v>0</v>
      </c>
      <c r="BG496" s="13">
        <f t="shared" si="329"/>
        <v>0</v>
      </c>
      <c r="BH496" s="13">
        <f t="shared" si="330"/>
        <v>0</v>
      </c>
      <c r="BI496" s="13">
        <f t="shared" si="331"/>
        <v>0</v>
      </c>
      <c r="BJ496" s="13">
        <f t="shared" si="332"/>
        <v>0</v>
      </c>
      <c r="BK496" s="13">
        <f t="shared" si="333"/>
        <v>0</v>
      </c>
      <c r="BL496" s="13">
        <f t="shared" si="334"/>
        <v>0</v>
      </c>
      <c r="BM496" s="13">
        <f t="shared" si="335"/>
        <v>0</v>
      </c>
      <c r="BN496" s="13">
        <f t="shared" si="336"/>
        <v>0</v>
      </c>
      <c r="BO496" s="13">
        <f t="shared" si="337"/>
        <v>0</v>
      </c>
      <c r="BP496" s="13">
        <f t="shared" si="338"/>
        <v>0</v>
      </c>
      <c r="BQ496" s="13">
        <f t="shared" si="339"/>
        <v>0</v>
      </c>
      <c r="BR496" s="13">
        <f t="shared" si="340"/>
        <v>0</v>
      </c>
      <c r="BS496" s="13">
        <f t="shared" si="341"/>
        <v>0</v>
      </c>
      <c r="BT496" s="13">
        <f t="shared" si="342"/>
        <v>0</v>
      </c>
      <c r="BU496" s="40">
        <f t="shared" si="366"/>
        <v>2</v>
      </c>
      <c r="BV496" s="13">
        <f t="shared" si="343"/>
        <v>0</v>
      </c>
      <c r="BW496" s="13">
        <f t="shared" si="344"/>
        <v>0</v>
      </c>
      <c r="BX496" s="13">
        <f t="shared" si="345"/>
        <v>0</v>
      </c>
      <c r="BY496" s="13">
        <f t="shared" si="346"/>
        <v>0</v>
      </c>
      <c r="BZ496" s="13">
        <f t="shared" si="347"/>
        <v>0</v>
      </c>
      <c r="CA496" s="13">
        <f t="shared" si="348"/>
        <v>0</v>
      </c>
      <c r="CB496" s="13">
        <f t="shared" si="349"/>
        <v>0</v>
      </c>
      <c r="CC496" s="13">
        <f t="shared" si="350"/>
        <v>1</v>
      </c>
      <c r="CD496" s="13">
        <f t="shared" si="351"/>
        <v>1</v>
      </c>
      <c r="CE496" s="13">
        <f t="shared" si="352"/>
        <v>0</v>
      </c>
      <c r="CF496" s="13">
        <f t="shared" si="353"/>
        <v>0</v>
      </c>
      <c r="CG496" s="13">
        <f t="shared" si="354"/>
        <v>0</v>
      </c>
      <c r="CH496" s="13">
        <f t="shared" si="355"/>
        <v>0</v>
      </c>
      <c r="CI496" s="13">
        <f t="shared" si="356"/>
        <v>0</v>
      </c>
      <c r="CJ496" s="13">
        <f t="shared" si="357"/>
        <v>0</v>
      </c>
      <c r="CK496" s="13">
        <f t="shared" si="358"/>
        <v>0</v>
      </c>
      <c r="CL496" s="13">
        <f t="shared" si="359"/>
        <v>0</v>
      </c>
      <c r="CM496" s="13">
        <f t="shared" si="360"/>
        <v>0</v>
      </c>
      <c r="CN496" s="13">
        <f t="shared" si="361"/>
        <v>0</v>
      </c>
      <c r="CO496" s="13">
        <f t="shared" si="362"/>
        <v>0</v>
      </c>
      <c r="CP496" s="13">
        <f t="shared" si="363"/>
        <v>0</v>
      </c>
      <c r="CQ496" s="13">
        <f t="shared" si="364"/>
        <v>0</v>
      </c>
      <c r="CR496" s="13">
        <f t="shared" si="365"/>
        <v>2</v>
      </c>
      <c r="CS496" s="13">
        <f t="shared" si="367"/>
        <v>1</v>
      </c>
      <c r="CT496" s="13" t="s">
        <v>125</v>
      </c>
    </row>
    <row r="497" spans="1:98" x14ac:dyDescent="0.35">
      <c r="A497" s="14">
        <v>341</v>
      </c>
      <c r="B497" s="6">
        <v>496</v>
      </c>
      <c r="C497" s="6">
        <v>17</v>
      </c>
      <c r="D497" s="6">
        <v>1</v>
      </c>
      <c r="G497" s="6">
        <v>1</v>
      </c>
      <c r="H497" s="6"/>
      <c r="I497" s="6"/>
      <c r="J497" s="6" t="s">
        <v>96</v>
      </c>
      <c r="L497" s="6" t="s">
        <v>86</v>
      </c>
      <c r="M497" s="6" t="s">
        <v>118</v>
      </c>
      <c r="N497" s="6"/>
      <c r="O497" s="6"/>
      <c r="P497" s="16">
        <v>43759</v>
      </c>
      <c r="R497" s="6" t="s">
        <v>98</v>
      </c>
      <c r="S497" s="6">
        <v>999</v>
      </c>
      <c r="T497" s="6" t="s">
        <v>49</v>
      </c>
      <c r="U497" s="6" t="s">
        <v>797</v>
      </c>
      <c r="V497" s="6" t="s">
        <v>798</v>
      </c>
      <c r="W497" s="6" t="s">
        <v>94</v>
      </c>
      <c r="Y497" s="6" t="s">
        <v>87</v>
      </c>
      <c r="AA497" s="6" t="s">
        <v>50</v>
      </c>
      <c r="AB497" s="6" t="s">
        <v>797</v>
      </c>
      <c r="AC497" s="6" t="s">
        <v>94</v>
      </c>
      <c r="AE497" s="6" t="s">
        <v>80</v>
      </c>
      <c r="AG497" s="6" t="s">
        <v>63</v>
      </c>
      <c r="AH497" s="6" t="s">
        <v>797</v>
      </c>
      <c r="AI497" s="6" t="s">
        <v>94</v>
      </c>
      <c r="AK497" s="6" t="s">
        <v>86</v>
      </c>
      <c r="AM497" s="6" t="s">
        <v>56</v>
      </c>
      <c r="AN497" s="6" t="s">
        <v>797</v>
      </c>
      <c r="AO497" s="6" t="s">
        <v>94</v>
      </c>
      <c r="AQ497" s="6" t="s">
        <v>79</v>
      </c>
      <c r="AU497" s="6" t="s">
        <v>105</v>
      </c>
      <c r="AV497" s="6" t="s">
        <v>106</v>
      </c>
      <c r="AW497" s="6" t="s">
        <v>797</v>
      </c>
      <c r="AX497" s="6" t="s">
        <v>99</v>
      </c>
      <c r="AY497" s="13">
        <f t="shared" si="322"/>
        <v>1</v>
      </c>
      <c r="AZ497" s="13">
        <f t="shared" si="323"/>
        <v>1</v>
      </c>
      <c r="BA497" s="13">
        <f t="shared" si="324"/>
        <v>0</v>
      </c>
      <c r="BB497" s="13">
        <f t="shared" si="325"/>
        <v>0</v>
      </c>
      <c r="BC497" s="13">
        <f t="shared" si="326"/>
        <v>0</v>
      </c>
      <c r="BD497" s="13">
        <f t="shared" si="327"/>
        <v>0</v>
      </c>
      <c r="BE497" s="13">
        <f>COUNTIF(T497:AT497,"Tocaciones")</f>
        <v>0</v>
      </c>
      <c r="BF497" s="13">
        <f t="shared" si="328"/>
        <v>1</v>
      </c>
      <c r="BG497" s="13">
        <f t="shared" si="329"/>
        <v>0</v>
      </c>
      <c r="BH497" s="13">
        <f t="shared" si="330"/>
        <v>0</v>
      </c>
      <c r="BI497" s="13">
        <f t="shared" si="331"/>
        <v>0</v>
      </c>
      <c r="BJ497" s="13">
        <f t="shared" si="332"/>
        <v>0</v>
      </c>
      <c r="BK497" s="13">
        <f t="shared" si="333"/>
        <v>0</v>
      </c>
      <c r="BL497" s="13">
        <f t="shared" si="334"/>
        <v>0</v>
      </c>
      <c r="BM497" s="13">
        <f t="shared" si="335"/>
        <v>1</v>
      </c>
      <c r="BN497" s="13">
        <f t="shared" si="336"/>
        <v>0</v>
      </c>
      <c r="BO497" s="13">
        <f t="shared" si="337"/>
        <v>0</v>
      </c>
      <c r="BP497" s="13">
        <f t="shared" si="338"/>
        <v>0</v>
      </c>
      <c r="BQ497" s="13">
        <f t="shared" si="339"/>
        <v>0</v>
      </c>
      <c r="BR497" s="13">
        <f t="shared" si="340"/>
        <v>0</v>
      </c>
      <c r="BS497" s="13">
        <f t="shared" si="341"/>
        <v>0</v>
      </c>
      <c r="BT497" s="13">
        <f t="shared" si="342"/>
        <v>0</v>
      </c>
      <c r="BU497" s="40">
        <f t="shared" si="366"/>
        <v>4</v>
      </c>
      <c r="BV497" s="13">
        <f t="shared" si="343"/>
        <v>0</v>
      </c>
      <c r="BW497" s="13">
        <f t="shared" si="344"/>
        <v>0</v>
      </c>
      <c r="BX497" s="13">
        <f t="shared" si="345"/>
        <v>0</v>
      </c>
      <c r="BY497" s="13">
        <f t="shared" si="346"/>
        <v>0</v>
      </c>
      <c r="BZ497" s="13">
        <f t="shared" si="347"/>
        <v>0</v>
      </c>
      <c r="CA497" s="13">
        <f t="shared" si="348"/>
        <v>0</v>
      </c>
      <c r="CB497" s="13">
        <f t="shared" si="349"/>
        <v>0</v>
      </c>
      <c r="CC497" s="13">
        <f t="shared" si="350"/>
        <v>1</v>
      </c>
      <c r="CD497" s="13">
        <f t="shared" si="351"/>
        <v>1</v>
      </c>
      <c r="CE497" s="13">
        <f t="shared" si="352"/>
        <v>0</v>
      </c>
      <c r="CF497" s="13">
        <f t="shared" si="353"/>
        <v>0</v>
      </c>
      <c r="CG497" s="13">
        <f t="shared" si="354"/>
        <v>0</v>
      </c>
      <c r="CH497" s="13">
        <f t="shared" si="355"/>
        <v>0</v>
      </c>
      <c r="CI497" s="13">
        <f t="shared" si="356"/>
        <v>0</v>
      </c>
      <c r="CJ497" s="13">
        <f t="shared" si="357"/>
        <v>1</v>
      </c>
      <c r="CK497" s="13">
        <f t="shared" si="358"/>
        <v>1</v>
      </c>
      <c r="CL497" s="13">
        <f t="shared" si="359"/>
        <v>0</v>
      </c>
      <c r="CM497" s="13">
        <f t="shared" si="360"/>
        <v>0</v>
      </c>
      <c r="CN497" s="13">
        <f t="shared" si="361"/>
        <v>0</v>
      </c>
      <c r="CO497" s="13">
        <f t="shared" si="362"/>
        <v>0</v>
      </c>
      <c r="CP497" s="13">
        <f t="shared" si="363"/>
        <v>0</v>
      </c>
      <c r="CQ497" s="13">
        <f t="shared" si="364"/>
        <v>0</v>
      </c>
      <c r="CR497" s="13">
        <f t="shared" si="365"/>
        <v>4</v>
      </c>
      <c r="CS497" s="13">
        <f t="shared" si="367"/>
        <v>1</v>
      </c>
      <c r="CT497" s="13" t="s">
        <v>125</v>
      </c>
    </row>
    <row r="498" spans="1:98" x14ac:dyDescent="0.35">
      <c r="A498" s="14">
        <v>342</v>
      </c>
      <c r="B498" s="6">
        <v>497</v>
      </c>
      <c r="C498" s="6">
        <v>16</v>
      </c>
      <c r="D498" s="6">
        <v>2</v>
      </c>
      <c r="G498" s="6">
        <v>1</v>
      </c>
      <c r="H498" s="6"/>
      <c r="I498" s="6"/>
      <c r="J498" s="6" t="s">
        <v>96</v>
      </c>
      <c r="L498" s="6" t="s">
        <v>86</v>
      </c>
      <c r="M498" s="6" t="s">
        <v>198</v>
      </c>
      <c r="N498" s="6"/>
      <c r="O498" s="6"/>
      <c r="P498" s="16">
        <v>43759</v>
      </c>
      <c r="Q498" s="17">
        <v>0.79166666666666663</v>
      </c>
      <c r="R498" s="6" t="s">
        <v>98</v>
      </c>
      <c r="S498" s="6" t="s">
        <v>98</v>
      </c>
      <c r="T498" s="6" t="s">
        <v>53</v>
      </c>
      <c r="U498" s="6" t="s">
        <v>799</v>
      </c>
      <c r="V498" s="6" t="s">
        <v>101</v>
      </c>
      <c r="W498" s="6" t="s">
        <v>94</v>
      </c>
      <c r="Y498" s="6" t="s">
        <v>79</v>
      </c>
      <c r="AA498" s="6" t="s">
        <v>55</v>
      </c>
      <c r="AB498" s="6" t="s">
        <v>799</v>
      </c>
      <c r="AC498" s="6" t="s">
        <v>94</v>
      </c>
      <c r="AE498" s="6" t="s">
        <v>80</v>
      </c>
      <c r="AG498" s="6" t="s">
        <v>56</v>
      </c>
      <c r="AH498" s="6" t="s">
        <v>799</v>
      </c>
      <c r="AI498" s="6" t="s">
        <v>94</v>
      </c>
      <c r="AK498" s="6" t="s">
        <v>79</v>
      </c>
      <c r="AM498" s="6" t="s">
        <v>52</v>
      </c>
      <c r="AN498" s="6" t="s">
        <v>799</v>
      </c>
      <c r="AO498" s="6" t="s">
        <v>94</v>
      </c>
      <c r="AQ498" s="6" t="s">
        <v>73</v>
      </c>
      <c r="AR498" s="6" t="s">
        <v>74</v>
      </c>
      <c r="AU498" s="6" t="s">
        <v>105</v>
      </c>
      <c r="AV498" s="6" t="s">
        <v>106</v>
      </c>
      <c r="AW498" s="6" t="s">
        <v>800</v>
      </c>
      <c r="AX498" s="6" t="s">
        <v>99</v>
      </c>
      <c r="AY498" s="13">
        <f t="shared" si="322"/>
        <v>0</v>
      </c>
      <c r="AZ498" s="13">
        <f t="shared" si="323"/>
        <v>0</v>
      </c>
      <c r="BA498" s="13">
        <f t="shared" si="324"/>
        <v>0</v>
      </c>
      <c r="BB498" s="13">
        <f t="shared" si="325"/>
        <v>1</v>
      </c>
      <c r="BC498" s="13">
        <f t="shared" si="326"/>
        <v>1</v>
      </c>
      <c r="BD498" s="13">
        <f t="shared" si="327"/>
        <v>0</v>
      </c>
      <c r="BE498" s="13">
        <f>COUNTIF(T498:AW498,"Tocaciones")</f>
        <v>1</v>
      </c>
      <c r="BF498" s="13">
        <f t="shared" si="328"/>
        <v>1</v>
      </c>
      <c r="BG498" s="13">
        <f t="shared" si="329"/>
        <v>0</v>
      </c>
      <c r="BH498" s="13">
        <f t="shared" si="330"/>
        <v>0</v>
      </c>
      <c r="BI498" s="13">
        <f t="shared" si="331"/>
        <v>0</v>
      </c>
      <c r="BJ498" s="13">
        <f t="shared" si="332"/>
        <v>0</v>
      </c>
      <c r="BK498" s="13">
        <f t="shared" si="333"/>
        <v>0</v>
      </c>
      <c r="BL498" s="13">
        <f t="shared" si="334"/>
        <v>0</v>
      </c>
      <c r="BM498" s="13">
        <f t="shared" si="335"/>
        <v>0</v>
      </c>
      <c r="BN498" s="13">
        <f t="shared" si="336"/>
        <v>0</v>
      </c>
      <c r="BO498" s="13">
        <f t="shared" si="337"/>
        <v>0</v>
      </c>
      <c r="BP498" s="13">
        <f t="shared" si="338"/>
        <v>0</v>
      </c>
      <c r="BQ498" s="13">
        <f t="shared" si="339"/>
        <v>0</v>
      </c>
      <c r="BR498" s="13">
        <f t="shared" si="340"/>
        <v>0</v>
      </c>
      <c r="BS498" s="13">
        <f t="shared" si="341"/>
        <v>0</v>
      </c>
      <c r="BT498" s="13">
        <f t="shared" si="342"/>
        <v>0</v>
      </c>
      <c r="BU498" s="40">
        <f t="shared" si="366"/>
        <v>4</v>
      </c>
      <c r="BV498" s="13">
        <f t="shared" si="343"/>
        <v>0</v>
      </c>
      <c r="BW498" s="13">
        <f t="shared" si="344"/>
        <v>1</v>
      </c>
      <c r="BX498" s="13">
        <f t="shared" si="345"/>
        <v>1</v>
      </c>
      <c r="BY498" s="13">
        <f t="shared" si="346"/>
        <v>0</v>
      </c>
      <c r="BZ498" s="13">
        <f t="shared" si="347"/>
        <v>0</v>
      </c>
      <c r="CA498" s="13">
        <f t="shared" si="348"/>
        <v>0</v>
      </c>
      <c r="CB498" s="13">
        <f t="shared" si="349"/>
        <v>0</v>
      </c>
      <c r="CC498" s="13">
        <f t="shared" si="350"/>
        <v>2</v>
      </c>
      <c r="CD498" s="13">
        <f t="shared" si="351"/>
        <v>1</v>
      </c>
      <c r="CE498" s="13">
        <f t="shared" si="352"/>
        <v>0</v>
      </c>
      <c r="CF498" s="13">
        <f t="shared" si="353"/>
        <v>0</v>
      </c>
      <c r="CG498" s="13">
        <f t="shared" si="354"/>
        <v>0</v>
      </c>
      <c r="CH498" s="13">
        <f t="shared" si="355"/>
        <v>0</v>
      </c>
      <c r="CI498" s="13">
        <f t="shared" si="356"/>
        <v>0</v>
      </c>
      <c r="CJ498" s="13">
        <f t="shared" si="357"/>
        <v>0</v>
      </c>
      <c r="CK498" s="13">
        <f t="shared" si="358"/>
        <v>0</v>
      </c>
      <c r="CL498" s="13">
        <f t="shared" si="359"/>
        <v>0</v>
      </c>
      <c r="CM498" s="13">
        <f t="shared" si="360"/>
        <v>0</v>
      </c>
      <c r="CN498" s="13">
        <f t="shared" si="361"/>
        <v>0</v>
      </c>
      <c r="CO498" s="13">
        <f t="shared" si="362"/>
        <v>0</v>
      </c>
      <c r="CP498" s="13">
        <f t="shared" si="363"/>
        <v>0</v>
      </c>
      <c r="CQ498" s="13">
        <f t="shared" si="364"/>
        <v>0</v>
      </c>
      <c r="CR498" s="13">
        <f t="shared" si="365"/>
        <v>4</v>
      </c>
      <c r="CS498" s="13">
        <f t="shared" si="367"/>
        <v>1</v>
      </c>
      <c r="CT498" s="13" t="s">
        <v>125</v>
      </c>
    </row>
    <row r="499" spans="1:98" x14ac:dyDescent="0.35">
      <c r="A499" s="14">
        <v>343</v>
      </c>
      <c r="B499" s="6">
        <v>498</v>
      </c>
      <c r="C499" s="6">
        <v>17</v>
      </c>
      <c r="D499" s="6">
        <v>1</v>
      </c>
      <c r="G499" s="6">
        <v>1</v>
      </c>
      <c r="H499" s="6"/>
      <c r="I499" s="6"/>
      <c r="J499" s="6" t="s">
        <v>96</v>
      </c>
      <c r="L499" s="6" t="s">
        <v>86</v>
      </c>
      <c r="M499" s="6" t="s">
        <v>801</v>
      </c>
      <c r="N499" s="6"/>
      <c r="O499" s="6"/>
      <c r="P499" s="16">
        <v>43756</v>
      </c>
      <c r="Q499" s="17">
        <v>0.79166666666666663</v>
      </c>
      <c r="R499" s="6" t="s">
        <v>98</v>
      </c>
      <c r="S499" s="6" t="s">
        <v>98</v>
      </c>
      <c r="T499" s="6" t="s">
        <v>49</v>
      </c>
      <c r="U499" s="6" t="s">
        <v>802</v>
      </c>
      <c r="V499" s="6" t="s">
        <v>190</v>
      </c>
      <c r="W499" s="6" t="s">
        <v>94</v>
      </c>
      <c r="X499" s="6">
        <v>6</v>
      </c>
      <c r="Y499" s="6" t="s">
        <v>87</v>
      </c>
      <c r="AA499" s="6" t="s">
        <v>53</v>
      </c>
      <c r="AB499" s="6" t="s">
        <v>802</v>
      </c>
      <c r="AC499" s="6" t="s">
        <v>94</v>
      </c>
      <c r="AE499" s="6" t="s">
        <v>79</v>
      </c>
      <c r="AG499" s="6" t="s">
        <v>49</v>
      </c>
      <c r="AH499" s="6" t="s">
        <v>803</v>
      </c>
      <c r="AI499" s="6" t="s">
        <v>94</v>
      </c>
      <c r="AK499" s="6" t="s">
        <v>87</v>
      </c>
      <c r="AM499" s="6" t="s">
        <v>50</v>
      </c>
      <c r="AN499" s="6" t="s">
        <v>803</v>
      </c>
      <c r="AO499" s="6" t="s">
        <v>94</v>
      </c>
      <c r="AQ499" s="6" t="s">
        <v>80</v>
      </c>
      <c r="AU499" s="6" t="s">
        <v>105</v>
      </c>
      <c r="AV499" s="6" t="s">
        <v>106</v>
      </c>
      <c r="AW499" s="6" t="s">
        <v>803</v>
      </c>
      <c r="AX499" s="6" t="s">
        <v>99</v>
      </c>
      <c r="AY499" s="13">
        <f t="shared" si="322"/>
        <v>2</v>
      </c>
      <c r="AZ499" s="13">
        <f t="shared" si="323"/>
        <v>1</v>
      </c>
      <c r="BA499" s="13">
        <f t="shared" si="324"/>
        <v>0</v>
      </c>
      <c r="BB499" s="13">
        <f t="shared" si="325"/>
        <v>0</v>
      </c>
      <c r="BC499" s="13">
        <f t="shared" si="326"/>
        <v>1</v>
      </c>
      <c r="BD499" s="13">
        <f t="shared" si="327"/>
        <v>0</v>
      </c>
      <c r="BE499" s="13">
        <f>COUNTIF(T499:AT499,"Tocaciones")</f>
        <v>0</v>
      </c>
      <c r="BF499" s="13">
        <f t="shared" si="328"/>
        <v>0</v>
      </c>
      <c r="BG499" s="13">
        <f t="shared" si="329"/>
        <v>0</v>
      </c>
      <c r="BH499" s="13">
        <f t="shared" si="330"/>
        <v>0</v>
      </c>
      <c r="BI499" s="13">
        <f t="shared" si="331"/>
        <v>0</v>
      </c>
      <c r="BJ499" s="13">
        <f t="shared" si="332"/>
        <v>0</v>
      </c>
      <c r="BK499" s="13">
        <f t="shared" si="333"/>
        <v>0</v>
      </c>
      <c r="BL499" s="13">
        <f t="shared" si="334"/>
        <v>0</v>
      </c>
      <c r="BM499" s="13">
        <f t="shared" si="335"/>
        <v>0</v>
      </c>
      <c r="BN499" s="13">
        <f t="shared" si="336"/>
        <v>0</v>
      </c>
      <c r="BO499" s="13">
        <f t="shared" si="337"/>
        <v>0</v>
      </c>
      <c r="BP499" s="13">
        <f t="shared" si="338"/>
        <v>0</v>
      </c>
      <c r="BQ499" s="13">
        <f t="shared" si="339"/>
        <v>0</v>
      </c>
      <c r="BR499" s="13">
        <f t="shared" si="340"/>
        <v>0</v>
      </c>
      <c r="BS499" s="13">
        <f t="shared" si="341"/>
        <v>0</v>
      </c>
      <c r="BT499" s="13">
        <f t="shared" si="342"/>
        <v>0</v>
      </c>
      <c r="BU499" s="40">
        <f t="shared" si="366"/>
        <v>4</v>
      </c>
      <c r="BV499" s="13">
        <f t="shared" si="343"/>
        <v>0</v>
      </c>
      <c r="BW499" s="13">
        <f t="shared" si="344"/>
        <v>0</v>
      </c>
      <c r="BX499" s="13">
        <f t="shared" si="345"/>
        <v>0</v>
      </c>
      <c r="BY499" s="13">
        <f t="shared" si="346"/>
        <v>0</v>
      </c>
      <c r="BZ499" s="13">
        <f t="shared" si="347"/>
        <v>0</v>
      </c>
      <c r="CA499" s="13">
        <f t="shared" si="348"/>
        <v>0</v>
      </c>
      <c r="CB499" s="13">
        <f t="shared" si="349"/>
        <v>0</v>
      </c>
      <c r="CC499" s="13">
        <f t="shared" si="350"/>
        <v>1</v>
      </c>
      <c r="CD499" s="13">
        <f t="shared" si="351"/>
        <v>1</v>
      </c>
      <c r="CE499" s="13">
        <f t="shared" si="352"/>
        <v>0</v>
      </c>
      <c r="CF499" s="13">
        <f t="shared" si="353"/>
        <v>0</v>
      </c>
      <c r="CG499" s="13">
        <f t="shared" si="354"/>
        <v>0</v>
      </c>
      <c r="CH499" s="13">
        <f t="shared" si="355"/>
        <v>0</v>
      </c>
      <c r="CI499" s="13">
        <f t="shared" si="356"/>
        <v>0</v>
      </c>
      <c r="CJ499" s="13">
        <f t="shared" si="357"/>
        <v>0</v>
      </c>
      <c r="CK499" s="13">
        <f t="shared" si="358"/>
        <v>2</v>
      </c>
      <c r="CL499" s="13">
        <f t="shared" si="359"/>
        <v>0</v>
      </c>
      <c r="CM499" s="13">
        <f t="shared" si="360"/>
        <v>0</v>
      </c>
      <c r="CN499" s="13">
        <f t="shared" si="361"/>
        <v>0</v>
      </c>
      <c r="CO499" s="13">
        <f t="shared" si="362"/>
        <v>0</v>
      </c>
      <c r="CP499" s="13">
        <f t="shared" si="363"/>
        <v>0</v>
      </c>
      <c r="CQ499" s="13">
        <f t="shared" si="364"/>
        <v>0</v>
      </c>
      <c r="CR499" s="13">
        <f t="shared" si="365"/>
        <v>4</v>
      </c>
      <c r="CS499" s="13">
        <f t="shared" si="367"/>
        <v>1</v>
      </c>
      <c r="CT499" s="13" t="s">
        <v>125</v>
      </c>
    </row>
    <row r="500" spans="1:98" x14ac:dyDescent="0.35">
      <c r="A500" s="14">
        <v>344</v>
      </c>
      <c r="B500" s="6">
        <v>499</v>
      </c>
      <c r="C500" s="6">
        <v>14</v>
      </c>
      <c r="D500" s="6">
        <v>2</v>
      </c>
      <c r="G500" s="6">
        <v>1</v>
      </c>
      <c r="H500" s="6"/>
      <c r="I500" s="6"/>
      <c r="J500" s="6" t="s">
        <v>96</v>
      </c>
      <c r="L500" s="6" t="s">
        <v>86</v>
      </c>
      <c r="M500" s="6" t="s">
        <v>205</v>
      </c>
      <c r="N500" s="6"/>
      <c r="O500" s="6"/>
      <c r="P500" s="16">
        <v>43756</v>
      </c>
      <c r="Q500" s="17">
        <v>0.9375</v>
      </c>
      <c r="R500" s="6" t="s">
        <v>98</v>
      </c>
      <c r="S500" s="6" t="s">
        <v>98</v>
      </c>
      <c r="T500" s="6" t="s">
        <v>53</v>
      </c>
      <c r="Y500" s="6" t="s">
        <v>79</v>
      </c>
      <c r="AA500" s="6" t="s">
        <v>49</v>
      </c>
      <c r="AB500" s="6" t="s">
        <v>208</v>
      </c>
      <c r="AC500" s="6" t="s">
        <v>94</v>
      </c>
      <c r="AE500" s="6" t="s">
        <v>87</v>
      </c>
      <c r="AG500" s="6" t="s">
        <v>50</v>
      </c>
      <c r="AH500" s="6" t="s">
        <v>208</v>
      </c>
      <c r="AI500" s="6" t="s">
        <v>94</v>
      </c>
      <c r="AJ500" s="6">
        <v>2</v>
      </c>
      <c r="AK500" s="6" t="s">
        <v>80</v>
      </c>
      <c r="AU500" s="6" t="s">
        <v>105</v>
      </c>
      <c r="AV500" s="6" t="s">
        <v>106</v>
      </c>
      <c r="AW500" s="6" t="s">
        <v>208</v>
      </c>
      <c r="AX500" s="6" t="s">
        <v>99</v>
      </c>
      <c r="AY500" s="13">
        <f t="shared" si="322"/>
        <v>1</v>
      </c>
      <c r="AZ500" s="13">
        <f t="shared" si="323"/>
        <v>1</v>
      </c>
      <c r="BA500" s="13">
        <f t="shared" si="324"/>
        <v>0</v>
      </c>
      <c r="BB500" s="13">
        <f t="shared" si="325"/>
        <v>0</v>
      </c>
      <c r="BC500" s="13">
        <f t="shared" si="326"/>
        <v>1</v>
      </c>
      <c r="BD500" s="13">
        <f t="shared" si="327"/>
        <v>0</v>
      </c>
      <c r="BE500" s="13">
        <f>COUNTIF(T500:AW500,"Tocaciones")</f>
        <v>0</v>
      </c>
      <c r="BF500" s="13">
        <f t="shared" si="328"/>
        <v>0</v>
      </c>
      <c r="BG500" s="13">
        <f t="shared" si="329"/>
        <v>0</v>
      </c>
      <c r="BH500" s="13">
        <f t="shared" si="330"/>
        <v>0</v>
      </c>
      <c r="BI500" s="13">
        <f t="shared" si="331"/>
        <v>0</v>
      </c>
      <c r="BJ500" s="13">
        <f t="shared" si="332"/>
        <v>0</v>
      </c>
      <c r="BK500" s="13">
        <f t="shared" si="333"/>
        <v>0</v>
      </c>
      <c r="BL500" s="13">
        <f t="shared" si="334"/>
        <v>0</v>
      </c>
      <c r="BM500" s="13">
        <f t="shared" si="335"/>
        <v>0</v>
      </c>
      <c r="BN500" s="13">
        <f t="shared" si="336"/>
        <v>0</v>
      </c>
      <c r="BO500" s="13">
        <f t="shared" si="337"/>
        <v>0</v>
      </c>
      <c r="BP500" s="13">
        <f t="shared" si="338"/>
        <v>0</v>
      </c>
      <c r="BQ500" s="13">
        <f t="shared" si="339"/>
        <v>0</v>
      </c>
      <c r="BR500" s="13">
        <f t="shared" si="340"/>
        <v>0</v>
      </c>
      <c r="BS500" s="13">
        <f t="shared" si="341"/>
        <v>0</v>
      </c>
      <c r="BT500" s="13">
        <f t="shared" si="342"/>
        <v>0</v>
      </c>
      <c r="BU500" s="40">
        <f t="shared" si="366"/>
        <v>3</v>
      </c>
      <c r="BV500" s="13">
        <f t="shared" si="343"/>
        <v>0</v>
      </c>
      <c r="BW500" s="13">
        <f t="shared" si="344"/>
        <v>0</v>
      </c>
      <c r="BX500" s="13">
        <f t="shared" si="345"/>
        <v>0</v>
      </c>
      <c r="BY500" s="13">
        <f t="shared" si="346"/>
        <v>0</v>
      </c>
      <c r="BZ500" s="13">
        <f t="shared" si="347"/>
        <v>0</v>
      </c>
      <c r="CA500" s="13">
        <f t="shared" si="348"/>
        <v>0</v>
      </c>
      <c r="CB500" s="13">
        <f t="shared" si="349"/>
        <v>0</v>
      </c>
      <c r="CC500" s="13">
        <f t="shared" si="350"/>
        <v>1</v>
      </c>
      <c r="CD500" s="13">
        <f t="shared" si="351"/>
        <v>1</v>
      </c>
      <c r="CE500" s="13">
        <f t="shared" si="352"/>
        <v>0</v>
      </c>
      <c r="CF500" s="13">
        <f t="shared" si="353"/>
        <v>0</v>
      </c>
      <c r="CG500" s="13">
        <f t="shared" si="354"/>
        <v>0</v>
      </c>
      <c r="CH500" s="13">
        <f t="shared" si="355"/>
        <v>0</v>
      </c>
      <c r="CI500" s="13">
        <f t="shared" si="356"/>
        <v>0</v>
      </c>
      <c r="CJ500" s="13">
        <f t="shared" si="357"/>
        <v>0</v>
      </c>
      <c r="CK500" s="13">
        <f t="shared" si="358"/>
        <v>1</v>
      </c>
      <c r="CL500" s="13">
        <f t="shared" si="359"/>
        <v>0</v>
      </c>
      <c r="CM500" s="13">
        <f t="shared" si="360"/>
        <v>0</v>
      </c>
      <c r="CN500" s="13">
        <f t="shared" si="361"/>
        <v>0</v>
      </c>
      <c r="CO500" s="13">
        <f t="shared" si="362"/>
        <v>0</v>
      </c>
      <c r="CP500" s="13">
        <f t="shared" si="363"/>
        <v>0</v>
      </c>
      <c r="CQ500" s="13">
        <f t="shared" si="364"/>
        <v>0</v>
      </c>
      <c r="CR500" s="13">
        <f t="shared" si="365"/>
        <v>2</v>
      </c>
      <c r="CS500" s="13">
        <f t="shared" si="367"/>
        <v>1</v>
      </c>
      <c r="CT500" s="13" t="s">
        <v>125</v>
      </c>
    </row>
    <row r="501" spans="1:98" x14ac:dyDescent="0.35">
      <c r="A501" s="14">
        <v>344</v>
      </c>
      <c r="B501" s="6">
        <v>500</v>
      </c>
      <c r="C501" s="6">
        <v>17</v>
      </c>
      <c r="D501" s="6">
        <v>2</v>
      </c>
      <c r="G501" s="6">
        <v>1</v>
      </c>
      <c r="H501" s="6"/>
      <c r="I501" s="6"/>
      <c r="J501" s="6" t="s">
        <v>96</v>
      </c>
      <c r="L501" s="6" t="s">
        <v>86</v>
      </c>
      <c r="M501" s="6" t="s">
        <v>205</v>
      </c>
      <c r="N501" s="6"/>
      <c r="O501" s="6"/>
      <c r="P501" s="16">
        <v>43756</v>
      </c>
      <c r="Q501" s="17">
        <v>0.77083333333333337</v>
      </c>
      <c r="R501" s="6" t="s">
        <v>98</v>
      </c>
      <c r="S501" s="6" t="s">
        <v>98</v>
      </c>
      <c r="T501" s="6" t="s">
        <v>53</v>
      </c>
      <c r="Y501" s="6" t="s">
        <v>79</v>
      </c>
      <c r="AA501" s="6" t="s">
        <v>49</v>
      </c>
      <c r="AC501" s="6" t="s">
        <v>94</v>
      </c>
      <c r="AE501" s="6" t="s">
        <v>87</v>
      </c>
      <c r="AU501" s="6" t="s">
        <v>105</v>
      </c>
      <c r="AV501" s="6" t="s">
        <v>106</v>
      </c>
      <c r="AX501" s="6" t="s">
        <v>99</v>
      </c>
      <c r="AY501" s="13">
        <f t="shared" si="322"/>
        <v>1</v>
      </c>
      <c r="AZ501" s="13">
        <f t="shared" si="323"/>
        <v>0</v>
      </c>
      <c r="BA501" s="13">
        <f t="shared" si="324"/>
        <v>0</v>
      </c>
      <c r="BB501" s="13">
        <f t="shared" si="325"/>
        <v>0</v>
      </c>
      <c r="BC501" s="13">
        <f t="shared" si="326"/>
        <v>1</v>
      </c>
      <c r="BD501" s="13">
        <f t="shared" si="327"/>
        <v>0</v>
      </c>
      <c r="BE501" s="13">
        <f>COUNTIF(T501:AT501,"Tocaciones")</f>
        <v>0</v>
      </c>
      <c r="BF501" s="13">
        <f t="shared" si="328"/>
        <v>0</v>
      </c>
      <c r="BG501" s="13">
        <f t="shared" si="329"/>
        <v>0</v>
      </c>
      <c r="BH501" s="13">
        <f t="shared" si="330"/>
        <v>0</v>
      </c>
      <c r="BI501" s="13">
        <f t="shared" si="331"/>
        <v>0</v>
      </c>
      <c r="BJ501" s="13">
        <f t="shared" si="332"/>
        <v>0</v>
      </c>
      <c r="BK501" s="13">
        <f t="shared" si="333"/>
        <v>0</v>
      </c>
      <c r="BL501" s="13">
        <f t="shared" si="334"/>
        <v>0</v>
      </c>
      <c r="BM501" s="13">
        <f t="shared" si="335"/>
        <v>0</v>
      </c>
      <c r="BN501" s="13">
        <f t="shared" si="336"/>
        <v>0</v>
      </c>
      <c r="BO501" s="13">
        <f t="shared" si="337"/>
        <v>0</v>
      </c>
      <c r="BP501" s="13">
        <f t="shared" si="338"/>
        <v>0</v>
      </c>
      <c r="BQ501" s="13">
        <f t="shared" si="339"/>
        <v>0</v>
      </c>
      <c r="BR501" s="13">
        <f t="shared" si="340"/>
        <v>0</v>
      </c>
      <c r="BS501" s="13">
        <f t="shared" si="341"/>
        <v>0</v>
      </c>
      <c r="BT501" s="13">
        <f t="shared" si="342"/>
        <v>0</v>
      </c>
      <c r="BU501" s="40">
        <f t="shared" si="366"/>
        <v>2</v>
      </c>
      <c r="BV501" s="13">
        <f t="shared" si="343"/>
        <v>0</v>
      </c>
      <c r="BW501" s="13">
        <f t="shared" si="344"/>
        <v>0</v>
      </c>
      <c r="BX501" s="13">
        <f t="shared" si="345"/>
        <v>0</v>
      </c>
      <c r="BY501" s="13">
        <f t="shared" si="346"/>
        <v>0</v>
      </c>
      <c r="BZ501" s="13">
        <f t="shared" si="347"/>
        <v>0</v>
      </c>
      <c r="CA501" s="13">
        <f t="shared" si="348"/>
        <v>0</v>
      </c>
      <c r="CB501" s="13">
        <f t="shared" si="349"/>
        <v>0</v>
      </c>
      <c r="CC501" s="13">
        <f t="shared" si="350"/>
        <v>1</v>
      </c>
      <c r="CD501" s="13">
        <f t="shared" si="351"/>
        <v>0</v>
      </c>
      <c r="CE501" s="13">
        <f t="shared" si="352"/>
        <v>0</v>
      </c>
      <c r="CF501" s="13">
        <f t="shared" si="353"/>
        <v>0</v>
      </c>
      <c r="CG501" s="13">
        <f t="shared" si="354"/>
        <v>0</v>
      </c>
      <c r="CH501" s="13">
        <f t="shared" si="355"/>
        <v>0</v>
      </c>
      <c r="CI501" s="13">
        <f t="shared" si="356"/>
        <v>0</v>
      </c>
      <c r="CJ501" s="13">
        <f t="shared" si="357"/>
        <v>0</v>
      </c>
      <c r="CK501" s="13">
        <f t="shared" si="358"/>
        <v>1</v>
      </c>
      <c r="CL501" s="13">
        <f t="shared" si="359"/>
        <v>0</v>
      </c>
      <c r="CM501" s="13">
        <f t="shared" si="360"/>
        <v>0</v>
      </c>
      <c r="CN501" s="13">
        <f t="shared" si="361"/>
        <v>0</v>
      </c>
      <c r="CO501" s="13">
        <f t="shared" si="362"/>
        <v>0</v>
      </c>
      <c r="CP501" s="13">
        <f t="shared" si="363"/>
        <v>0</v>
      </c>
      <c r="CQ501" s="13">
        <f t="shared" si="364"/>
        <v>0</v>
      </c>
      <c r="CR501" s="13">
        <f t="shared" si="365"/>
        <v>1</v>
      </c>
      <c r="CS501" s="13">
        <f t="shared" si="367"/>
        <v>0</v>
      </c>
      <c r="CT501" s="13" t="s">
        <v>107</v>
      </c>
    </row>
    <row r="502" spans="1:98" x14ac:dyDescent="0.35">
      <c r="A502" s="14">
        <v>345</v>
      </c>
      <c r="B502" s="6">
        <v>501</v>
      </c>
      <c r="D502" s="6">
        <v>1</v>
      </c>
      <c r="G502" s="6">
        <v>1</v>
      </c>
      <c r="H502" s="6"/>
      <c r="I502" s="6"/>
      <c r="J502" s="6" t="s">
        <v>552</v>
      </c>
      <c r="L502" s="6" t="s">
        <v>86</v>
      </c>
      <c r="M502" s="6" t="s">
        <v>727</v>
      </c>
      <c r="N502" s="6"/>
      <c r="O502" s="6"/>
      <c r="P502" s="16">
        <v>43760</v>
      </c>
      <c r="R502" s="6" t="s">
        <v>98</v>
      </c>
      <c r="S502" s="6" t="s">
        <v>99</v>
      </c>
      <c r="T502" s="6" t="s">
        <v>49</v>
      </c>
      <c r="U502" s="6" t="s">
        <v>804</v>
      </c>
      <c r="V502" s="6" t="s">
        <v>332</v>
      </c>
      <c r="W502" s="6" t="s">
        <v>91</v>
      </c>
      <c r="X502" s="6">
        <v>5</v>
      </c>
      <c r="Y502" s="6" t="s">
        <v>87</v>
      </c>
      <c r="AA502" s="6" t="s">
        <v>53</v>
      </c>
      <c r="AB502" s="6" t="s">
        <v>804</v>
      </c>
      <c r="AC502" s="6" t="s">
        <v>91</v>
      </c>
      <c r="AE502" s="6" t="s">
        <v>79</v>
      </c>
      <c r="AG502" s="6" t="s">
        <v>50</v>
      </c>
      <c r="AK502" s="6" t="s">
        <v>80</v>
      </c>
      <c r="AU502" s="6" t="s">
        <v>105</v>
      </c>
      <c r="AV502" s="6" t="s">
        <v>106</v>
      </c>
      <c r="AW502" s="6" t="s">
        <v>805</v>
      </c>
      <c r="AX502" s="6" t="s">
        <v>99</v>
      </c>
      <c r="AY502" s="13">
        <f t="shared" si="322"/>
        <v>1</v>
      </c>
      <c r="AZ502" s="13">
        <f t="shared" si="323"/>
        <v>1</v>
      </c>
      <c r="BA502" s="13">
        <f t="shared" si="324"/>
        <v>0</v>
      </c>
      <c r="BB502" s="13">
        <f t="shared" si="325"/>
        <v>0</v>
      </c>
      <c r="BC502" s="13">
        <f t="shared" si="326"/>
        <v>1</v>
      </c>
      <c r="BD502" s="13">
        <f t="shared" si="327"/>
        <v>0</v>
      </c>
      <c r="BE502" s="13">
        <f>COUNTIF(T502:AW502,"Tocaciones")</f>
        <v>0</v>
      </c>
      <c r="BF502" s="13">
        <f t="shared" si="328"/>
        <v>0</v>
      </c>
      <c r="BG502" s="13">
        <f t="shared" si="329"/>
        <v>0</v>
      </c>
      <c r="BH502" s="13">
        <f t="shared" si="330"/>
        <v>0</v>
      </c>
      <c r="BI502" s="13">
        <f t="shared" si="331"/>
        <v>0</v>
      </c>
      <c r="BJ502" s="13">
        <f t="shared" si="332"/>
        <v>0</v>
      </c>
      <c r="BK502" s="13">
        <f t="shared" si="333"/>
        <v>0</v>
      </c>
      <c r="BL502" s="13">
        <f t="shared" si="334"/>
        <v>0</v>
      </c>
      <c r="BM502" s="13">
        <f t="shared" si="335"/>
        <v>0</v>
      </c>
      <c r="BN502" s="13">
        <f t="shared" si="336"/>
        <v>0</v>
      </c>
      <c r="BO502" s="13">
        <f t="shared" si="337"/>
        <v>0</v>
      </c>
      <c r="BP502" s="13">
        <f t="shared" si="338"/>
        <v>0</v>
      </c>
      <c r="BQ502" s="13">
        <f t="shared" si="339"/>
        <v>0</v>
      </c>
      <c r="BR502" s="13">
        <f t="shared" si="340"/>
        <v>0</v>
      </c>
      <c r="BS502" s="13">
        <f t="shared" si="341"/>
        <v>0</v>
      </c>
      <c r="BT502" s="13">
        <f t="shared" si="342"/>
        <v>0</v>
      </c>
      <c r="BU502" s="40">
        <f t="shared" si="366"/>
        <v>3</v>
      </c>
      <c r="BV502" s="13">
        <f t="shared" si="343"/>
        <v>0</v>
      </c>
      <c r="BW502" s="13">
        <f t="shared" si="344"/>
        <v>0</v>
      </c>
      <c r="BX502" s="13">
        <f t="shared" si="345"/>
        <v>0</v>
      </c>
      <c r="BY502" s="13">
        <f t="shared" si="346"/>
        <v>0</v>
      </c>
      <c r="BZ502" s="13">
        <f t="shared" si="347"/>
        <v>0</v>
      </c>
      <c r="CA502" s="13">
        <f t="shared" si="348"/>
        <v>0</v>
      </c>
      <c r="CB502" s="13">
        <f t="shared" si="349"/>
        <v>0</v>
      </c>
      <c r="CC502" s="13">
        <f t="shared" si="350"/>
        <v>1</v>
      </c>
      <c r="CD502" s="13">
        <f t="shared" si="351"/>
        <v>1</v>
      </c>
      <c r="CE502" s="13">
        <f t="shared" si="352"/>
        <v>0</v>
      </c>
      <c r="CF502" s="13">
        <f t="shared" si="353"/>
        <v>0</v>
      </c>
      <c r="CG502" s="13">
        <f t="shared" si="354"/>
        <v>0</v>
      </c>
      <c r="CH502" s="13">
        <f t="shared" si="355"/>
        <v>0</v>
      </c>
      <c r="CI502" s="13">
        <f t="shared" si="356"/>
        <v>0</v>
      </c>
      <c r="CJ502" s="13">
        <f t="shared" si="357"/>
        <v>0</v>
      </c>
      <c r="CK502" s="13">
        <f t="shared" si="358"/>
        <v>1</v>
      </c>
      <c r="CL502" s="13">
        <f t="shared" si="359"/>
        <v>0</v>
      </c>
      <c r="CM502" s="13">
        <f t="shared" si="360"/>
        <v>0</v>
      </c>
      <c r="CN502" s="13">
        <f t="shared" si="361"/>
        <v>0</v>
      </c>
      <c r="CO502" s="13">
        <f t="shared" si="362"/>
        <v>2</v>
      </c>
      <c r="CP502" s="13">
        <f t="shared" si="363"/>
        <v>0</v>
      </c>
      <c r="CQ502" s="13">
        <f t="shared" si="364"/>
        <v>0</v>
      </c>
      <c r="CR502" s="13">
        <f t="shared" si="365"/>
        <v>0</v>
      </c>
      <c r="CS502" s="13">
        <f t="shared" si="367"/>
        <v>1</v>
      </c>
      <c r="CT502" s="13" t="s">
        <v>125</v>
      </c>
    </row>
    <row r="503" spans="1:98" x14ac:dyDescent="0.35">
      <c r="A503" s="14">
        <v>346</v>
      </c>
      <c r="B503" s="6">
        <v>502</v>
      </c>
      <c r="D503" s="6">
        <v>2</v>
      </c>
      <c r="G503" s="6">
        <v>1</v>
      </c>
      <c r="H503" s="6"/>
      <c r="I503" s="6"/>
      <c r="J503" s="6" t="s">
        <v>209</v>
      </c>
      <c r="K503" s="16">
        <v>43781</v>
      </c>
      <c r="L503" s="6" t="s">
        <v>172</v>
      </c>
      <c r="M503" s="6" t="s">
        <v>210</v>
      </c>
      <c r="N503" s="6"/>
      <c r="O503" s="6"/>
      <c r="P503" s="16">
        <v>43767</v>
      </c>
      <c r="Q503" s="17">
        <v>0.75</v>
      </c>
      <c r="R503" s="6" t="s">
        <v>99</v>
      </c>
      <c r="S503" s="6" t="s">
        <v>307</v>
      </c>
      <c r="T503" s="6" t="s">
        <v>49</v>
      </c>
      <c r="U503" s="6" t="s">
        <v>806</v>
      </c>
      <c r="V503" s="6" t="s">
        <v>209</v>
      </c>
      <c r="W503" s="6" t="s">
        <v>94</v>
      </c>
      <c r="Y503" s="6" t="s">
        <v>87</v>
      </c>
      <c r="AA503" s="6" t="s">
        <v>53</v>
      </c>
      <c r="AB503" s="6" t="s">
        <v>806</v>
      </c>
      <c r="AC503" s="6" t="s">
        <v>94</v>
      </c>
      <c r="AE503" s="6" t="s">
        <v>79</v>
      </c>
      <c r="AU503" s="6" t="s">
        <v>105</v>
      </c>
      <c r="AV503" s="6" t="s">
        <v>106</v>
      </c>
      <c r="AW503" s="6" t="s">
        <v>807</v>
      </c>
      <c r="AX503" s="6" t="s">
        <v>310</v>
      </c>
      <c r="AY503" s="13">
        <f t="shared" si="322"/>
        <v>1</v>
      </c>
      <c r="AZ503" s="13">
        <f t="shared" si="323"/>
        <v>0</v>
      </c>
      <c r="BA503" s="13">
        <f t="shared" si="324"/>
        <v>0</v>
      </c>
      <c r="BB503" s="13">
        <f t="shared" si="325"/>
        <v>0</v>
      </c>
      <c r="BC503" s="13">
        <f t="shared" si="326"/>
        <v>1</v>
      </c>
      <c r="BD503" s="13">
        <f t="shared" si="327"/>
        <v>0</v>
      </c>
      <c r="BE503" s="13">
        <f>COUNTIF(T503:AT503,"Tocaciones")</f>
        <v>0</v>
      </c>
      <c r="BF503" s="13">
        <f t="shared" si="328"/>
        <v>0</v>
      </c>
      <c r="BG503" s="13">
        <f t="shared" si="329"/>
        <v>0</v>
      </c>
      <c r="BH503" s="13">
        <f t="shared" si="330"/>
        <v>0</v>
      </c>
      <c r="BI503" s="13">
        <f t="shared" si="331"/>
        <v>0</v>
      </c>
      <c r="BJ503" s="13">
        <f t="shared" si="332"/>
        <v>0</v>
      </c>
      <c r="BK503" s="13">
        <f t="shared" si="333"/>
        <v>0</v>
      </c>
      <c r="BL503" s="13">
        <f t="shared" si="334"/>
        <v>0</v>
      </c>
      <c r="BM503" s="13">
        <f t="shared" si="335"/>
        <v>0</v>
      </c>
      <c r="BN503" s="13">
        <f t="shared" si="336"/>
        <v>0</v>
      </c>
      <c r="BO503" s="13">
        <f t="shared" si="337"/>
        <v>0</v>
      </c>
      <c r="BP503" s="13">
        <f t="shared" si="338"/>
        <v>0</v>
      </c>
      <c r="BQ503" s="13">
        <f t="shared" si="339"/>
        <v>0</v>
      </c>
      <c r="BR503" s="13">
        <f t="shared" si="340"/>
        <v>0</v>
      </c>
      <c r="BS503" s="13">
        <f t="shared" si="341"/>
        <v>0</v>
      </c>
      <c r="BT503" s="13">
        <f t="shared" si="342"/>
        <v>0</v>
      </c>
      <c r="BU503" s="40">
        <f t="shared" si="366"/>
        <v>2</v>
      </c>
      <c r="BV503" s="13">
        <f t="shared" si="343"/>
        <v>0</v>
      </c>
      <c r="BW503" s="13">
        <f t="shared" si="344"/>
        <v>0</v>
      </c>
      <c r="BX503" s="13">
        <f t="shared" si="345"/>
        <v>0</v>
      </c>
      <c r="BY503" s="13">
        <f t="shared" si="346"/>
        <v>0</v>
      </c>
      <c r="BZ503" s="13">
        <f t="shared" si="347"/>
        <v>0</v>
      </c>
      <c r="CA503" s="13">
        <f t="shared" si="348"/>
        <v>0</v>
      </c>
      <c r="CB503" s="13">
        <f t="shared" si="349"/>
        <v>0</v>
      </c>
      <c r="CC503" s="13">
        <f t="shared" si="350"/>
        <v>1</v>
      </c>
      <c r="CD503" s="13">
        <f t="shared" si="351"/>
        <v>0</v>
      </c>
      <c r="CE503" s="13">
        <f t="shared" si="352"/>
        <v>0</v>
      </c>
      <c r="CF503" s="13">
        <f t="shared" si="353"/>
        <v>0</v>
      </c>
      <c r="CG503" s="13">
        <f t="shared" si="354"/>
        <v>0</v>
      </c>
      <c r="CH503" s="13">
        <f t="shared" si="355"/>
        <v>0</v>
      </c>
      <c r="CI503" s="13">
        <f t="shared" si="356"/>
        <v>0</v>
      </c>
      <c r="CJ503" s="13">
        <f t="shared" si="357"/>
        <v>0</v>
      </c>
      <c r="CK503" s="13">
        <f t="shared" si="358"/>
        <v>1</v>
      </c>
      <c r="CL503" s="13">
        <f t="shared" si="359"/>
        <v>0</v>
      </c>
      <c r="CM503" s="13">
        <f t="shared" si="360"/>
        <v>0</v>
      </c>
      <c r="CN503" s="13">
        <f t="shared" si="361"/>
        <v>0</v>
      </c>
      <c r="CO503" s="13">
        <f t="shared" si="362"/>
        <v>0</v>
      </c>
      <c r="CP503" s="13">
        <f t="shared" si="363"/>
        <v>0</v>
      </c>
      <c r="CQ503" s="13">
        <f t="shared" si="364"/>
        <v>0</v>
      </c>
      <c r="CR503" s="13">
        <f t="shared" si="365"/>
        <v>2</v>
      </c>
      <c r="CS503" s="13">
        <f t="shared" si="367"/>
        <v>0</v>
      </c>
      <c r="CT503" s="13" t="s">
        <v>107</v>
      </c>
    </row>
    <row r="504" spans="1:98" x14ac:dyDescent="0.35">
      <c r="A504" s="14">
        <v>347</v>
      </c>
      <c r="B504" s="6">
        <v>503</v>
      </c>
      <c r="D504" s="6">
        <v>2</v>
      </c>
      <c r="G504" s="6">
        <v>1</v>
      </c>
      <c r="H504" s="6"/>
      <c r="I504" s="6"/>
      <c r="J504" s="6" t="s">
        <v>209</v>
      </c>
      <c r="K504" s="16">
        <v>43781</v>
      </c>
      <c r="L504" s="6" t="s">
        <v>808</v>
      </c>
      <c r="M504" s="6" t="s">
        <v>210</v>
      </c>
      <c r="N504" s="6"/>
      <c r="O504" s="6"/>
      <c r="P504" s="16">
        <v>43766</v>
      </c>
      <c r="Q504" s="17">
        <v>0.79166666666666663</v>
      </c>
      <c r="R504" s="6" t="s">
        <v>310</v>
      </c>
      <c r="S504" s="6" t="s">
        <v>310</v>
      </c>
      <c r="T504" s="6" t="s">
        <v>52</v>
      </c>
      <c r="U504" s="6" t="s">
        <v>809</v>
      </c>
      <c r="V504" s="6" t="s">
        <v>209</v>
      </c>
      <c r="W504" s="6" t="s">
        <v>94</v>
      </c>
      <c r="Y504" s="6" t="s">
        <v>73</v>
      </c>
      <c r="Z504" s="6" t="s">
        <v>76</v>
      </c>
      <c r="AA504" s="6" t="s">
        <v>49</v>
      </c>
      <c r="AB504" s="6" t="s">
        <v>809</v>
      </c>
      <c r="AC504" s="6" t="s">
        <v>94</v>
      </c>
      <c r="AE504" s="6" t="s">
        <v>87</v>
      </c>
      <c r="AG504" s="6" t="s">
        <v>53</v>
      </c>
      <c r="AH504" s="6" t="s">
        <v>809</v>
      </c>
      <c r="AI504" s="6" t="s">
        <v>94</v>
      </c>
      <c r="AK504" s="6" t="s">
        <v>79</v>
      </c>
      <c r="AU504" s="6" t="s">
        <v>105</v>
      </c>
      <c r="AV504" s="6" t="s">
        <v>106</v>
      </c>
      <c r="AW504" s="6" t="s">
        <v>807</v>
      </c>
      <c r="AX504" s="6" t="s">
        <v>310</v>
      </c>
      <c r="AY504" s="13">
        <f t="shared" si="322"/>
        <v>1</v>
      </c>
      <c r="AZ504" s="13">
        <f t="shared" si="323"/>
        <v>0</v>
      </c>
      <c r="BA504" s="13">
        <f t="shared" si="324"/>
        <v>0</v>
      </c>
      <c r="BB504" s="13">
        <f t="shared" si="325"/>
        <v>1</v>
      </c>
      <c r="BC504" s="13">
        <f t="shared" si="326"/>
        <v>1</v>
      </c>
      <c r="BD504" s="13">
        <f t="shared" si="327"/>
        <v>0</v>
      </c>
      <c r="BE504" s="13">
        <f>COUNTIF(T504:AW504,"Tocaciones")</f>
        <v>0</v>
      </c>
      <c r="BF504" s="13">
        <f t="shared" si="328"/>
        <v>0</v>
      </c>
      <c r="BG504" s="13">
        <f t="shared" si="329"/>
        <v>0</v>
      </c>
      <c r="BH504" s="13">
        <f t="shared" si="330"/>
        <v>0</v>
      </c>
      <c r="BI504" s="13">
        <f t="shared" si="331"/>
        <v>0</v>
      </c>
      <c r="BJ504" s="13">
        <f t="shared" si="332"/>
        <v>0</v>
      </c>
      <c r="BK504" s="13">
        <f t="shared" si="333"/>
        <v>0</v>
      </c>
      <c r="BL504" s="13">
        <f t="shared" si="334"/>
        <v>0</v>
      </c>
      <c r="BM504" s="13">
        <f t="shared" si="335"/>
        <v>0</v>
      </c>
      <c r="BN504" s="13">
        <f t="shared" si="336"/>
        <v>0</v>
      </c>
      <c r="BO504" s="13">
        <f t="shared" si="337"/>
        <v>0</v>
      </c>
      <c r="BP504" s="13">
        <f t="shared" si="338"/>
        <v>0</v>
      </c>
      <c r="BQ504" s="13">
        <f t="shared" si="339"/>
        <v>0</v>
      </c>
      <c r="BR504" s="13">
        <f t="shared" si="340"/>
        <v>0</v>
      </c>
      <c r="BS504" s="13">
        <f t="shared" si="341"/>
        <v>0</v>
      </c>
      <c r="BT504" s="13">
        <f t="shared" si="342"/>
        <v>0</v>
      </c>
      <c r="BU504" s="40">
        <f t="shared" si="366"/>
        <v>3</v>
      </c>
      <c r="BV504" s="13">
        <f t="shared" si="343"/>
        <v>0</v>
      </c>
      <c r="BW504" s="13">
        <f t="shared" si="344"/>
        <v>1</v>
      </c>
      <c r="BX504" s="13">
        <f t="shared" si="345"/>
        <v>0</v>
      </c>
      <c r="BY504" s="13">
        <f t="shared" si="346"/>
        <v>0</v>
      </c>
      <c r="BZ504" s="13">
        <f t="shared" si="347"/>
        <v>1</v>
      </c>
      <c r="CA504" s="13">
        <f t="shared" si="348"/>
        <v>0</v>
      </c>
      <c r="CB504" s="13">
        <f t="shared" si="349"/>
        <v>0</v>
      </c>
      <c r="CC504" s="13">
        <f t="shared" si="350"/>
        <v>1</v>
      </c>
      <c r="CD504" s="13">
        <f t="shared" si="351"/>
        <v>0</v>
      </c>
      <c r="CE504" s="13">
        <f t="shared" si="352"/>
        <v>0</v>
      </c>
      <c r="CF504" s="13">
        <f t="shared" si="353"/>
        <v>0</v>
      </c>
      <c r="CG504" s="13">
        <f t="shared" si="354"/>
        <v>0</v>
      </c>
      <c r="CH504" s="13">
        <f t="shared" si="355"/>
        <v>0</v>
      </c>
      <c r="CI504" s="13">
        <f t="shared" si="356"/>
        <v>0</v>
      </c>
      <c r="CJ504" s="13">
        <f t="shared" si="357"/>
        <v>0</v>
      </c>
      <c r="CK504" s="13">
        <f t="shared" si="358"/>
        <v>1</v>
      </c>
      <c r="CL504" s="13">
        <f t="shared" si="359"/>
        <v>0</v>
      </c>
      <c r="CM504" s="13">
        <f t="shared" si="360"/>
        <v>0</v>
      </c>
      <c r="CN504" s="13">
        <f t="shared" si="361"/>
        <v>0</v>
      </c>
      <c r="CO504" s="13">
        <f t="shared" si="362"/>
        <v>0</v>
      </c>
      <c r="CP504" s="13">
        <f t="shared" si="363"/>
        <v>0</v>
      </c>
      <c r="CQ504" s="13">
        <f t="shared" si="364"/>
        <v>0</v>
      </c>
      <c r="CR504" s="13">
        <f t="shared" si="365"/>
        <v>3</v>
      </c>
      <c r="CS504" s="13">
        <f t="shared" si="367"/>
        <v>0</v>
      </c>
      <c r="CT504" s="13" t="s">
        <v>107</v>
      </c>
    </row>
    <row r="505" spans="1:98" x14ac:dyDescent="0.35">
      <c r="A505" s="14">
        <v>348</v>
      </c>
      <c r="B505" s="6">
        <v>504</v>
      </c>
      <c r="D505" s="6">
        <v>2</v>
      </c>
      <c r="G505" s="6">
        <v>1</v>
      </c>
      <c r="H505" s="6"/>
      <c r="I505" s="6"/>
      <c r="J505" s="6" t="s">
        <v>320</v>
      </c>
      <c r="K505" s="16">
        <v>43781</v>
      </c>
      <c r="L505" s="6" t="s">
        <v>172</v>
      </c>
      <c r="M505" s="6" t="s">
        <v>582</v>
      </c>
      <c r="N505" s="6"/>
      <c r="O505" s="6"/>
      <c r="P505" s="21">
        <v>43774</v>
      </c>
      <c r="Q505" s="17">
        <v>0.8125</v>
      </c>
      <c r="R505" s="6" t="s">
        <v>99</v>
      </c>
      <c r="S505" s="6" t="s">
        <v>307</v>
      </c>
      <c r="T505" s="6" t="s">
        <v>49</v>
      </c>
      <c r="U505" s="6" t="s">
        <v>616</v>
      </c>
      <c r="V505" s="6" t="s">
        <v>544</v>
      </c>
      <c r="W505" s="6" t="s">
        <v>94</v>
      </c>
      <c r="Y505" s="6" t="s">
        <v>87</v>
      </c>
      <c r="AA505" s="6" t="s">
        <v>53</v>
      </c>
      <c r="AB505" s="6" t="s">
        <v>616</v>
      </c>
      <c r="AC505" s="6" t="s">
        <v>94</v>
      </c>
      <c r="AE505" s="6" t="s">
        <v>79</v>
      </c>
      <c r="AU505" s="6" t="s">
        <v>105</v>
      </c>
      <c r="AV505" s="6" t="s">
        <v>106</v>
      </c>
      <c r="AX505" s="6" t="s">
        <v>310</v>
      </c>
      <c r="AY505" s="13">
        <f t="shared" si="322"/>
        <v>1</v>
      </c>
      <c r="AZ505" s="13">
        <f t="shared" si="323"/>
        <v>0</v>
      </c>
      <c r="BA505" s="13">
        <f t="shared" si="324"/>
        <v>0</v>
      </c>
      <c r="BB505" s="13">
        <f t="shared" si="325"/>
        <v>0</v>
      </c>
      <c r="BC505" s="13">
        <f t="shared" si="326"/>
        <v>1</v>
      </c>
      <c r="BD505" s="13">
        <f t="shared" si="327"/>
        <v>0</v>
      </c>
      <c r="BE505" s="13">
        <f>COUNTIF(T505:AT505,"Tocaciones")</f>
        <v>0</v>
      </c>
      <c r="BF505" s="13">
        <f t="shared" si="328"/>
        <v>0</v>
      </c>
      <c r="BG505" s="13">
        <f t="shared" si="329"/>
        <v>0</v>
      </c>
      <c r="BH505" s="13">
        <f t="shared" si="330"/>
        <v>0</v>
      </c>
      <c r="BI505" s="13">
        <f t="shared" si="331"/>
        <v>0</v>
      </c>
      <c r="BJ505" s="13">
        <f t="shared" si="332"/>
        <v>0</v>
      </c>
      <c r="BK505" s="13">
        <f t="shared" si="333"/>
        <v>0</v>
      </c>
      <c r="BL505" s="13">
        <f t="shared" si="334"/>
        <v>0</v>
      </c>
      <c r="BM505" s="13">
        <f t="shared" si="335"/>
        <v>0</v>
      </c>
      <c r="BN505" s="13">
        <f t="shared" si="336"/>
        <v>0</v>
      </c>
      <c r="BO505" s="13">
        <f t="shared" si="337"/>
        <v>0</v>
      </c>
      <c r="BP505" s="13">
        <f t="shared" si="338"/>
        <v>0</v>
      </c>
      <c r="BQ505" s="13">
        <f t="shared" si="339"/>
        <v>0</v>
      </c>
      <c r="BR505" s="13">
        <f t="shared" si="340"/>
        <v>0</v>
      </c>
      <c r="BS505" s="13">
        <f t="shared" si="341"/>
        <v>0</v>
      </c>
      <c r="BT505" s="13">
        <f t="shared" si="342"/>
        <v>0</v>
      </c>
      <c r="BU505" s="40">
        <f t="shared" si="366"/>
        <v>2</v>
      </c>
      <c r="BV505" s="13">
        <f t="shared" si="343"/>
        <v>0</v>
      </c>
      <c r="BW505" s="13">
        <f t="shared" si="344"/>
        <v>0</v>
      </c>
      <c r="BX505" s="13">
        <f t="shared" si="345"/>
        <v>0</v>
      </c>
      <c r="BY505" s="13">
        <f t="shared" si="346"/>
        <v>0</v>
      </c>
      <c r="BZ505" s="13">
        <f t="shared" si="347"/>
        <v>0</v>
      </c>
      <c r="CA505" s="13">
        <f t="shared" si="348"/>
        <v>0</v>
      </c>
      <c r="CB505" s="13">
        <f t="shared" si="349"/>
        <v>0</v>
      </c>
      <c r="CC505" s="13">
        <f t="shared" si="350"/>
        <v>1</v>
      </c>
      <c r="CD505" s="13">
        <f t="shared" si="351"/>
        <v>0</v>
      </c>
      <c r="CE505" s="13">
        <f t="shared" si="352"/>
        <v>0</v>
      </c>
      <c r="CF505" s="13">
        <f t="shared" si="353"/>
        <v>0</v>
      </c>
      <c r="CG505" s="13">
        <f t="shared" si="354"/>
        <v>0</v>
      </c>
      <c r="CH505" s="13">
        <f t="shared" si="355"/>
        <v>0</v>
      </c>
      <c r="CI505" s="13">
        <f t="shared" si="356"/>
        <v>0</v>
      </c>
      <c r="CJ505" s="13">
        <f t="shared" si="357"/>
        <v>0</v>
      </c>
      <c r="CK505" s="13">
        <f t="shared" si="358"/>
        <v>1</v>
      </c>
      <c r="CL505" s="13">
        <f t="shared" si="359"/>
        <v>0</v>
      </c>
      <c r="CM505" s="13">
        <f t="shared" si="360"/>
        <v>0</v>
      </c>
      <c r="CN505" s="13">
        <f t="shared" si="361"/>
        <v>0</v>
      </c>
      <c r="CO505" s="13">
        <f t="shared" si="362"/>
        <v>0</v>
      </c>
      <c r="CP505" s="13">
        <f t="shared" si="363"/>
        <v>0</v>
      </c>
      <c r="CQ505" s="13">
        <f t="shared" si="364"/>
        <v>0</v>
      </c>
      <c r="CR505" s="13">
        <f t="shared" si="365"/>
        <v>2</v>
      </c>
      <c r="CS505" s="13">
        <f t="shared" si="367"/>
        <v>0</v>
      </c>
      <c r="CT505" s="13" t="s">
        <v>107</v>
      </c>
    </row>
    <row r="506" spans="1:98" x14ac:dyDescent="0.35">
      <c r="A506" s="14">
        <v>349</v>
      </c>
      <c r="B506" s="6">
        <v>505</v>
      </c>
      <c r="D506" s="6">
        <v>2</v>
      </c>
      <c r="G506" s="6">
        <v>1</v>
      </c>
      <c r="H506" s="6"/>
      <c r="I506" s="6"/>
      <c r="J506" s="6" t="s">
        <v>320</v>
      </c>
      <c r="K506" s="16">
        <v>43781</v>
      </c>
      <c r="L506" s="6" t="s">
        <v>172</v>
      </c>
      <c r="M506" s="6" t="s">
        <v>582</v>
      </c>
      <c r="N506" s="6"/>
      <c r="O506" s="6"/>
      <c r="P506" s="16">
        <v>43767</v>
      </c>
      <c r="Q506" s="17">
        <v>0.8125</v>
      </c>
      <c r="R506" s="6" t="s">
        <v>310</v>
      </c>
      <c r="S506" s="6" t="s">
        <v>307</v>
      </c>
      <c r="T506" s="6" t="s">
        <v>49</v>
      </c>
      <c r="U506" s="6" t="s">
        <v>810</v>
      </c>
      <c r="V506" s="6" t="s">
        <v>544</v>
      </c>
      <c r="W506" s="6" t="s">
        <v>94</v>
      </c>
      <c r="X506" s="6">
        <v>3</v>
      </c>
      <c r="Y506" s="6" t="s">
        <v>87</v>
      </c>
      <c r="AA506" s="6" t="s">
        <v>53</v>
      </c>
      <c r="AB506" s="6" t="s">
        <v>810</v>
      </c>
      <c r="AC506" s="6" t="s">
        <v>94</v>
      </c>
      <c r="AE506" s="6" t="s">
        <v>79</v>
      </c>
      <c r="AU506" s="6" t="s">
        <v>105</v>
      </c>
      <c r="AV506" s="6" t="s">
        <v>106</v>
      </c>
      <c r="AW506" s="6" t="s">
        <v>811</v>
      </c>
      <c r="AX506" s="6" t="s">
        <v>310</v>
      </c>
      <c r="AY506" s="13">
        <f t="shared" si="322"/>
        <v>1</v>
      </c>
      <c r="AZ506" s="13">
        <f t="shared" si="323"/>
        <v>0</v>
      </c>
      <c r="BA506" s="13">
        <f t="shared" si="324"/>
        <v>0</v>
      </c>
      <c r="BB506" s="13">
        <f t="shared" si="325"/>
        <v>0</v>
      </c>
      <c r="BC506" s="13">
        <f t="shared" si="326"/>
        <v>1</v>
      </c>
      <c r="BD506" s="13">
        <f t="shared" si="327"/>
        <v>0</v>
      </c>
      <c r="BE506" s="13">
        <f>COUNTIF(T506:AW506,"Tocaciones")</f>
        <v>0</v>
      </c>
      <c r="BF506" s="13">
        <f t="shared" si="328"/>
        <v>0</v>
      </c>
      <c r="BG506" s="13">
        <f t="shared" si="329"/>
        <v>0</v>
      </c>
      <c r="BH506" s="13">
        <f t="shared" si="330"/>
        <v>0</v>
      </c>
      <c r="BI506" s="13">
        <f t="shared" si="331"/>
        <v>0</v>
      </c>
      <c r="BJ506" s="13">
        <f t="shared" si="332"/>
        <v>0</v>
      </c>
      <c r="BK506" s="13">
        <f t="shared" si="333"/>
        <v>0</v>
      </c>
      <c r="BL506" s="13">
        <f t="shared" si="334"/>
        <v>0</v>
      </c>
      <c r="BM506" s="13">
        <f t="shared" si="335"/>
        <v>0</v>
      </c>
      <c r="BN506" s="13">
        <f t="shared" si="336"/>
        <v>0</v>
      </c>
      <c r="BO506" s="13">
        <f t="shared" si="337"/>
        <v>0</v>
      </c>
      <c r="BP506" s="13">
        <f t="shared" si="338"/>
        <v>0</v>
      </c>
      <c r="BQ506" s="13">
        <f t="shared" si="339"/>
        <v>0</v>
      </c>
      <c r="BR506" s="13">
        <f t="shared" si="340"/>
        <v>0</v>
      </c>
      <c r="BS506" s="13">
        <f t="shared" si="341"/>
        <v>0</v>
      </c>
      <c r="BT506" s="13">
        <f t="shared" si="342"/>
        <v>0</v>
      </c>
      <c r="BU506" s="40">
        <f t="shared" si="366"/>
        <v>2</v>
      </c>
      <c r="BV506" s="13">
        <f t="shared" si="343"/>
        <v>0</v>
      </c>
      <c r="BW506" s="13">
        <f t="shared" si="344"/>
        <v>0</v>
      </c>
      <c r="BX506" s="13">
        <f t="shared" si="345"/>
        <v>0</v>
      </c>
      <c r="BY506" s="13">
        <f t="shared" si="346"/>
        <v>0</v>
      </c>
      <c r="BZ506" s="13">
        <f t="shared" si="347"/>
        <v>0</v>
      </c>
      <c r="CA506" s="13">
        <f t="shared" si="348"/>
        <v>0</v>
      </c>
      <c r="CB506" s="13">
        <f t="shared" si="349"/>
        <v>0</v>
      </c>
      <c r="CC506" s="13">
        <f t="shared" si="350"/>
        <v>1</v>
      </c>
      <c r="CD506" s="13">
        <f t="shared" si="351"/>
        <v>0</v>
      </c>
      <c r="CE506" s="13">
        <f t="shared" si="352"/>
        <v>0</v>
      </c>
      <c r="CF506" s="13">
        <f t="shared" si="353"/>
        <v>0</v>
      </c>
      <c r="CG506" s="13">
        <f t="shared" si="354"/>
        <v>0</v>
      </c>
      <c r="CH506" s="13">
        <f t="shared" si="355"/>
        <v>0</v>
      </c>
      <c r="CI506" s="13">
        <f t="shared" si="356"/>
        <v>0</v>
      </c>
      <c r="CJ506" s="13">
        <f t="shared" si="357"/>
        <v>0</v>
      </c>
      <c r="CK506" s="13">
        <f t="shared" si="358"/>
        <v>1</v>
      </c>
      <c r="CL506" s="13">
        <f t="shared" si="359"/>
        <v>0</v>
      </c>
      <c r="CM506" s="13">
        <f t="shared" si="360"/>
        <v>0</v>
      </c>
      <c r="CN506" s="13">
        <f t="shared" si="361"/>
        <v>0</v>
      </c>
      <c r="CO506" s="13">
        <f t="shared" si="362"/>
        <v>0</v>
      </c>
      <c r="CP506" s="13">
        <f t="shared" si="363"/>
        <v>0</v>
      </c>
      <c r="CQ506" s="13">
        <f t="shared" si="364"/>
        <v>0</v>
      </c>
      <c r="CR506" s="13">
        <f t="shared" si="365"/>
        <v>2</v>
      </c>
      <c r="CS506" s="13">
        <f t="shared" si="367"/>
        <v>0</v>
      </c>
      <c r="CT506" s="13" t="s">
        <v>107</v>
      </c>
    </row>
    <row r="507" spans="1:98" x14ac:dyDescent="0.35">
      <c r="A507" s="14">
        <v>350</v>
      </c>
      <c r="B507" s="6">
        <v>506</v>
      </c>
      <c r="C507" s="6">
        <v>29</v>
      </c>
      <c r="D507" s="6">
        <v>1</v>
      </c>
      <c r="G507" s="6">
        <v>1</v>
      </c>
      <c r="H507" s="6"/>
      <c r="I507" s="6"/>
      <c r="J507" s="6" t="s">
        <v>549</v>
      </c>
      <c r="L507" s="6" t="s">
        <v>172</v>
      </c>
      <c r="M507" s="6" t="s">
        <v>812</v>
      </c>
      <c r="N507" s="6"/>
      <c r="O507" s="6"/>
      <c r="P507" s="16">
        <v>43759</v>
      </c>
      <c r="Q507" s="17">
        <v>0.77083333333333337</v>
      </c>
      <c r="R507" s="6" t="s">
        <v>307</v>
      </c>
      <c r="S507" s="6" t="s">
        <v>307</v>
      </c>
      <c r="T507" s="6" t="s">
        <v>52</v>
      </c>
      <c r="U507" s="6" t="s">
        <v>813</v>
      </c>
      <c r="V507" s="6" t="s">
        <v>814</v>
      </c>
      <c r="W507" s="6" t="s">
        <v>94</v>
      </c>
      <c r="Y507" s="6" t="s">
        <v>73</v>
      </c>
      <c r="Z507" s="13">
        <v>999</v>
      </c>
      <c r="AU507" s="6" t="s">
        <v>105</v>
      </c>
      <c r="AV507" s="6" t="s">
        <v>106</v>
      </c>
      <c r="AX507" s="6" t="s">
        <v>310</v>
      </c>
      <c r="AY507" s="13">
        <f t="shared" si="322"/>
        <v>0</v>
      </c>
      <c r="AZ507" s="13">
        <f t="shared" si="323"/>
        <v>0</v>
      </c>
      <c r="BA507" s="13">
        <f t="shared" si="324"/>
        <v>0</v>
      </c>
      <c r="BB507" s="13">
        <f t="shared" si="325"/>
        <v>1</v>
      </c>
      <c r="BC507" s="13">
        <f t="shared" si="326"/>
        <v>0</v>
      </c>
      <c r="BD507" s="13">
        <f t="shared" si="327"/>
        <v>0</v>
      </c>
      <c r="BE507" s="13">
        <f>COUNTIF(T507:AT507,"Tocaciones")</f>
        <v>0</v>
      </c>
      <c r="BF507" s="13">
        <f t="shared" si="328"/>
        <v>0</v>
      </c>
      <c r="BG507" s="13">
        <f t="shared" si="329"/>
        <v>0</v>
      </c>
      <c r="BH507" s="13">
        <f t="shared" si="330"/>
        <v>0</v>
      </c>
      <c r="BI507" s="13">
        <f t="shared" si="331"/>
        <v>0</v>
      </c>
      <c r="BJ507" s="13">
        <f t="shared" si="332"/>
        <v>0</v>
      </c>
      <c r="BK507" s="13">
        <f t="shared" si="333"/>
        <v>0</v>
      </c>
      <c r="BL507" s="13">
        <f t="shared" si="334"/>
        <v>0</v>
      </c>
      <c r="BM507" s="13">
        <f t="shared" si="335"/>
        <v>0</v>
      </c>
      <c r="BN507" s="13">
        <f t="shared" si="336"/>
        <v>0</v>
      </c>
      <c r="BO507" s="13">
        <f t="shared" si="337"/>
        <v>0</v>
      </c>
      <c r="BP507" s="13">
        <f t="shared" si="338"/>
        <v>0</v>
      </c>
      <c r="BQ507" s="13">
        <f t="shared" si="339"/>
        <v>0</v>
      </c>
      <c r="BR507" s="13">
        <f t="shared" si="340"/>
        <v>0</v>
      </c>
      <c r="BS507" s="13">
        <f t="shared" si="341"/>
        <v>0</v>
      </c>
      <c r="BT507" s="13">
        <f t="shared" si="342"/>
        <v>0</v>
      </c>
      <c r="BU507" s="40">
        <f t="shared" si="366"/>
        <v>1</v>
      </c>
      <c r="BV507" s="13">
        <f t="shared" si="343"/>
        <v>0</v>
      </c>
      <c r="BW507" s="13">
        <f t="shared" si="344"/>
        <v>1</v>
      </c>
      <c r="BX507" s="13">
        <f t="shared" si="345"/>
        <v>0</v>
      </c>
      <c r="BY507" s="13">
        <f t="shared" si="346"/>
        <v>0</v>
      </c>
      <c r="BZ507" s="13">
        <f t="shared" si="347"/>
        <v>0</v>
      </c>
      <c r="CA507" s="13">
        <f t="shared" si="348"/>
        <v>0</v>
      </c>
      <c r="CB507" s="13">
        <f t="shared" si="349"/>
        <v>0</v>
      </c>
      <c r="CC507" s="13">
        <f t="shared" si="350"/>
        <v>0</v>
      </c>
      <c r="CD507" s="13">
        <f t="shared" si="351"/>
        <v>0</v>
      </c>
      <c r="CE507" s="13">
        <f t="shared" si="352"/>
        <v>0</v>
      </c>
      <c r="CF507" s="13">
        <f t="shared" si="353"/>
        <v>0</v>
      </c>
      <c r="CG507" s="13">
        <f t="shared" si="354"/>
        <v>0</v>
      </c>
      <c r="CH507" s="13">
        <f t="shared" si="355"/>
        <v>0</v>
      </c>
      <c r="CI507" s="13">
        <f t="shared" si="356"/>
        <v>0</v>
      </c>
      <c r="CJ507" s="13">
        <f t="shared" si="357"/>
        <v>0</v>
      </c>
      <c r="CK507" s="13">
        <f t="shared" si="358"/>
        <v>0</v>
      </c>
      <c r="CL507" s="13">
        <f t="shared" si="359"/>
        <v>0</v>
      </c>
      <c r="CM507" s="13">
        <f t="shared" si="360"/>
        <v>0</v>
      </c>
      <c r="CN507" s="13">
        <f t="shared" si="361"/>
        <v>0</v>
      </c>
      <c r="CO507" s="13">
        <f t="shared" si="362"/>
        <v>0</v>
      </c>
      <c r="CP507" s="13">
        <f t="shared" si="363"/>
        <v>0</v>
      </c>
      <c r="CQ507" s="13">
        <f t="shared" si="364"/>
        <v>0</v>
      </c>
      <c r="CR507" s="13">
        <f t="shared" si="365"/>
        <v>1</v>
      </c>
      <c r="CS507" s="13">
        <f t="shared" si="367"/>
        <v>0</v>
      </c>
      <c r="CT507" s="13" t="s">
        <v>107</v>
      </c>
    </row>
    <row r="508" spans="1:98" x14ac:dyDescent="0.35">
      <c r="A508" s="14">
        <v>351</v>
      </c>
      <c r="B508" s="6">
        <v>507</v>
      </c>
      <c r="C508" s="6">
        <v>15</v>
      </c>
      <c r="D508" s="6">
        <v>1</v>
      </c>
      <c r="G508" s="6">
        <v>1</v>
      </c>
      <c r="H508" s="6"/>
      <c r="I508" s="6"/>
      <c r="J508" s="6" t="s">
        <v>254</v>
      </c>
      <c r="K508" s="16">
        <v>43783</v>
      </c>
      <c r="L508" s="6" t="s">
        <v>86</v>
      </c>
      <c r="M508" s="6" t="s">
        <v>255</v>
      </c>
      <c r="N508" s="6"/>
      <c r="O508" s="6"/>
      <c r="P508" s="16">
        <v>43759</v>
      </c>
      <c r="R508" s="6" t="s">
        <v>98</v>
      </c>
      <c r="S508" s="6" t="s">
        <v>98</v>
      </c>
      <c r="T508" s="6" t="s">
        <v>53</v>
      </c>
      <c r="U508" s="6" t="s">
        <v>815</v>
      </c>
      <c r="V508" s="6" t="s">
        <v>257</v>
      </c>
      <c r="W508" s="6" t="s">
        <v>94</v>
      </c>
      <c r="Y508" s="6" t="s">
        <v>79</v>
      </c>
      <c r="AA508" s="6" t="s">
        <v>50</v>
      </c>
      <c r="AB508" s="6" t="s">
        <v>816</v>
      </c>
      <c r="AC508" s="6" t="s">
        <v>94</v>
      </c>
      <c r="AE508" s="6" t="s">
        <v>80</v>
      </c>
      <c r="AU508" s="6" t="s">
        <v>143</v>
      </c>
      <c r="AV508" s="6" t="s">
        <v>106</v>
      </c>
      <c r="AW508" s="6" t="s">
        <v>816</v>
      </c>
      <c r="AX508" s="6" t="s">
        <v>99</v>
      </c>
      <c r="AY508" s="13">
        <f t="shared" si="322"/>
        <v>0</v>
      </c>
      <c r="AZ508" s="13">
        <f t="shared" si="323"/>
        <v>1</v>
      </c>
      <c r="BA508" s="13">
        <f t="shared" si="324"/>
        <v>0</v>
      </c>
      <c r="BB508" s="13">
        <f t="shared" si="325"/>
        <v>0</v>
      </c>
      <c r="BC508" s="13">
        <f t="shared" si="326"/>
        <v>1</v>
      </c>
      <c r="BD508" s="13">
        <f t="shared" si="327"/>
        <v>0</v>
      </c>
      <c r="BE508" s="13">
        <f>COUNTIF(T508:AW508,"Tocaciones")</f>
        <v>0</v>
      </c>
      <c r="BF508" s="13">
        <f t="shared" si="328"/>
        <v>0</v>
      </c>
      <c r="BG508" s="13">
        <f t="shared" si="329"/>
        <v>0</v>
      </c>
      <c r="BH508" s="13">
        <f t="shared" si="330"/>
        <v>0</v>
      </c>
      <c r="BI508" s="13">
        <f t="shared" si="331"/>
        <v>0</v>
      </c>
      <c r="BJ508" s="13">
        <f t="shared" si="332"/>
        <v>0</v>
      </c>
      <c r="BK508" s="13">
        <f t="shared" si="333"/>
        <v>0</v>
      </c>
      <c r="BL508" s="13">
        <f t="shared" si="334"/>
        <v>0</v>
      </c>
      <c r="BM508" s="13">
        <f t="shared" si="335"/>
        <v>0</v>
      </c>
      <c r="BN508" s="13">
        <f t="shared" si="336"/>
        <v>0</v>
      </c>
      <c r="BO508" s="13">
        <f t="shared" si="337"/>
        <v>0</v>
      </c>
      <c r="BP508" s="13">
        <f t="shared" si="338"/>
        <v>0</v>
      </c>
      <c r="BQ508" s="13">
        <f t="shared" si="339"/>
        <v>0</v>
      </c>
      <c r="BR508" s="13">
        <f t="shared" si="340"/>
        <v>0</v>
      </c>
      <c r="BS508" s="13">
        <f t="shared" si="341"/>
        <v>0</v>
      </c>
      <c r="BT508" s="13">
        <f t="shared" si="342"/>
        <v>0</v>
      </c>
      <c r="BU508" s="40">
        <f t="shared" si="366"/>
        <v>2</v>
      </c>
      <c r="BV508" s="13">
        <f t="shared" si="343"/>
        <v>0</v>
      </c>
      <c r="BW508" s="13">
        <f t="shared" si="344"/>
        <v>0</v>
      </c>
      <c r="BX508" s="13">
        <f t="shared" si="345"/>
        <v>0</v>
      </c>
      <c r="BY508" s="13">
        <f t="shared" si="346"/>
        <v>0</v>
      </c>
      <c r="BZ508" s="13">
        <f t="shared" si="347"/>
        <v>0</v>
      </c>
      <c r="CA508" s="13">
        <f t="shared" si="348"/>
        <v>0</v>
      </c>
      <c r="CB508" s="13">
        <f t="shared" si="349"/>
        <v>0</v>
      </c>
      <c r="CC508" s="13">
        <f t="shared" si="350"/>
        <v>1</v>
      </c>
      <c r="CD508" s="13">
        <f t="shared" si="351"/>
        <v>1</v>
      </c>
      <c r="CE508" s="13">
        <f t="shared" si="352"/>
        <v>0</v>
      </c>
      <c r="CF508" s="13">
        <f t="shared" si="353"/>
        <v>0</v>
      </c>
      <c r="CG508" s="13">
        <f t="shared" si="354"/>
        <v>0</v>
      </c>
      <c r="CH508" s="13">
        <f t="shared" si="355"/>
        <v>0</v>
      </c>
      <c r="CI508" s="13">
        <f t="shared" si="356"/>
        <v>0</v>
      </c>
      <c r="CJ508" s="13">
        <f t="shared" si="357"/>
        <v>0</v>
      </c>
      <c r="CK508" s="13">
        <f t="shared" si="358"/>
        <v>0</v>
      </c>
      <c r="CL508" s="13">
        <f t="shared" si="359"/>
        <v>0</v>
      </c>
      <c r="CM508" s="13">
        <f t="shared" si="360"/>
        <v>0</v>
      </c>
      <c r="CN508" s="13">
        <f t="shared" si="361"/>
        <v>0</v>
      </c>
      <c r="CO508" s="13">
        <f t="shared" si="362"/>
        <v>0</v>
      </c>
      <c r="CP508" s="13">
        <f t="shared" si="363"/>
        <v>0</v>
      </c>
      <c r="CQ508" s="13">
        <f t="shared" si="364"/>
        <v>0</v>
      </c>
      <c r="CR508" s="13">
        <f t="shared" si="365"/>
        <v>2</v>
      </c>
      <c r="CS508" s="13">
        <f t="shared" si="367"/>
        <v>1</v>
      </c>
      <c r="CT508" s="13" t="s">
        <v>125</v>
      </c>
    </row>
    <row r="509" spans="1:98" x14ac:dyDescent="0.35">
      <c r="A509" s="14">
        <v>351</v>
      </c>
      <c r="B509" s="6">
        <v>508</v>
      </c>
      <c r="C509" s="6">
        <v>15</v>
      </c>
      <c r="D509" s="6">
        <v>1</v>
      </c>
      <c r="G509" s="6">
        <v>1</v>
      </c>
      <c r="H509" s="6"/>
      <c r="I509" s="6"/>
      <c r="J509" s="6" t="s">
        <v>254</v>
      </c>
      <c r="K509" s="16">
        <v>43783</v>
      </c>
      <c r="L509" s="6" t="s">
        <v>86</v>
      </c>
      <c r="M509" s="6" t="s">
        <v>255</v>
      </c>
      <c r="N509" s="6"/>
      <c r="O509" s="6"/>
      <c r="P509" s="16">
        <v>43759</v>
      </c>
      <c r="R509" s="6" t="s">
        <v>98</v>
      </c>
      <c r="S509" s="6" t="s">
        <v>98</v>
      </c>
      <c r="T509" s="6" t="s">
        <v>53</v>
      </c>
      <c r="V509" s="6" t="s">
        <v>257</v>
      </c>
      <c r="W509" s="6" t="s">
        <v>94</v>
      </c>
      <c r="X509" s="6">
        <v>4</v>
      </c>
      <c r="Y509" s="6" t="s">
        <v>79</v>
      </c>
      <c r="AA509" s="6" t="s">
        <v>50</v>
      </c>
      <c r="AB509" s="6" t="s">
        <v>816</v>
      </c>
      <c r="AC509" s="6" t="s">
        <v>94</v>
      </c>
      <c r="AE509" s="6" t="s">
        <v>80</v>
      </c>
      <c r="AU509" s="6" t="s">
        <v>143</v>
      </c>
      <c r="AV509" s="6" t="s">
        <v>106</v>
      </c>
      <c r="AW509" s="6" t="s">
        <v>816</v>
      </c>
      <c r="AX509" s="6" t="s">
        <v>310</v>
      </c>
      <c r="AY509" s="13">
        <f t="shared" si="322"/>
        <v>0</v>
      </c>
      <c r="AZ509" s="13">
        <f t="shared" si="323"/>
        <v>1</v>
      </c>
      <c r="BA509" s="13">
        <f t="shared" si="324"/>
        <v>0</v>
      </c>
      <c r="BB509" s="13">
        <f t="shared" si="325"/>
        <v>0</v>
      </c>
      <c r="BC509" s="13">
        <f t="shared" si="326"/>
        <v>1</v>
      </c>
      <c r="BD509" s="13">
        <f t="shared" si="327"/>
        <v>0</v>
      </c>
      <c r="BE509" s="13">
        <f>COUNTIF(T509:AT509,"Tocaciones")</f>
        <v>0</v>
      </c>
      <c r="BF509" s="13">
        <f t="shared" si="328"/>
        <v>0</v>
      </c>
      <c r="BG509" s="13">
        <f t="shared" si="329"/>
        <v>0</v>
      </c>
      <c r="BH509" s="13">
        <f t="shared" si="330"/>
        <v>0</v>
      </c>
      <c r="BI509" s="13">
        <f t="shared" si="331"/>
        <v>0</v>
      </c>
      <c r="BJ509" s="13">
        <f t="shared" si="332"/>
        <v>0</v>
      </c>
      <c r="BK509" s="13">
        <f t="shared" si="333"/>
        <v>0</v>
      </c>
      <c r="BL509" s="13">
        <f t="shared" si="334"/>
        <v>0</v>
      </c>
      <c r="BM509" s="13">
        <f t="shared" si="335"/>
        <v>0</v>
      </c>
      <c r="BN509" s="13">
        <f t="shared" si="336"/>
        <v>0</v>
      </c>
      <c r="BO509" s="13">
        <f t="shared" si="337"/>
        <v>0</v>
      </c>
      <c r="BP509" s="13">
        <f t="shared" si="338"/>
        <v>0</v>
      </c>
      <c r="BQ509" s="13">
        <f t="shared" si="339"/>
        <v>0</v>
      </c>
      <c r="BR509" s="13">
        <f t="shared" si="340"/>
        <v>0</v>
      </c>
      <c r="BS509" s="13">
        <f t="shared" si="341"/>
        <v>0</v>
      </c>
      <c r="BT509" s="13">
        <f t="shared" si="342"/>
        <v>0</v>
      </c>
      <c r="BU509" s="40">
        <f t="shared" si="366"/>
        <v>2</v>
      </c>
      <c r="BV509" s="13">
        <f t="shared" si="343"/>
        <v>0</v>
      </c>
      <c r="BW509" s="13">
        <f t="shared" si="344"/>
        <v>0</v>
      </c>
      <c r="BX509" s="13">
        <f t="shared" si="345"/>
        <v>0</v>
      </c>
      <c r="BY509" s="13">
        <f t="shared" si="346"/>
        <v>0</v>
      </c>
      <c r="BZ509" s="13">
        <f t="shared" si="347"/>
        <v>0</v>
      </c>
      <c r="CA509" s="13">
        <f t="shared" si="348"/>
        <v>0</v>
      </c>
      <c r="CB509" s="13">
        <f t="shared" si="349"/>
        <v>0</v>
      </c>
      <c r="CC509" s="13">
        <f t="shared" si="350"/>
        <v>1</v>
      </c>
      <c r="CD509" s="13">
        <f t="shared" si="351"/>
        <v>1</v>
      </c>
      <c r="CE509" s="13">
        <f t="shared" si="352"/>
        <v>0</v>
      </c>
      <c r="CF509" s="13">
        <f t="shared" si="353"/>
        <v>0</v>
      </c>
      <c r="CG509" s="13">
        <f t="shared" si="354"/>
        <v>0</v>
      </c>
      <c r="CH509" s="13">
        <f t="shared" si="355"/>
        <v>0</v>
      </c>
      <c r="CI509" s="13">
        <f t="shared" si="356"/>
        <v>0</v>
      </c>
      <c r="CJ509" s="13">
        <f t="shared" si="357"/>
        <v>0</v>
      </c>
      <c r="CK509" s="13">
        <f t="shared" si="358"/>
        <v>0</v>
      </c>
      <c r="CL509" s="13">
        <f t="shared" si="359"/>
        <v>0</v>
      </c>
      <c r="CM509" s="13">
        <f t="shared" si="360"/>
        <v>0</v>
      </c>
      <c r="CN509" s="13">
        <f t="shared" si="361"/>
        <v>0</v>
      </c>
      <c r="CO509" s="13">
        <f t="shared" si="362"/>
        <v>0</v>
      </c>
      <c r="CP509" s="13">
        <f t="shared" si="363"/>
        <v>0</v>
      </c>
      <c r="CQ509" s="13">
        <f t="shared" si="364"/>
        <v>0</v>
      </c>
      <c r="CR509" s="13">
        <f t="shared" si="365"/>
        <v>2</v>
      </c>
      <c r="CS509" s="13">
        <f t="shared" si="367"/>
        <v>1</v>
      </c>
      <c r="CT509" s="13" t="s">
        <v>125</v>
      </c>
    </row>
    <row r="510" spans="1:98" x14ac:dyDescent="0.35">
      <c r="A510" s="14">
        <v>352</v>
      </c>
      <c r="B510" s="6">
        <v>509</v>
      </c>
      <c r="C510" s="6">
        <v>27</v>
      </c>
      <c r="D510" s="6">
        <v>2</v>
      </c>
      <c r="G510" s="6">
        <v>1</v>
      </c>
      <c r="H510" s="6"/>
      <c r="I510" s="6"/>
      <c r="J510" s="6" t="s">
        <v>351</v>
      </c>
      <c r="K510" s="16"/>
      <c r="L510" s="6" t="s">
        <v>86</v>
      </c>
      <c r="M510" s="6" t="s">
        <v>352</v>
      </c>
      <c r="N510" s="6"/>
      <c r="O510" s="6"/>
      <c r="P510" s="16">
        <v>43784</v>
      </c>
      <c r="Q510" s="17">
        <v>0.91666666666666663</v>
      </c>
      <c r="R510" s="6" t="s">
        <v>310</v>
      </c>
      <c r="S510" s="6" t="s">
        <v>98</v>
      </c>
      <c r="T510" s="6" t="s">
        <v>49</v>
      </c>
      <c r="U510" s="6" t="s">
        <v>461</v>
      </c>
      <c r="V510" s="6" t="s">
        <v>354</v>
      </c>
      <c r="W510" s="6" t="s">
        <v>94</v>
      </c>
      <c r="X510" s="6">
        <v>3</v>
      </c>
      <c r="Y510" s="6" t="s">
        <v>87</v>
      </c>
      <c r="AA510" s="6" t="s">
        <v>55</v>
      </c>
      <c r="AB510" s="6" t="s">
        <v>461</v>
      </c>
      <c r="AC510" s="6" t="s">
        <v>94</v>
      </c>
      <c r="AD510" s="6">
        <v>1</v>
      </c>
      <c r="AE510" s="6" t="s">
        <v>80</v>
      </c>
      <c r="AG510" s="6" t="s">
        <v>53</v>
      </c>
      <c r="AH510" s="6" t="s">
        <v>461</v>
      </c>
      <c r="AI510" s="6" t="s">
        <v>94</v>
      </c>
      <c r="AK510" s="6" t="s">
        <v>79</v>
      </c>
      <c r="AM510" s="6" t="s">
        <v>50</v>
      </c>
      <c r="AN510" s="6" t="s">
        <v>461</v>
      </c>
      <c r="AO510" s="6" t="s">
        <v>94</v>
      </c>
      <c r="AQ510" s="6" t="s">
        <v>80</v>
      </c>
      <c r="AU510" s="6" t="s">
        <v>105</v>
      </c>
      <c r="AV510" s="6" t="s">
        <v>106</v>
      </c>
      <c r="AW510" s="6" t="s">
        <v>817</v>
      </c>
      <c r="AX510" s="6" t="s">
        <v>310</v>
      </c>
      <c r="AY510" s="13">
        <f t="shared" si="322"/>
        <v>1</v>
      </c>
      <c r="AZ510" s="13">
        <f t="shared" si="323"/>
        <v>1</v>
      </c>
      <c r="BA510" s="13">
        <f t="shared" si="324"/>
        <v>0</v>
      </c>
      <c r="BB510" s="13">
        <f t="shared" si="325"/>
        <v>0</v>
      </c>
      <c r="BC510" s="13">
        <f t="shared" si="326"/>
        <v>1</v>
      </c>
      <c r="BD510" s="13">
        <f t="shared" si="327"/>
        <v>0</v>
      </c>
      <c r="BE510" s="13">
        <f>COUNTIF(T510:AW510,"Tocaciones")</f>
        <v>1</v>
      </c>
      <c r="BF510" s="13">
        <f t="shared" si="328"/>
        <v>0</v>
      </c>
      <c r="BG510" s="13">
        <f t="shared" si="329"/>
        <v>0</v>
      </c>
      <c r="BH510" s="13">
        <f t="shared" si="330"/>
        <v>0</v>
      </c>
      <c r="BI510" s="13">
        <f t="shared" si="331"/>
        <v>0</v>
      </c>
      <c r="BJ510" s="13">
        <f t="shared" si="332"/>
        <v>0</v>
      </c>
      <c r="BK510" s="13">
        <f t="shared" si="333"/>
        <v>0</v>
      </c>
      <c r="BL510" s="13">
        <f t="shared" si="334"/>
        <v>0</v>
      </c>
      <c r="BM510" s="13">
        <f t="shared" si="335"/>
        <v>0</v>
      </c>
      <c r="BN510" s="13">
        <f t="shared" si="336"/>
        <v>0</v>
      </c>
      <c r="BO510" s="13">
        <f t="shared" si="337"/>
        <v>0</v>
      </c>
      <c r="BP510" s="13">
        <f t="shared" si="338"/>
        <v>0</v>
      </c>
      <c r="BQ510" s="13">
        <f t="shared" si="339"/>
        <v>0</v>
      </c>
      <c r="BR510" s="13">
        <f t="shared" si="340"/>
        <v>0</v>
      </c>
      <c r="BS510" s="13">
        <f t="shared" si="341"/>
        <v>0</v>
      </c>
      <c r="BT510" s="13">
        <f t="shared" si="342"/>
        <v>0</v>
      </c>
      <c r="BU510" s="40">
        <f t="shared" si="366"/>
        <v>4</v>
      </c>
      <c r="BV510" s="13">
        <f t="shared" si="343"/>
        <v>0</v>
      </c>
      <c r="BW510" s="13">
        <f t="shared" si="344"/>
        <v>0</v>
      </c>
      <c r="BX510" s="13">
        <f t="shared" si="345"/>
        <v>0</v>
      </c>
      <c r="BY510" s="13">
        <f t="shared" si="346"/>
        <v>0</v>
      </c>
      <c r="BZ510" s="13">
        <f t="shared" si="347"/>
        <v>0</v>
      </c>
      <c r="CA510" s="13">
        <f t="shared" si="348"/>
        <v>0</v>
      </c>
      <c r="CB510" s="13">
        <f t="shared" si="349"/>
        <v>0</v>
      </c>
      <c r="CC510" s="13">
        <f t="shared" si="350"/>
        <v>1</v>
      </c>
      <c r="CD510" s="13">
        <f t="shared" si="351"/>
        <v>2</v>
      </c>
      <c r="CE510" s="13">
        <f t="shared" si="352"/>
        <v>0</v>
      </c>
      <c r="CF510" s="13">
        <f t="shared" si="353"/>
        <v>0</v>
      </c>
      <c r="CG510" s="13">
        <f t="shared" si="354"/>
        <v>0</v>
      </c>
      <c r="CH510" s="13">
        <f t="shared" si="355"/>
        <v>0</v>
      </c>
      <c r="CI510" s="13">
        <f t="shared" si="356"/>
        <v>0</v>
      </c>
      <c r="CJ510" s="13">
        <f t="shared" si="357"/>
        <v>0</v>
      </c>
      <c r="CK510" s="13">
        <f t="shared" si="358"/>
        <v>1</v>
      </c>
      <c r="CL510" s="13">
        <f t="shared" si="359"/>
        <v>0</v>
      </c>
      <c r="CM510" s="13">
        <f t="shared" si="360"/>
        <v>0</v>
      </c>
      <c r="CN510" s="13">
        <f t="shared" si="361"/>
        <v>0</v>
      </c>
      <c r="CO510" s="13">
        <f t="shared" si="362"/>
        <v>0</v>
      </c>
      <c r="CP510" s="13">
        <f t="shared" si="363"/>
        <v>0</v>
      </c>
      <c r="CQ510" s="13">
        <f t="shared" si="364"/>
        <v>0</v>
      </c>
      <c r="CR510" s="13">
        <f t="shared" si="365"/>
        <v>4</v>
      </c>
      <c r="CS510" s="13">
        <f t="shared" si="367"/>
        <v>2</v>
      </c>
      <c r="CT510" s="13" t="s">
        <v>125</v>
      </c>
    </row>
    <row r="511" spans="1:98" x14ac:dyDescent="0.35">
      <c r="A511" s="14">
        <v>353</v>
      </c>
      <c r="B511" s="6">
        <v>510</v>
      </c>
      <c r="D511" s="6">
        <v>1</v>
      </c>
      <c r="G511" s="6">
        <v>1</v>
      </c>
      <c r="H511" s="6"/>
      <c r="I511" s="6"/>
      <c r="J511" s="6" t="s">
        <v>175</v>
      </c>
      <c r="L511" s="6" t="s">
        <v>172</v>
      </c>
      <c r="M511" s="6" t="s">
        <v>176</v>
      </c>
      <c r="N511" s="6"/>
      <c r="O511" s="6"/>
      <c r="P511" s="16">
        <v>43775</v>
      </c>
      <c r="Q511" s="17">
        <v>0.5</v>
      </c>
      <c r="R511" s="6" t="s">
        <v>310</v>
      </c>
      <c r="S511" s="6" t="s">
        <v>98</v>
      </c>
      <c r="T511" s="6" t="s">
        <v>53</v>
      </c>
      <c r="U511" s="6" t="s">
        <v>818</v>
      </c>
      <c r="V511" s="6" t="s">
        <v>178</v>
      </c>
      <c r="W511" s="6" t="s">
        <v>94</v>
      </c>
      <c r="Y511" s="6" t="s">
        <v>79</v>
      </c>
      <c r="AA511" s="6" t="s">
        <v>55</v>
      </c>
      <c r="AB511" s="6" t="s">
        <v>818</v>
      </c>
      <c r="AC511" s="6" t="s">
        <v>94</v>
      </c>
      <c r="AE511" s="6" t="s">
        <v>80</v>
      </c>
      <c r="AG511" s="6" t="s">
        <v>56</v>
      </c>
      <c r="AH511" s="6" t="s">
        <v>818</v>
      </c>
      <c r="AI511" s="6" t="s">
        <v>94</v>
      </c>
      <c r="AK511" s="6" t="s">
        <v>89</v>
      </c>
      <c r="AU511" s="6" t="s">
        <v>105</v>
      </c>
      <c r="AV511" s="6" t="s">
        <v>106</v>
      </c>
      <c r="AX511" s="6" t="s">
        <v>310</v>
      </c>
      <c r="AY511" s="13">
        <f t="shared" si="322"/>
        <v>0</v>
      </c>
      <c r="AZ511" s="13">
        <f t="shared" si="323"/>
        <v>0</v>
      </c>
      <c r="BA511" s="13">
        <f t="shared" si="324"/>
        <v>0</v>
      </c>
      <c r="BB511" s="13">
        <f t="shared" si="325"/>
        <v>0</v>
      </c>
      <c r="BC511" s="13">
        <f t="shared" si="326"/>
        <v>1</v>
      </c>
      <c r="BD511" s="13">
        <f t="shared" si="327"/>
        <v>0</v>
      </c>
      <c r="BE511" s="13">
        <f>COUNTIF(T511:AT511,"Tocaciones")</f>
        <v>1</v>
      </c>
      <c r="BF511" s="13">
        <f t="shared" si="328"/>
        <v>1</v>
      </c>
      <c r="BG511" s="13">
        <f t="shared" si="329"/>
        <v>0</v>
      </c>
      <c r="BH511" s="13">
        <f t="shared" si="330"/>
        <v>0</v>
      </c>
      <c r="BI511" s="13">
        <f t="shared" si="331"/>
        <v>0</v>
      </c>
      <c r="BJ511" s="13">
        <f t="shared" si="332"/>
        <v>0</v>
      </c>
      <c r="BK511" s="13">
        <f t="shared" si="333"/>
        <v>0</v>
      </c>
      <c r="BL511" s="13">
        <f t="shared" si="334"/>
        <v>0</v>
      </c>
      <c r="BM511" s="13">
        <f t="shared" si="335"/>
        <v>0</v>
      </c>
      <c r="BN511" s="13">
        <f t="shared" si="336"/>
        <v>0</v>
      </c>
      <c r="BO511" s="13">
        <f t="shared" si="337"/>
        <v>0</v>
      </c>
      <c r="BP511" s="13">
        <f t="shared" si="338"/>
        <v>0</v>
      </c>
      <c r="BQ511" s="13">
        <f t="shared" si="339"/>
        <v>0</v>
      </c>
      <c r="BR511" s="13">
        <f t="shared" si="340"/>
        <v>0</v>
      </c>
      <c r="BS511" s="13">
        <f t="shared" si="341"/>
        <v>0</v>
      </c>
      <c r="BT511" s="13">
        <f t="shared" si="342"/>
        <v>0</v>
      </c>
      <c r="BU511" s="40">
        <f t="shared" si="366"/>
        <v>3</v>
      </c>
      <c r="BV511" s="13">
        <f t="shared" si="343"/>
        <v>0</v>
      </c>
      <c r="BW511" s="13">
        <f t="shared" si="344"/>
        <v>0</v>
      </c>
      <c r="BX511" s="13">
        <f t="shared" si="345"/>
        <v>0</v>
      </c>
      <c r="BY511" s="13">
        <f t="shared" si="346"/>
        <v>0</v>
      </c>
      <c r="BZ511" s="13">
        <f t="shared" si="347"/>
        <v>0</v>
      </c>
      <c r="CA511" s="13">
        <f t="shared" si="348"/>
        <v>0</v>
      </c>
      <c r="CB511" s="13">
        <f t="shared" si="349"/>
        <v>0</v>
      </c>
      <c r="CC511" s="13">
        <f t="shared" si="350"/>
        <v>1</v>
      </c>
      <c r="CD511" s="13">
        <f t="shared" si="351"/>
        <v>1</v>
      </c>
      <c r="CE511" s="13">
        <f t="shared" si="352"/>
        <v>0</v>
      </c>
      <c r="CF511" s="13">
        <f t="shared" si="353"/>
        <v>0</v>
      </c>
      <c r="CG511" s="13">
        <f t="shared" si="354"/>
        <v>0</v>
      </c>
      <c r="CH511" s="13">
        <f t="shared" si="355"/>
        <v>0</v>
      </c>
      <c r="CI511" s="13">
        <f t="shared" si="356"/>
        <v>0</v>
      </c>
      <c r="CJ511" s="13">
        <f t="shared" si="357"/>
        <v>0</v>
      </c>
      <c r="CK511" s="13">
        <f t="shared" si="358"/>
        <v>0</v>
      </c>
      <c r="CL511" s="13">
        <f t="shared" si="359"/>
        <v>0</v>
      </c>
      <c r="CM511" s="13">
        <f t="shared" si="360"/>
        <v>1</v>
      </c>
      <c r="CN511" s="13">
        <f t="shared" si="361"/>
        <v>0</v>
      </c>
      <c r="CO511" s="13">
        <f t="shared" si="362"/>
        <v>0</v>
      </c>
      <c r="CP511" s="13">
        <f t="shared" si="363"/>
        <v>0</v>
      </c>
      <c r="CQ511" s="13">
        <f t="shared" si="364"/>
        <v>0</v>
      </c>
      <c r="CR511" s="13">
        <f t="shared" si="365"/>
        <v>3</v>
      </c>
      <c r="CS511" s="13">
        <f t="shared" si="367"/>
        <v>1</v>
      </c>
      <c r="CT511" s="13" t="s">
        <v>125</v>
      </c>
    </row>
    <row r="512" spans="1:98" x14ac:dyDescent="0.35">
      <c r="A512" s="14">
        <v>354</v>
      </c>
      <c r="B512" s="6">
        <v>511</v>
      </c>
      <c r="C512" s="6">
        <v>21</v>
      </c>
      <c r="D512" s="6">
        <v>2</v>
      </c>
      <c r="F512" s="6" t="s">
        <v>819</v>
      </c>
      <c r="G512" s="6">
        <v>1</v>
      </c>
      <c r="H512" s="6"/>
      <c r="I512" s="6"/>
      <c r="J512" s="6" t="s">
        <v>147</v>
      </c>
      <c r="L512" s="6" t="s">
        <v>86</v>
      </c>
      <c r="M512" s="6" t="s">
        <v>325</v>
      </c>
      <c r="N512" s="6"/>
      <c r="O512" s="6"/>
      <c r="P512" s="16">
        <v>43783</v>
      </c>
      <c r="Q512" s="17">
        <v>0.75</v>
      </c>
      <c r="R512" s="6" t="s">
        <v>310</v>
      </c>
      <c r="S512" s="6" t="s">
        <v>98</v>
      </c>
      <c r="T512" s="6" t="s">
        <v>53</v>
      </c>
      <c r="U512" s="6" t="s">
        <v>820</v>
      </c>
      <c r="V512" s="6" t="s">
        <v>327</v>
      </c>
      <c r="W512" s="6" t="s">
        <v>94</v>
      </c>
      <c r="Y512" s="6" t="s">
        <v>79</v>
      </c>
      <c r="AA512" s="6" t="s">
        <v>49</v>
      </c>
      <c r="AB512" s="6" t="s">
        <v>821</v>
      </c>
      <c r="AC512" s="6" t="s">
        <v>94</v>
      </c>
      <c r="AE512" s="6" t="s">
        <v>86</v>
      </c>
      <c r="AG512" s="6" t="s">
        <v>55</v>
      </c>
      <c r="AH512" s="6" t="s">
        <v>821</v>
      </c>
      <c r="AI512" s="6" t="s">
        <v>94</v>
      </c>
      <c r="AK512" s="6" t="s">
        <v>80</v>
      </c>
      <c r="AM512" s="6" t="s">
        <v>50</v>
      </c>
      <c r="AN512" s="6" t="s">
        <v>821</v>
      </c>
      <c r="AO512" s="6" t="s">
        <v>94</v>
      </c>
      <c r="AQ512" s="6" t="s">
        <v>80</v>
      </c>
      <c r="AU512" s="6" t="s">
        <v>105</v>
      </c>
      <c r="AW512" s="6" t="s">
        <v>822</v>
      </c>
      <c r="AX512" s="6" t="s">
        <v>310</v>
      </c>
      <c r="AY512" s="13">
        <f t="shared" si="322"/>
        <v>1</v>
      </c>
      <c r="AZ512" s="13">
        <f t="shared" si="323"/>
        <v>1</v>
      </c>
      <c r="BA512" s="13">
        <f t="shared" si="324"/>
        <v>0</v>
      </c>
      <c r="BB512" s="13">
        <f t="shared" si="325"/>
        <v>0</v>
      </c>
      <c r="BC512" s="13">
        <f t="shared" si="326"/>
        <v>1</v>
      </c>
      <c r="BD512" s="13">
        <f t="shared" si="327"/>
        <v>0</v>
      </c>
      <c r="BE512" s="13">
        <f>COUNTIF(T512:AW512,"Tocaciones")</f>
        <v>1</v>
      </c>
      <c r="BF512" s="13">
        <f t="shared" si="328"/>
        <v>0</v>
      </c>
      <c r="BG512" s="13">
        <f t="shared" si="329"/>
        <v>0</v>
      </c>
      <c r="BH512" s="13">
        <f t="shared" si="330"/>
        <v>0</v>
      </c>
      <c r="BI512" s="13">
        <f t="shared" si="331"/>
        <v>0</v>
      </c>
      <c r="BJ512" s="13">
        <f t="shared" si="332"/>
        <v>0</v>
      </c>
      <c r="BK512" s="13">
        <f t="shared" si="333"/>
        <v>0</v>
      </c>
      <c r="BL512" s="13">
        <f t="shared" si="334"/>
        <v>0</v>
      </c>
      <c r="BM512" s="13">
        <f t="shared" si="335"/>
        <v>0</v>
      </c>
      <c r="BN512" s="13">
        <f t="shared" si="336"/>
        <v>0</v>
      </c>
      <c r="BO512" s="13">
        <f t="shared" si="337"/>
        <v>0</v>
      </c>
      <c r="BP512" s="13">
        <f t="shared" si="338"/>
        <v>0</v>
      </c>
      <c r="BQ512" s="13">
        <f t="shared" si="339"/>
        <v>0</v>
      </c>
      <c r="BR512" s="13">
        <f t="shared" si="340"/>
        <v>0</v>
      </c>
      <c r="BS512" s="13">
        <f t="shared" si="341"/>
        <v>0</v>
      </c>
      <c r="BT512" s="13">
        <f t="shared" si="342"/>
        <v>0</v>
      </c>
      <c r="BU512" s="40">
        <f t="shared" si="366"/>
        <v>4</v>
      </c>
      <c r="BV512" s="13">
        <f t="shared" si="343"/>
        <v>0</v>
      </c>
      <c r="BW512" s="13">
        <f t="shared" si="344"/>
        <v>0</v>
      </c>
      <c r="BX512" s="13">
        <f t="shared" si="345"/>
        <v>0</v>
      </c>
      <c r="BY512" s="13">
        <f t="shared" si="346"/>
        <v>0</v>
      </c>
      <c r="BZ512" s="13">
        <f t="shared" si="347"/>
        <v>0</v>
      </c>
      <c r="CA512" s="13">
        <f t="shared" si="348"/>
        <v>0</v>
      </c>
      <c r="CB512" s="13">
        <f t="shared" si="349"/>
        <v>0</v>
      </c>
      <c r="CC512" s="13">
        <f t="shared" si="350"/>
        <v>1</v>
      </c>
      <c r="CD512" s="13">
        <f t="shared" si="351"/>
        <v>2</v>
      </c>
      <c r="CE512" s="13">
        <f t="shared" si="352"/>
        <v>0</v>
      </c>
      <c r="CF512" s="13">
        <f t="shared" si="353"/>
        <v>0</v>
      </c>
      <c r="CG512" s="13">
        <f t="shared" si="354"/>
        <v>0</v>
      </c>
      <c r="CH512" s="13">
        <f t="shared" si="355"/>
        <v>0</v>
      </c>
      <c r="CI512" s="13">
        <f t="shared" si="356"/>
        <v>0</v>
      </c>
      <c r="CJ512" s="13">
        <f t="shared" si="357"/>
        <v>1</v>
      </c>
      <c r="CK512" s="13">
        <f t="shared" si="358"/>
        <v>0</v>
      </c>
      <c r="CL512" s="13">
        <f t="shared" si="359"/>
        <v>0</v>
      </c>
      <c r="CM512" s="13">
        <f t="shared" si="360"/>
        <v>0</v>
      </c>
      <c r="CN512" s="13">
        <f t="shared" si="361"/>
        <v>0</v>
      </c>
      <c r="CO512" s="13">
        <f t="shared" si="362"/>
        <v>0</v>
      </c>
      <c r="CP512" s="13">
        <f t="shared" si="363"/>
        <v>0</v>
      </c>
      <c r="CQ512" s="13">
        <f t="shared" si="364"/>
        <v>0</v>
      </c>
      <c r="CR512" s="13">
        <f t="shared" si="365"/>
        <v>4</v>
      </c>
      <c r="CS512" s="13">
        <f t="shared" si="367"/>
        <v>2</v>
      </c>
      <c r="CT512" s="13" t="s">
        <v>125</v>
      </c>
    </row>
    <row r="513" spans="1:98" x14ac:dyDescent="0.35">
      <c r="A513" s="14">
        <v>355</v>
      </c>
      <c r="B513" s="6">
        <v>512</v>
      </c>
      <c r="C513" s="6">
        <v>17</v>
      </c>
      <c r="D513" s="6">
        <v>1</v>
      </c>
      <c r="G513" s="6">
        <v>1</v>
      </c>
      <c r="H513" s="6"/>
      <c r="I513" s="6"/>
      <c r="J513" s="6" t="s">
        <v>96</v>
      </c>
      <c r="L513" s="6" t="s">
        <v>86</v>
      </c>
      <c r="M513" s="6" t="s">
        <v>108</v>
      </c>
      <c r="N513" s="6"/>
      <c r="O513" s="6"/>
      <c r="P513" s="16">
        <v>43774</v>
      </c>
      <c r="Q513" s="17">
        <v>0.52083333333333337</v>
      </c>
      <c r="R513" s="6" t="s">
        <v>99</v>
      </c>
      <c r="S513" s="6">
        <v>999</v>
      </c>
      <c r="T513" s="6" t="s">
        <v>53</v>
      </c>
      <c r="U513" s="6" t="s">
        <v>823</v>
      </c>
      <c r="V513" s="6" t="s">
        <v>632</v>
      </c>
      <c r="W513" s="6" t="s">
        <v>94</v>
      </c>
      <c r="Y513" s="6" t="s">
        <v>79</v>
      </c>
      <c r="AA513" s="6" t="s">
        <v>49</v>
      </c>
      <c r="AB513" s="6" t="s">
        <v>823</v>
      </c>
      <c r="AC513" s="6" t="s">
        <v>94</v>
      </c>
      <c r="AE513" s="6" t="s">
        <v>87</v>
      </c>
      <c r="AG513" s="6" t="s">
        <v>55</v>
      </c>
      <c r="AH513" s="6" t="s">
        <v>823</v>
      </c>
      <c r="AI513" s="6" t="s">
        <v>94</v>
      </c>
      <c r="AK513" s="6" t="s">
        <v>80</v>
      </c>
      <c r="AU513" s="6" t="s">
        <v>105</v>
      </c>
      <c r="AV513" s="6" t="s">
        <v>106</v>
      </c>
      <c r="AW513" s="6" t="s">
        <v>800</v>
      </c>
      <c r="AX513" s="6" t="s">
        <v>310</v>
      </c>
      <c r="AY513" s="13">
        <f t="shared" si="322"/>
        <v>1</v>
      </c>
      <c r="AZ513" s="13">
        <f t="shared" si="323"/>
        <v>0</v>
      </c>
      <c r="BA513" s="13">
        <f t="shared" si="324"/>
        <v>0</v>
      </c>
      <c r="BB513" s="13">
        <f t="shared" si="325"/>
        <v>0</v>
      </c>
      <c r="BC513" s="13">
        <f t="shared" si="326"/>
        <v>1</v>
      </c>
      <c r="BD513" s="13">
        <f t="shared" si="327"/>
        <v>0</v>
      </c>
      <c r="BE513" s="13">
        <f>COUNTIF(T513:AT513,"Tocaciones")</f>
        <v>1</v>
      </c>
      <c r="BF513" s="13">
        <f t="shared" si="328"/>
        <v>0</v>
      </c>
      <c r="BG513" s="13">
        <f t="shared" si="329"/>
        <v>0</v>
      </c>
      <c r="BH513" s="13">
        <f t="shared" si="330"/>
        <v>0</v>
      </c>
      <c r="BI513" s="13">
        <f t="shared" si="331"/>
        <v>0</v>
      </c>
      <c r="BJ513" s="13">
        <f t="shared" si="332"/>
        <v>0</v>
      </c>
      <c r="BK513" s="13">
        <f t="shared" si="333"/>
        <v>0</v>
      </c>
      <c r="BL513" s="13">
        <f t="shared" si="334"/>
        <v>0</v>
      </c>
      <c r="BM513" s="13">
        <f t="shared" si="335"/>
        <v>0</v>
      </c>
      <c r="BN513" s="13">
        <f t="shared" si="336"/>
        <v>0</v>
      </c>
      <c r="BO513" s="13">
        <f t="shared" si="337"/>
        <v>0</v>
      </c>
      <c r="BP513" s="13">
        <f t="shared" si="338"/>
        <v>0</v>
      </c>
      <c r="BQ513" s="13">
        <f t="shared" si="339"/>
        <v>0</v>
      </c>
      <c r="BR513" s="13">
        <f t="shared" si="340"/>
        <v>0</v>
      </c>
      <c r="BS513" s="13">
        <f t="shared" si="341"/>
        <v>0</v>
      </c>
      <c r="BT513" s="13">
        <f t="shared" si="342"/>
        <v>0</v>
      </c>
      <c r="BU513" s="40">
        <f t="shared" si="366"/>
        <v>3</v>
      </c>
      <c r="BV513" s="13">
        <f t="shared" si="343"/>
        <v>0</v>
      </c>
      <c r="BW513" s="13">
        <f t="shared" si="344"/>
        <v>0</v>
      </c>
      <c r="BX513" s="13">
        <f t="shared" si="345"/>
        <v>0</v>
      </c>
      <c r="BY513" s="13">
        <f t="shared" si="346"/>
        <v>0</v>
      </c>
      <c r="BZ513" s="13">
        <f t="shared" si="347"/>
        <v>0</v>
      </c>
      <c r="CA513" s="13">
        <f t="shared" si="348"/>
        <v>0</v>
      </c>
      <c r="CB513" s="13">
        <f t="shared" si="349"/>
        <v>0</v>
      </c>
      <c r="CC513" s="13">
        <f t="shared" si="350"/>
        <v>1</v>
      </c>
      <c r="CD513" s="13">
        <f t="shared" si="351"/>
        <v>1</v>
      </c>
      <c r="CE513" s="13">
        <f t="shared" si="352"/>
        <v>0</v>
      </c>
      <c r="CF513" s="13">
        <f t="shared" si="353"/>
        <v>0</v>
      </c>
      <c r="CG513" s="13">
        <f t="shared" si="354"/>
        <v>0</v>
      </c>
      <c r="CH513" s="13">
        <f t="shared" si="355"/>
        <v>0</v>
      </c>
      <c r="CI513" s="13">
        <f t="shared" si="356"/>
        <v>0</v>
      </c>
      <c r="CJ513" s="13">
        <f t="shared" si="357"/>
        <v>0</v>
      </c>
      <c r="CK513" s="13">
        <f t="shared" si="358"/>
        <v>1</v>
      </c>
      <c r="CL513" s="13">
        <f t="shared" si="359"/>
        <v>0</v>
      </c>
      <c r="CM513" s="13">
        <f t="shared" si="360"/>
        <v>0</v>
      </c>
      <c r="CN513" s="13">
        <f t="shared" si="361"/>
        <v>0</v>
      </c>
      <c r="CO513" s="13">
        <f t="shared" si="362"/>
        <v>0</v>
      </c>
      <c r="CP513" s="13">
        <f t="shared" si="363"/>
        <v>0</v>
      </c>
      <c r="CQ513" s="13">
        <f t="shared" si="364"/>
        <v>0</v>
      </c>
      <c r="CR513" s="13">
        <f t="shared" si="365"/>
        <v>3</v>
      </c>
      <c r="CS513" s="13">
        <f t="shared" si="367"/>
        <v>1</v>
      </c>
      <c r="CT513" s="13" t="s">
        <v>125</v>
      </c>
    </row>
    <row r="514" spans="1:98" x14ac:dyDescent="0.35">
      <c r="A514" s="14">
        <v>356</v>
      </c>
      <c r="B514" s="6">
        <v>513</v>
      </c>
      <c r="C514" s="6">
        <v>40</v>
      </c>
      <c r="D514" s="6">
        <v>1</v>
      </c>
      <c r="G514" s="6">
        <v>1</v>
      </c>
      <c r="H514" s="6"/>
      <c r="I514" s="6"/>
      <c r="J514" s="6" t="s">
        <v>254</v>
      </c>
      <c r="K514" s="16">
        <v>43783</v>
      </c>
      <c r="L514" s="6" t="s">
        <v>172</v>
      </c>
      <c r="M514" s="6" t="s">
        <v>824</v>
      </c>
      <c r="N514" s="6"/>
      <c r="O514" s="6"/>
      <c r="P514" s="16">
        <v>43761</v>
      </c>
      <c r="R514" s="6" t="s">
        <v>98</v>
      </c>
      <c r="S514" s="6" t="s">
        <v>98</v>
      </c>
      <c r="T514" s="6" t="s">
        <v>52</v>
      </c>
      <c r="U514" s="6" t="s">
        <v>825</v>
      </c>
      <c r="V514" s="6" t="s">
        <v>826</v>
      </c>
      <c r="W514" s="6" t="s">
        <v>94</v>
      </c>
      <c r="X514" s="6">
        <v>3</v>
      </c>
      <c r="Y514" s="6" t="s">
        <v>73</v>
      </c>
      <c r="Z514" s="6" t="s">
        <v>74</v>
      </c>
      <c r="AU514" s="6" t="s">
        <v>105</v>
      </c>
      <c r="AV514" s="6" t="s">
        <v>106</v>
      </c>
      <c r="AX514" s="6" t="s">
        <v>310</v>
      </c>
      <c r="AY514" s="13">
        <f t="shared" ref="AY514:AY577" si="368">COUNTIF(T514:AT514,"Golpiza")</f>
        <v>0</v>
      </c>
      <c r="AZ514" s="13">
        <f t="shared" ref="AZ514:AZ577" si="369">COUNTIF(T514:AT514,"Desnudamiento")</f>
        <v>0</v>
      </c>
      <c r="BA514" s="13">
        <f t="shared" ref="BA514:BA577" si="370">COUNTIF(T514:AT514,"Negacion de asistencia medica")</f>
        <v>0</v>
      </c>
      <c r="BB514" s="13">
        <f t="shared" ref="BB514:BB577" si="371">COUNTIF(T514:AT514,"Disparos")</f>
        <v>1</v>
      </c>
      <c r="BC514" s="13">
        <f t="shared" ref="BC514:BC577" si="372">COUNTIF(T514:AT514,"Detencion")</f>
        <v>0</v>
      </c>
      <c r="BD514" s="13">
        <f t="shared" ref="BD514:BD577" si="373">COUNTIF(T514:AT514,"Violacion")</f>
        <v>0</v>
      </c>
      <c r="BE514" s="13">
        <f>COUNTIF(T514:AW514,"Tocaciones")</f>
        <v>0</v>
      </c>
      <c r="BF514" s="13">
        <f t="shared" ref="BF514:BF577" si="374">COUNTIF(T514:AW514,"Amenaza")</f>
        <v>0</v>
      </c>
      <c r="BG514" s="13">
        <f t="shared" ref="BG514:BG577" si="375">COUNTIF(T514:AT514,"Amenaza de violacion")</f>
        <v>0</v>
      </c>
      <c r="BH514" s="13">
        <f t="shared" ref="BH514:BH577" si="376">COUNTIF(T514:AT514,"Amenaza de muerte")</f>
        <v>0</v>
      </c>
      <c r="BI514" s="13">
        <f t="shared" ref="BI514:BI577" si="377">COUNTIF(T514:AT514,"Atropello")</f>
        <v>0</v>
      </c>
      <c r="BJ514" s="13">
        <f t="shared" ref="BJ514:BJ577" si="378">COUNTIF(T514:AT514,"Robo con violencia")</f>
        <v>0</v>
      </c>
      <c r="BK514" s="13">
        <f t="shared" ref="BK514:BK577" si="379">COUNTIF(T514:AT514,"Allanamiento")</f>
        <v>0</v>
      </c>
      <c r="BL514" s="13">
        <f t="shared" ref="BL514:BL577" si="380">COUNTIF(T514:AT514,"Invasion de espacio prohibido")</f>
        <v>0</v>
      </c>
      <c r="BM514" s="13">
        <f t="shared" ref="BM514:BM577" si="381">COUNTIF(T514:AT514,"Gaseado")</f>
        <v>0</v>
      </c>
      <c r="BN514" s="13">
        <f t="shared" ref="BN514:BN577" si="382">COUNTIF(T514:AT514,"Piedrazo")</f>
        <v>0</v>
      </c>
      <c r="BO514" s="13">
        <f t="shared" ref="BO514:BO577" si="383">COUNTIF(T514:AT514,"Mordidas")</f>
        <v>0</v>
      </c>
      <c r="BP514" s="13">
        <f t="shared" ref="BP514:BP577" si="384">COUNTIF(T514:AT514,"Montaje")</f>
        <v>0</v>
      </c>
      <c r="BQ514" s="13">
        <f t="shared" ref="BQ514:BQ577" si="385">COUNTIF(T514:AW514,"Crucifixion")</f>
        <v>0</v>
      </c>
      <c r="BR514" s="13">
        <f t="shared" ref="BR514:BR577" si="386">COUNTIF(T514:AX514,"Otros tratos crueles")</f>
        <v>0</v>
      </c>
      <c r="BS514" s="13">
        <f t="shared" ref="BS514:BS577" si="387">COUNTIF(T514:AW514,"Obstruccion de asistencia medica")</f>
        <v>0</v>
      </c>
      <c r="BT514" s="13">
        <f t="shared" ref="BT514:BT577" si="388">COUNTIF(T514:AW514,"Ahogamiento con bolsa plastica")</f>
        <v>0</v>
      </c>
      <c r="BU514" s="40">
        <f t="shared" si="366"/>
        <v>1</v>
      </c>
      <c r="BV514" s="13">
        <f t="shared" ref="BV514:BV577" si="389">COUNTIF(T514:AW514,"Arma de fuego")</f>
        <v>0</v>
      </c>
      <c r="BW514" s="13">
        <f t="shared" ref="BW514:BW577" si="390">COUNTIF(T514:AX514,"Arma antimotin")</f>
        <v>1</v>
      </c>
      <c r="BX514" s="13">
        <f t="shared" ref="BX514:BX577" si="391">COUNTIF(T514:AW514,"Perdigones")</f>
        <v>1</v>
      </c>
      <c r="BY514" s="13">
        <f t="shared" ref="BY514:BY577" si="392">COUNTIF(T514:AW514,"Balines")</f>
        <v>0</v>
      </c>
      <c r="BZ514" s="13">
        <f t="shared" ref="BZ514:BZ577" si="393">COUNTIF(T514:AW514,"Bomba lacrimogena")</f>
        <v>0</v>
      </c>
      <c r="CA514" s="13">
        <f t="shared" ref="CA514:CA577" si="394">COUNTIF(T514:AW514,"Balas")</f>
        <v>0</v>
      </c>
      <c r="CB514" s="13">
        <f t="shared" ref="CB514:CB577" si="395">COUNTIF(T514:AW514,"Poston")</f>
        <v>0</v>
      </c>
      <c r="CC514" s="13">
        <f t="shared" ref="CC514:CC577" si="396">COUNTIF(T514:AW514,"Abuso de poder")</f>
        <v>0</v>
      </c>
      <c r="CD514" s="13">
        <f t="shared" ref="CD514:CD577" si="397">COUNTIF(T514:AW514,"Abuso sexual")</f>
        <v>0</v>
      </c>
      <c r="CE514" s="13">
        <f t="shared" ref="CE514:CE577" si="398">COUNTIF(T514:AW514,"Carro lanza aguas")</f>
        <v>0</v>
      </c>
      <c r="CF514" s="13">
        <f t="shared" ref="CF514:CF577" si="399">COUNTIF(T514:AW514,"Gas pimienta")</f>
        <v>0</v>
      </c>
      <c r="CG514" s="13">
        <f t="shared" ref="CG514:CG577" si="400">COUNTIF(T514:AW514,"Moto")</f>
        <v>0</v>
      </c>
      <c r="CH514" s="13">
        <f t="shared" ref="CH514:CH577" si="401">COUNTIF(T514:AT514,"Perro policial")</f>
        <v>0</v>
      </c>
      <c r="CI514" s="13">
        <f t="shared" ref="CI514:CI577" si="402">COUNTIF(T514:AT514,"Piedras")</f>
        <v>0</v>
      </c>
      <c r="CJ514" s="13">
        <f t="shared" ref="CJ514:CJ577" si="403">COUNTIF(T514:AW514,"Tortura")</f>
        <v>0</v>
      </c>
      <c r="CK514" s="13">
        <f t="shared" ref="CK514:CK577" si="404">COUNTIF(T514:AW514,"Uso excesivo de la fuerza")</f>
        <v>0</v>
      </c>
      <c r="CL514" s="13">
        <f t="shared" ref="CL514:CL577" si="405">COUNTIF(T514:AW514,"Vehiculo")</f>
        <v>0</v>
      </c>
      <c r="CM514" s="13">
        <f t="shared" ref="CM514:CM577" si="406">COUNTIF(T514:AX514,"Acoso sexual")</f>
        <v>0</v>
      </c>
      <c r="CN514" s="13">
        <f t="shared" ref="CN514:CN577" si="407">COUNTIF(T514:AX514,"Otros")</f>
        <v>0</v>
      </c>
      <c r="CO514" s="13">
        <f t="shared" ref="CO514:CO577" si="408">COUNTIF(T514:AW514,"Militares")</f>
        <v>0</v>
      </c>
      <c r="CP514" s="13">
        <f t="shared" ref="CP514:CP577" si="409">COUNTIF(T514:AW514,"PDI")</f>
        <v>0</v>
      </c>
      <c r="CQ514" s="13">
        <f t="shared" ref="CQ514:CQ577" si="410">COUNTIF(T514:AW514,"Marinos")</f>
        <v>0</v>
      </c>
      <c r="CR514" s="13">
        <f t="shared" ref="CR514:CR577" si="411">COUNTIF(T514:AW514,"Carabineros")</f>
        <v>1</v>
      </c>
      <c r="CS514" s="13">
        <f t="shared" si="367"/>
        <v>0</v>
      </c>
      <c r="CT514" s="13" t="s">
        <v>107</v>
      </c>
    </row>
    <row r="515" spans="1:98" x14ac:dyDescent="0.35">
      <c r="A515" s="14">
        <v>357</v>
      </c>
      <c r="B515" s="6">
        <v>514</v>
      </c>
      <c r="D515" s="6">
        <v>2</v>
      </c>
      <c r="F515" s="6" t="s">
        <v>240</v>
      </c>
      <c r="G515" s="6">
        <v>1</v>
      </c>
      <c r="H515" s="6"/>
      <c r="I515" s="6"/>
      <c r="J515" s="6" t="s">
        <v>254</v>
      </c>
      <c r="K515" s="16">
        <v>43783</v>
      </c>
      <c r="L515" s="6" t="s">
        <v>172</v>
      </c>
      <c r="M515" s="6" t="s">
        <v>255</v>
      </c>
      <c r="N515" s="6"/>
      <c r="O515" s="6"/>
      <c r="P515" s="16">
        <v>43760</v>
      </c>
      <c r="Q515" s="17">
        <v>0.66666666666666663</v>
      </c>
      <c r="R515" s="6" t="s">
        <v>98</v>
      </c>
      <c r="S515" s="6" t="s">
        <v>98</v>
      </c>
      <c r="T515" s="6" t="s">
        <v>52</v>
      </c>
      <c r="U515" s="6" t="s">
        <v>827</v>
      </c>
      <c r="V515" s="6" t="s">
        <v>257</v>
      </c>
      <c r="W515" s="6" t="s">
        <v>94</v>
      </c>
      <c r="Y515" s="6" t="s">
        <v>73</v>
      </c>
      <c r="Z515" s="6" t="s">
        <v>74</v>
      </c>
      <c r="AU515" s="6" t="s">
        <v>105</v>
      </c>
      <c r="AV515" s="6" t="s">
        <v>106</v>
      </c>
      <c r="AX515" s="6" t="s">
        <v>310</v>
      </c>
      <c r="AY515" s="13">
        <f t="shared" si="368"/>
        <v>0</v>
      </c>
      <c r="AZ515" s="13">
        <f t="shared" si="369"/>
        <v>0</v>
      </c>
      <c r="BA515" s="13">
        <f t="shared" si="370"/>
        <v>0</v>
      </c>
      <c r="BB515" s="13">
        <f t="shared" si="371"/>
        <v>1</v>
      </c>
      <c r="BC515" s="13">
        <f t="shared" si="372"/>
        <v>0</v>
      </c>
      <c r="BD515" s="13">
        <f t="shared" si="373"/>
        <v>0</v>
      </c>
      <c r="BE515" s="13">
        <f>COUNTIF(T515:AT515,"Tocaciones")</f>
        <v>0</v>
      </c>
      <c r="BF515" s="13">
        <f t="shared" si="374"/>
        <v>0</v>
      </c>
      <c r="BG515" s="13">
        <f t="shared" si="375"/>
        <v>0</v>
      </c>
      <c r="BH515" s="13">
        <f t="shared" si="376"/>
        <v>0</v>
      </c>
      <c r="BI515" s="13">
        <f t="shared" si="377"/>
        <v>0</v>
      </c>
      <c r="BJ515" s="13">
        <f t="shared" si="378"/>
        <v>0</v>
      </c>
      <c r="BK515" s="13">
        <f t="shared" si="379"/>
        <v>0</v>
      </c>
      <c r="BL515" s="13">
        <f t="shared" si="380"/>
        <v>0</v>
      </c>
      <c r="BM515" s="13">
        <f t="shared" si="381"/>
        <v>0</v>
      </c>
      <c r="BN515" s="13">
        <f t="shared" si="382"/>
        <v>0</v>
      </c>
      <c r="BO515" s="13">
        <f t="shared" si="383"/>
        <v>0</v>
      </c>
      <c r="BP515" s="13">
        <f t="shared" si="384"/>
        <v>0</v>
      </c>
      <c r="BQ515" s="13">
        <f t="shared" si="385"/>
        <v>0</v>
      </c>
      <c r="BR515" s="13">
        <f t="shared" si="386"/>
        <v>0</v>
      </c>
      <c r="BS515" s="13">
        <f t="shared" si="387"/>
        <v>0</v>
      </c>
      <c r="BT515" s="13">
        <f t="shared" si="388"/>
        <v>0</v>
      </c>
      <c r="BU515" s="40">
        <f t="shared" ref="BU515:BU578" si="412">SUM(AY515:BT515)</f>
        <v>1</v>
      </c>
      <c r="BV515" s="13">
        <f t="shared" si="389"/>
        <v>0</v>
      </c>
      <c r="BW515" s="13">
        <f t="shared" si="390"/>
        <v>1</v>
      </c>
      <c r="BX515" s="13">
        <f t="shared" si="391"/>
        <v>1</v>
      </c>
      <c r="BY515" s="13">
        <f t="shared" si="392"/>
        <v>0</v>
      </c>
      <c r="BZ515" s="13">
        <f t="shared" si="393"/>
        <v>0</v>
      </c>
      <c r="CA515" s="13">
        <f t="shared" si="394"/>
        <v>0</v>
      </c>
      <c r="CB515" s="13">
        <f t="shared" si="395"/>
        <v>0</v>
      </c>
      <c r="CC515" s="13">
        <f t="shared" si="396"/>
        <v>0</v>
      </c>
      <c r="CD515" s="13">
        <f t="shared" si="397"/>
        <v>0</v>
      </c>
      <c r="CE515" s="13">
        <f t="shared" si="398"/>
        <v>0</v>
      </c>
      <c r="CF515" s="13">
        <f t="shared" si="399"/>
        <v>0</v>
      </c>
      <c r="CG515" s="13">
        <f t="shared" si="400"/>
        <v>0</v>
      </c>
      <c r="CH515" s="13">
        <f t="shared" si="401"/>
        <v>0</v>
      </c>
      <c r="CI515" s="13">
        <f t="shared" si="402"/>
        <v>0</v>
      </c>
      <c r="CJ515" s="13">
        <f t="shared" si="403"/>
        <v>0</v>
      </c>
      <c r="CK515" s="13">
        <f t="shared" si="404"/>
        <v>0</v>
      </c>
      <c r="CL515" s="13">
        <f t="shared" si="405"/>
        <v>0</v>
      </c>
      <c r="CM515" s="13">
        <f t="shared" si="406"/>
        <v>0</v>
      </c>
      <c r="CN515" s="13">
        <f t="shared" si="407"/>
        <v>0</v>
      </c>
      <c r="CO515" s="13">
        <f t="shared" si="408"/>
        <v>0</v>
      </c>
      <c r="CP515" s="13">
        <f t="shared" si="409"/>
        <v>0</v>
      </c>
      <c r="CQ515" s="13">
        <f t="shared" si="410"/>
        <v>0</v>
      </c>
      <c r="CR515" s="13">
        <f t="shared" si="411"/>
        <v>1</v>
      </c>
      <c r="CS515" s="13">
        <f t="shared" ref="CS515:CS578" si="413">SUM(AZ515,BD515,BE515,BG515)</f>
        <v>0</v>
      </c>
      <c r="CT515" s="13" t="s">
        <v>107</v>
      </c>
    </row>
    <row r="516" spans="1:98" x14ac:dyDescent="0.35">
      <c r="A516" s="14">
        <v>358</v>
      </c>
      <c r="B516" s="6">
        <v>515</v>
      </c>
      <c r="C516" s="6">
        <v>23</v>
      </c>
      <c r="D516" s="6">
        <v>1</v>
      </c>
      <c r="F516" s="6" t="s">
        <v>240</v>
      </c>
      <c r="G516" s="6">
        <v>1</v>
      </c>
      <c r="H516" s="6"/>
      <c r="I516" s="6"/>
      <c r="J516" s="6" t="s">
        <v>147</v>
      </c>
      <c r="K516" s="16">
        <v>43784</v>
      </c>
      <c r="L516" s="6" t="s">
        <v>86</v>
      </c>
      <c r="M516" s="6" t="s">
        <v>325</v>
      </c>
      <c r="N516" s="6"/>
      <c r="O516" s="6"/>
      <c r="P516" s="21">
        <v>43774</v>
      </c>
      <c r="Q516" s="17">
        <v>0.77083333333333337</v>
      </c>
      <c r="R516" s="6" t="s">
        <v>99</v>
      </c>
      <c r="S516" s="6" t="s">
        <v>98</v>
      </c>
      <c r="T516" s="6" t="s">
        <v>49</v>
      </c>
      <c r="U516" s="6" t="s">
        <v>468</v>
      </c>
      <c r="W516" s="6" t="s">
        <v>94</v>
      </c>
      <c r="Y516" s="6" t="s">
        <v>87</v>
      </c>
      <c r="AA516" s="6" t="s">
        <v>53</v>
      </c>
      <c r="AB516" s="6" t="s">
        <v>468</v>
      </c>
      <c r="AC516" s="6" t="s">
        <v>94</v>
      </c>
      <c r="AE516" s="6" t="s">
        <v>79</v>
      </c>
      <c r="AG516" s="6" t="s">
        <v>49</v>
      </c>
      <c r="AH516" s="6" t="s">
        <v>687</v>
      </c>
      <c r="AI516" s="6" t="s">
        <v>94</v>
      </c>
      <c r="AK516" s="6" t="s">
        <v>79</v>
      </c>
      <c r="AM516" s="6" t="s">
        <v>56</v>
      </c>
      <c r="AN516" s="6" t="s">
        <v>687</v>
      </c>
      <c r="AO516" s="6" t="s">
        <v>94</v>
      </c>
      <c r="AQ516" s="6" t="s">
        <v>79</v>
      </c>
      <c r="AU516" s="6" t="s">
        <v>105</v>
      </c>
      <c r="AV516" s="6" t="s">
        <v>106</v>
      </c>
      <c r="AW516" s="6" t="s">
        <v>466</v>
      </c>
      <c r="AX516" s="6" t="s">
        <v>99</v>
      </c>
      <c r="AY516" s="13">
        <f t="shared" si="368"/>
        <v>2</v>
      </c>
      <c r="AZ516" s="13">
        <f t="shared" si="369"/>
        <v>0</v>
      </c>
      <c r="BA516" s="13">
        <f t="shared" si="370"/>
        <v>0</v>
      </c>
      <c r="BB516" s="13">
        <f t="shared" si="371"/>
        <v>0</v>
      </c>
      <c r="BC516" s="13">
        <f t="shared" si="372"/>
        <v>1</v>
      </c>
      <c r="BD516" s="13">
        <f t="shared" si="373"/>
        <v>0</v>
      </c>
      <c r="BE516" s="13">
        <f>COUNTIF(T516:AW516,"Tocaciones")</f>
        <v>0</v>
      </c>
      <c r="BF516" s="13">
        <f t="shared" si="374"/>
        <v>1</v>
      </c>
      <c r="BG516" s="13">
        <f t="shared" si="375"/>
        <v>0</v>
      </c>
      <c r="BH516" s="13">
        <f t="shared" si="376"/>
        <v>0</v>
      </c>
      <c r="BI516" s="13">
        <f t="shared" si="377"/>
        <v>0</v>
      </c>
      <c r="BJ516" s="13">
        <f t="shared" si="378"/>
        <v>0</v>
      </c>
      <c r="BK516" s="13">
        <f t="shared" si="379"/>
        <v>0</v>
      </c>
      <c r="BL516" s="13">
        <f t="shared" si="380"/>
        <v>0</v>
      </c>
      <c r="BM516" s="13">
        <f t="shared" si="381"/>
        <v>0</v>
      </c>
      <c r="BN516" s="13">
        <f t="shared" si="382"/>
        <v>0</v>
      </c>
      <c r="BO516" s="13">
        <f t="shared" si="383"/>
        <v>0</v>
      </c>
      <c r="BP516" s="13">
        <f t="shared" si="384"/>
        <v>0</v>
      </c>
      <c r="BQ516" s="13">
        <f t="shared" si="385"/>
        <v>0</v>
      </c>
      <c r="BR516" s="13">
        <f t="shared" si="386"/>
        <v>0</v>
      </c>
      <c r="BS516" s="13">
        <f t="shared" si="387"/>
        <v>0</v>
      </c>
      <c r="BT516" s="13">
        <f t="shared" si="388"/>
        <v>0</v>
      </c>
      <c r="BU516" s="40">
        <f t="shared" si="412"/>
        <v>4</v>
      </c>
      <c r="BV516" s="13">
        <f t="shared" si="389"/>
        <v>0</v>
      </c>
      <c r="BW516" s="13">
        <f t="shared" si="390"/>
        <v>0</v>
      </c>
      <c r="BX516" s="13">
        <f t="shared" si="391"/>
        <v>0</v>
      </c>
      <c r="BY516" s="13">
        <f t="shared" si="392"/>
        <v>0</v>
      </c>
      <c r="BZ516" s="13">
        <f t="shared" si="393"/>
        <v>0</v>
      </c>
      <c r="CA516" s="13">
        <f t="shared" si="394"/>
        <v>0</v>
      </c>
      <c r="CB516" s="13">
        <f t="shared" si="395"/>
        <v>0</v>
      </c>
      <c r="CC516" s="13">
        <f t="shared" si="396"/>
        <v>3</v>
      </c>
      <c r="CD516" s="13">
        <f t="shared" si="397"/>
        <v>0</v>
      </c>
      <c r="CE516" s="13">
        <f t="shared" si="398"/>
        <v>0</v>
      </c>
      <c r="CF516" s="13">
        <f t="shared" si="399"/>
        <v>0</v>
      </c>
      <c r="CG516" s="13">
        <f t="shared" si="400"/>
        <v>0</v>
      </c>
      <c r="CH516" s="13">
        <f t="shared" si="401"/>
        <v>0</v>
      </c>
      <c r="CI516" s="13">
        <f t="shared" si="402"/>
        <v>0</v>
      </c>
      <c r="CJ516" s="13">
        <f t="shared" si="403"/>
        <v>0</v>
      </c>
      <c r="CK516" s="13">
        <f t="shared" si="404"/>
        <v>1</v>
      </c>
      <c r="CL516" s="13">
        <f t="shared" si="405"/>
        <v>0</v>
      </c>
      <c r="CM516" s="13">
        <f t="shared" si="406"/>
        <v>0</v>
      </c>
      <c r="CN516" s="13">
        <f t="shared" si="407"/>
        <v>0</v>
      </c>
      <c r="CO516" s="13">
        <f t="shared" si="408"/>
        <v>0</v>
      </c>
      <c r="CP516" s="13">
        <f t="shared" si="409"/>
        <v>0</v>
      </c>
      <c r="CQ516" s="13">
        <f t="shared" si="410"/>
        <v>0</v>
      </c>
      <c r="CR516" s="13">
        <f t="shared" si="411"/>
        <v>4</v>
      </c>
      <c r="CS516" s="13">
        <f t="shared" si="413"/>
        <v>0</v>
      </c>
      <c r="CT516" s="13" t="s">
        <v>107</v>
      </c>
    </row>
    <row r="517" spans="1:98" x14ac:dyDescent="0.35">
      <c r="A517" s="14">
        <v>359</v>
      </c>
      <c r="B517" s="6">
        <v>516</v>
      </c>
      <c r="D517" s="6">
        <v>2</v>
      </c>
      <c r="G517" s="6">
        <v>1</v>
      </c>
      <c r="H517" s="6"/>
      <c r="I517" s="6"/>
      <c r="J517" s="6" t="s">
        <v>163</v>
      </c>
      <c r="K517" s="21">
        <v>43776</v>
      </c>
      <c r="L517" s="6" t="s">
        <v>481</v>
      </c>
      <c r="M517" s="6" t="s">
        <v>579</v>
      </c>
      <c r="N517" s="6"/>
      <c r="O517" s="6"/>
      <c r="P517" s="16">
        <v>43766</v>
      </c>
      <c r="Q517" s="17">
        <v>0.875</v>
      </c>
      <c r="R517" s="6" t="s">
        <v>99</v>
      </c>
      <c r="S517" s="6" t="s">
        <v>98</v>
      </c>
      <c r="T517" s="6" t="s">
        <v>52</v>
      </c>
      <c r="U517" s="6" t="s">
        <v>561</v>
      </c>
      <c r="V517" s="6" t="s">
        <v>544</v>
      </c>
      <c r="W517" s="6" t="s">
        <v>92</v>
      </c>
      <c r="Y517" s="6" t="s">
        <v>73</v>
      </c>
      <c r="Z517" s="6" t="s">
        <v>74</v>
      </c>
      <c r="AU517" s="6" t="s">
        <v>105</v>
      </c>
      <c r="AV517" s="6" t="s">
        <v>106</v>
      </c>
      <c r="AX517" s="6" t="s">
        <v>99</v>
      </c>
      <c r="AY517" s="13">
        <f t="shared" si="368"/>
        <v>0</v>
      </c>
      <c r="AZ517" s="13">
        <f t="shared" si="369"/>
        <v>0</v>
      </c>
      <c r="BA517" s="13">
        <f t="shared" si="370"/>
        <v>0</v>
      </c>
      <c r="BB517" s="13">
        <f t="shared" si="371"/>
        <v>1</v>
      </c>
      <c r="BC517" s="13">
        <f t="shared" si="372"/>
        <v>0</v>
      </c>
      <c r="BD517" s="13">
        <f t="shared" si="373"/>
        <v>0</v>
      </c>
      <c r="BE517" s="13">
        <f>COUNTIF(T517:AT517,"Tocaciones")</f>
        <v>0</v>
      </c>
      <c r="BF517" s="13">
        <f t="shared" si="374"/>
        <v>0</v>
      </c>
      <c r="BG517" s="13">
        <f t="shared" si="375"/>
        <v>0</v>
      </c>
      <c r="BH517" s="13">
        <f t="shared" si="376"/>
        <v>0</v>
      </c>
      <c r="BI517" s="13">
        <f t="shared" si="377"/>
        <v>0</v>
      </c>
      <c r="BJ517" s="13">
        <f t="shared" si="378"/>
        <v>0</v>
      </c>
      <c r="BK517" s="13">
        <f t="shared" si="379"/>
        <v>0</v>
      </c>
      <c r="BL517" s="13">
        <f t="shared" si="380"/>
        <v>0</v>
      </c>
      <c r="BM517" s="13">
        <f t="shared" si="381"/>
        <v>0</v>
      </c>
      <c r="BN517" s="13">
        <f t="shared" si="382"/>
        <v>0</v>
      </c>
      <c r="BO517" s="13">
        <f t="shared" si="383"/>
        <v>0</v>
      </c>
      <c r="BP517" s="13">
        <f t="shared" si="384"/>
        <v>0</v>
      </c>
      <c r="BQ517" s="13">
        <f t="shared" si="385"/>
        <v>0</v>
      </c>
      <c r="BR517" s="13">
        <f t="shared" si="386"/>
        <v>0</v>
      </c>
      <c r="BS517" s="13">
        <f t="shared" si="387"/>
        <v>0</v>
      </c>
      <c r="BT517" s="13">
        <f t="shared" si="388"/>
        <v>0</v>
      </c>
      <c r="BU517" s="40">
        <f t="shared" si="412"/>
        <v>1</v>
      </c>
      <c r="BV517" s="13">
        <f t="shared" si="389"/>
        <v>0</v>
      </c>
      <c r="BW517" s="13">
        <f t="shared" si="390"/>
        <v>1</v>
      </c>
      <c r="BX517" s="13">
        <f t="shared" si="391"/>
        <v>1</v>
      </c>
      <c r="BY517" s="13">
        <f t="shared" si="392"/>
        <v>0</v>
      </c>
      <c r="BZ517" s="13">
        <f t="shared" si="393"/>
        <v>0</v>
      </c>
      <c r="CA517" s="13">
        <f t="shared" si="394"/>
        <v>0</v>
      </c>
      <c r="CB517" s="13">
        <f t="shared" si="395"/>
        <v>0</v>
      </c>
      <c r="CC517" s="13">
        <f t="shared" si="396"/>
        <v>0</v>
      </c>
      <c r="CD517" s="13">
        <f t="shared" si="397"/>
        <v>0</v>
      </c>
      <c r="CE517" s="13">
        <f t="shared" si="398"/>
        <v>0</v>
      </c>
      <c r="CF517" s="13">
        <f t="shared" si="399"/>
        <v>0</v>
      </c>
      <c r="CG517" s="13">
        <f t="shared" si="400"/>
        <v>0</v>
      </c>
      <c r="CH517" s="13">
        <f t="shared" si="401"/>
        <v>0</v>
      </c>
      <c r="CI517" s="13">
        <f t="shared" si="402"/>
        <v>0</v>
      </c>
      <c r="CJ517" s="13">
        <f t="shared" si="403"/>
        <v>0</v>
      </c>
      <c r="CK517" s="13">
        <f t="shared" si="404"/>
        <v>0</v>
      </c>
      <c r="CL517" s="13">
        <f t="shared" si="405"/>
        <v>0</v>
      </c>
      <c r="CM517" s="13">
        <f t="shared" si="406"/>
        <v>0</v>
      </c>
      <c r="CN517" s="13">
        <f t="shared" si="407"/>
        <v>0</v>
      </c>
      <c r="CO517" s="13">
        <f t="shared" si="408"/>
        <v>0</v>
      </c>
      <c r="CP517" s="13">
        <f t="shared" si="409"/>
        <v>1</v>
      </c>
      <c r="CQ517" s="13">
        <f t="shared" si="410"/>
        <v>0</v>
      </c>
      <c r="CR517" s="13">
        <f t="shared" si="411"/>
        <v>0</v>
      </c>
      <c r="CS517" s="13">
        <f t="shared" si="413"/>
        <v>0</v>
      </c>
      <c r="CT517" s="13" t="s">
        <v>107</v>
      </c>
    </row>
    <row r="518" spans="1:98" x14ac:dyDescent="0.35">
      <c r="A518" s="14">
        <v>360</v>
      </c>
      <c r="B518" s="6">
        <v>517</v>
      </c>
      <c r="D518" s="6">
        <v>1</v>
      </c>
      <c r="G518" s="6">
        <v>1</v>
      </c>
      <c r="H518" s="6"/>
      <c r="I518" s="6"/>
      <c r="J518" s="6" t="s">
        <v>96</v>
      </c>
      <c r="K518" s="21">
        <v>43776</v>
      </c>
      <c r="L518" s="6" t="s">
        <v>172</v>
      </c>
      <c r="M518" s="6" t="s">
        <v>682</v>
      </c>
      <c r="N518" s="6"/>
      <c r="O518" s="6"/>
      <c r="P518" s="16">
        <v>43766</v>
      </c>
      <c r="Q518" s="17">
        <v>0.75</v>
      </c>
      <c r="R518" s="6" t="s">
        <v>99</v>
      </c>
      <c r="S518" s="6" t="s">
        <v>98</v>
      </c>
      <c r="T518" s="6" t="s">
        <v>52</v>
      </c>
      <c r="U518" s="6" t="s">
        <v>828</v>
      </c>
      <c r="V518" s="6" t="s">
        <v>632</v>
      </c>
      <c r="W518" s="6" t="s">
        <v>94</v>
      </c>
      <c r="Y518" s="6" t="s">
        <v>73</v>
      </c>
      <c r="Z518" s="6" t="s">
        <v>74</v>
      </c>
      <c r="AU518" s="6" t="s">
        <v>105</v>
      </c>
      <c r="AV518" s="6" t="s">
        <v>106</v>
      </c>
      <c r="AX518" s="6" t="s">
        <v>99</v>
      </c>
      <c r="AY518" s="13">
        <f t="shared" si="368"/>
        <v>0</v>
      </c>
      <c r="AZ518" s="13">
        <f t="shared" si="369"/>
        <v>0</v>
      </c>
      <c r="BA518" s="13">
        <f t="shared" si="370"/>
        <v>0</v>
      </c>
      <c r="BB518" s="13">
        <f t="shared" si="371"/>
        <v>1</v>
      </c>
      <c r="BC518" s="13">
        <f t="shared" si="372"/>
        <v>0</v>
      </c>
      <c r="BD518" s="13">
        <f t="shared" si="373"/>
        <v>0</v>
      </c>
      <c r="BE518" s="13">
        <f>COUNTIF(T518:AW518,"Tocaciones")</f>
        <v>0</v>
      </c>
      <c r="BF518" s="13">
        <f t="shared" si="374"/>
        <v>0</v>
      </c>
      <c r="BG518" s="13">
        <f t="shared" si="375"/>
        <v>0</v>
      </c>
      <c r="BH518" s="13">
        <f t="shared" si="376"/>
        <v>0</v>
      </c>
      <c r="BI518" s="13">
        <f t="shared" si="377"/>
        <v>0</v>
      </c>
      <c r="BJ518" s="13">
        <f t="shared" si="378"/>
        <v>0</v>
      </c>
      <c r="BK518" s="13">
        <f t="shared" si="379"/>
        <v>0</v>
      </c>
      <c r="BL518" s="13">
        <f t="shared" si="380"/>
        <v>0</v>
      </c>
      <c r="BM518" s="13">
        <f t="shared" si="381"/>
        <v>0</v>
      </c>
      <c r="BN518" s="13">
        <f t="shared" si="382"/>
        <v>0</v>
      </c>
      <c r="BO518" s="13">
        <f t="shared" si="383"/>
        <v>0</v>
      </c>
      <c r="BP518" s="13">
        <f t="shared" si="384"/>
        <v>0</v>
      </c>
      <c r="BQ518" s="13">
        <f t="shared" si="385"/>
        <v>0</v>
      </c>
      <c r="BR518" s="13">
        <f t="shared" si="386"/>
        <v>0</v>
      </c>
      <c r="BS518" s="13">
        <f t="shared" si="387"/>
        <v>0</v>
      </c>
      <c r="BT518" s="13">
        <f t="shared" si="388"/>
        <v>0</v>
      </c>
      <c r="BU518" s="40">
        <f t="shared" si="412"/>
        <v>1</v>
      </c>
      <c r="BV518" s="13">
        <f t="shared" si="389"/>
        <v>0</v>
      </c>
      <c r="BW518" s="13">
        <f t="shared" si="390"/>
        <v>1</v>
      </c>
      <c r="BX518" s="13">
        <f t="shared" si="391"/>
        <v>1</v>
      </c>
      <c r="BY518" s="13">
        <f t="shared" si="392"/>
        <v>0</v>
      </c>
      <c r="BZ518" s="13">
        <f t="shared" si="393"/>
        <v>0</v>
      </c>
      <c r="CA518" s="13">
        <f t="shared" si="394"/>
        <v>0</v>
      </c>
      <c r="CB518" s="13">
        <f t="shared" si="395"/>
        <v>0</v>
      </c>
      <c r="CC518" s="13">
        <f t="shared" si="396"/>
        <v>0</v>
      </c>
      <c r="CD518" s="13">
        <f t="shared" si="397"/>
        <v>0</v>
      </c>
      <c r="CE518" s="13">
        <f t="shared" si="398"/>
        <v>0</v>
      </c>
      <c r="CF518" s="13">
        <f t="shared" si="399"/>
        <v>0</v>
      </c>
      <c r="CG518" s="13">
        <f t="shared" si="400"/>
        <v>0</v>
      </c>
      <c r="CH518" s="13">
        <f t="shared" si="401"/>
        <v>0</v>
      </c>
      <c r="CI518" s="13">
        <f t="shared" si="402"/>
        <v>0</v>
      </c>
      <c r="CJ518" s="13">
        <f t="shared" si="403"/>
        <v>0</v>
      </c>
      <c r="CK518" s="13">
        <f t="shared" si="404"/>
        <v>0</v>
      </c>
      <c r="CL518" s="13">
        <f t="shared" si="405"/>
        <v>0</v>
      </c>
      <c r="CM518" s="13">
        <f t="shared" si="406"/>
        <v>0</v>
      </c>
      <c r="CN518" s="13">
        <f t="shared" si="407"/>
        <v>0</v>
      </c>
      <c r="CO518" s="13">
        <f t="shared" si="408"/>
        <v>0</v>
      </c>
      <c r="CP518" s="13">
        <f t="shared" si="409"/>
        <v>0</v>
      </c>
      <c r="CQ518" s="13">
        <f t="shared" si="410"/>
        <v>0</v>
      </c>
      <c r="CR518" s="13">
        <f t="shared" si="411"/>
        <v>1</v>
      </c>
      <c r="CS518" s="13">
        <f t="shared" si="413"/>
        <v>0</v>
      </c>
      <c r="CT518" s="13" t="s">
        <v>107</v>
      </c>
    </row>
    <row r="519" spans="1:98" x14ac:dyDescent="0.35">
      <c r="A519" s="14">
        <v>361</v>
      </c>
      <c r="B519" s="6">
        <v>518</v>
      </c>
      <c r="C519" s="6">
        <v>42</v>
      </c>
      <c r="D519" s="6">
        <v>1</v>
      </c>
      <c r="G519" s="6">
        <v>1</v>
      </c>
      <c r="H519" s="6"/>
      <c r="I519" s="6"/>
      <c r="J519" s="6" t="s">
        <v>121</v>
      </c>
      <c r="K519" s="21">
        <v>43780</v>
      </c>
      <c r="L519" s="6" t="s">
        <v>573</v>
      </c>
      <c r="M519" s="6" t="s">
        <v>129</v>
      </c>
      <c r="N519" s="6"/>
      <c r="O519" s="6"/>
      <c r="P519" s="16">
        <v>43771</v>
      </c>
      <c r="Q519" s="17">
        <v>0.875</v>
      </c>
      <c r="R519" s="6" t="s">
        <v>99</v>
      </c>
      <c r="S519" s="6" t="s">
        <v>99</v>
      </c>
      <c r="T519" s="6" t="s">
        <v>53</v>
      </c>
      <c r="U519" s="6" t="s">
        <v>829</v>
      </c>
      <c r="V519" s="6" t="s">
        <v>131</v>
      </c>
      <c r="W519" s="6" t="s">
        <v>94</v>
      </c>
      <c r="X519" s="6">
        <v>3</v>
      </c>
      <c r="Y519" s="6" t="s">
        <v>79</v>
      </c>
      <c r="AA519" s="6" t="s">
        <v>54</v>
      </c>
      <c r="AB519" s="6" t="s">
        <v>687</v>
      </c>
      <c r="AC519" s="6" t="s">
        <v>94</v>
      </c>
      <c r="AD519" s="6">
        <v>3</v>
      </c>
      <c r="AE519" s="6" t="s">
        <v>80</v>
      </c>
      <c r="AG519" s="6" t="s">
        <v>49</v>
      </c>
      <c r="AH519" s="6" t="s">
        <v>687</v>
      </c>
      <c r="AI519" s="6" t="s">
        <v>94</v>
      </c>
      <c r="AJ519" s="6">
        <v>3</v>
      </c>
      <c r="AK519" s="6" t="s">
        <v>79</v>
      </c>
      <c r="AU519" s="6" t="s">
        <v>105</v>
      </c>
      <c r="AV519" s="6" t="s">
        <v>106</v>
      </c>
      <c r="AX519" s="6" t="s">
        <v>99</v>
      </c>
      <c r="AY519" s="13">
        <f t="shared" si="368"/>
        <v>1</v>
      </c>
      <c r="AZ519" s="13">
        <f t="shared" si="369"/>
        <v>0</v>
      </c>
      <c r="BA519" s="13">
        <f t="shared" si="370"/>
        <v>0</v>
      </c>
      <c r="BB519" s="13">
        <f t="shared" si="371"/>
        <v>0</v>
      </c>
      <c r="BC519" s="13">
        <f t="shared" si="372"/>
        <v>1</v>
      </c>
      <c r="BD519" s="13">
        <f t="shared" si="373"/>
        <v>1</v>
      </c>
      <c r="BE519" s="13">
        <f>COUNTIF(T519:AT519,"Tocaciones")</f>
        <v>0</v>
      </c>
      <c r="BF519" s="13">
        <f t="shared" si="374"/>
        <v>0</v>
      </c>
      <c r="BG519" s="13">
        <f t="shared" si="375"/>
        <v>0</v>
      </c>
      <c r="BH519" s="13">
        <f t="shared" si="376"/>
        <v>0</v>
      </c>
      <c r="BI519" s="13">
        <f t="shared" si="377"/>
        <v>0</v>
      </c>
      <c r="BJ519" s="13">
        <f t="shared" si="378"/>
        <v>0</v>
      </c>
      <c r="BK519" s="13">
        <f t="shared" si="379"/>
        <v>0</v>
      </c>
      <c r="BL519" s="13">
        <f t="shared" si="380"/>
        <v>0</v>
      </c>
      <c r="BM519" s="13">
        <f t="shared" si="381"/>
        <v>0</v>
      </c>
      <c r="BN519" s="13">
        <f t="shared" si="382"/>
        <v>0</v>
      </c>
      <c r="BO519" s="13">
        <f t="shared" si="383"/>
        <v>0</v>
      </c>
      <c r="BP519" s="13">
        <f t="shared" si="384"/>
        <v>0</v>
      </c>
      <c r="BQ519" s="13">
        <f t="shared" si="385"/>
        <v>0</v>
      </c>
      <c r="BR519" s="13">
        <f t="shared" si="386"/>
        <v>0</v>
      </c>
      <c r="BS519" s="13">
        <f t="shared" si="387"/>
        <v>0</v>
      </c>
      <c r="BT519" s="13">
        <f t="shared" si="388"/>
        <v>0</v>
      </c>
      <c r="BU519" s="40">
        <f t="shared" si="412"/>
        <v>3</v>
      </c>
      <c r="BV519" s="13">
        <f t="shared" si="389"/>
        <v>0</v>
      </c>
      <c r="BW519" s="13">
        <f t="shared" si="390"/>
        <v>0</v>
      </c>
      <c r="BX519" s="13">
        <f t="shared" si="391"/>
        <v>0</v>
      </c>
      <c r="BY519" s="13">
        <f t="shared" si="392"/>
        <v>0</v>
      </c>
      <c r="BZ519" s="13">
        <f t="shared" si="393"/>
        <v>0</v>
      </c>
      <c r="CA519" s="13">
        <f t="shared" si="394"/>
        <v>0</v>
      </c>
      <c r="CB519" s="13">
        <f t="shared" si="395"/>
        <v>0</v>
      </c>
      <c r="CC519" s="13">
        <f t="shared" si="396"/>
        <v>2</v>
      </c>
      <c r="CD519" s="13">
        <f t="shared" si="397"/>
        <v>1</v>
      </c>
      <c r="CE519" s="13">
        <f t="shared" si="398"/>
        <v>0</v>
      </c>
      <c r="CF519" s="13">
        <f t="shared" si="399"/>
        <v>0</v>
      </c>
      <c r="CG519" s="13">
        <f t="shared" si="400"/>
        <v>0</v>
      </c>
      <c r="CH519" s="13">
        <f t="shared" si="401"/>
        <v>0</v>
      </c>
      <c r="CI519" s="13">
        <f t="shared" si="402"/>
        <v>0</v>
      </c>
      <c r="CJ519" s="13">
        <f t="shared" si="403"/>
        <v>0</v>
      </c>
      <c r="CK519" s="13">
        <f t="shared" si="404"/>
        <v>0</v>
      </c>
      <c r="CL519" s="13">
        <f t="shared" si="405"/>
        <v>0</v>
      </c>
      <c r="CM519" s="13">
        <f t="shared" si="406"/>
        <v>0</v>
      </c>
      <c r="CN519" s="13">
        <f t="shared" si="407"/>
        <v>0</v>
      </c>
      <c r="CO519" s="13">
        <f t="shared" si="408"/>
        <v>0</v>
      </c>
      <c r="CP519" s="13">
        <f t="shared" si="409"/>
        <v>0</v>
      </c>
      <c r="CQ519" s="13">
        <f t="shared" si="410"/>
        <v>0</v>
      </c>
      <c r="CR519" s="13">
        <f t="shared" si="411"/>
        <v>3</v>
      </c>
      <c r="CS519" s="13">
        <f t="shared" si="413"/>
        <v>1</v>
      </c>
      <c r="CT519" s="13" t="s">
        <v>125</v>
      </c>
    </row>
    <row r="520" spans="1:98" x14ac:dyDescent="0.35">
      <c r="A520" s="14">
        <v>362</v>
      </c>
      <c r="B520" s="6">
        <v>519</v>
      </c>
      <c r="C520" s="6">
        <v>21</v>
      </c>
      <c r="D520" s="6">
        <v>1</v>
      </c>
      <c r="G520" s="6">
        <v>1</v>
      </c>
      <c r="H520" s="6"/>
      <c r="I520" s="6"/>
      <c r="J520" s="6" t="s">
        <v>96</v>
      </c>
      <c r="K520" s="21">
        <v>43776</v>
      </c>
      <c r="L520" s="6" t="s">
        <v>86</v>
      </c>
      <c r="M520" s="6" t="s">
        <v>830</v>
      </c>
      <c r="N520" s="6"/>
      <c r="O520" s="6"/>
      <c r="P520" s="16">
        <v>43760</v>
      </c>
      <c r="Q520" s="17">
        <v>0.80555555555555558</v>
      </c>
      <c r="R520" s="6" t="s">
        <v>98</v>
      </c>
      <c r="S520" s="6" t="s">
        <v>99</v>
      </c>
      <c r="T520" s="6" t="s">
        <v>52</v>
      </c>
      <c r="U520" s="6" t="s">
        <v>831</v>
      </c>
      <c r="V520" s="6" t="s">
        <v>626</v>
      </c>
      <c r="W520" s="6" t="s">
        <v>92</v>
      </c>
      <c r="Y520" s="6" t="s">
        <v>73</v>
      </c>
      <c r="Z520" s="6" t="s">
        <v>74</v>
      </c>
      <c r="AA520" s="6" t="s">
        <v>49</v>
      </c>
      <c r="AB520" s="6" t="s">
        <v>831</v>
      </c>
      <c r="AC520" s="6" t="s">
        <v>92</v>
      </c>
      <c r="AE520" s="6" t="s">
        <v>87</v>
      </c>
      <c r="AG520" s="6" t="s">
        <v>53</v>
      </c>
      <c r="AH520" s="6" t="s">
        <v>831</v>
      </c>
      <c r="AI520" s="6" t="s">
        <v>92</v>
      </c>
      <c r="AK520" s="6" t="s">
        <v>79</v>
      </c>
      <c r="AM520" s="6" t="s">
        <v>56</v>
      </c>
      <c r="AN520" s="6" t="s">
        <v>687</v>
      </c>
      <c r="AO520" s="6" t="s">
        <v>92</v>
      </c>
      <c r="AP520" s="6">
        <v>1</v>
      </c>
      <c r="AU520" s="6" t="s">
        <v>105</v>
      </c>
      <c r="AV520" s="6" t="s">
        <v>106</v>
      </c>
      <c r="AW520" s="6" t="s">
        <v>832</v>
      </c>
      <c r="AX520" s="6" t="s">
        <v>99</v>
      </c>
      <c r="AY520" s="13">
        <f t="shared" si="368"/>
        <v>1</v>
      </c>
      <c r="AZ520" s="13">
        <f t="shared" si="369"/>
        <v>0</v>
      </c>
      <c r="BA520" s="13">
        <f t="shared" si="370"/>
        <v>0</v>
      </c>
      <c r="BB520" s="13">
        <f t="shared" si="371"/>
        <v>1</v>
      </c>
      <c r="BC520" s="13">
        <f t="shared" si="372"/>
        <v>1</v>
      </c>
      <c r="BD520" s="13">
        <f t="shared" si="373"/>
        <v>0</v>
      </c>
      <c r="BE520" s="13">
        <f>COUNTIF(T520:AW520,"Tocaciones")</f>
        <v>0</v>
      </c>
      <c r="BF520" s="13">
        <f t="shared" si="374"/>
        <v>1</v>
      </c>
      <c r="BG520" s="13">
        <f t="shared" si="375"/>
        <v>0</v>
      </c>
      <c r="BH520" s="13">
        <f t="shared" si="376"/>
        <v>0</v>
      </c>
      <c r="BI520" s="13">
        <f t="shared" si="377"/>
        <v>0</v>
      </c>
      <c r="BJ520" s="13">
        <f t="shared" si="378"/>
        <v>0</v>
      </c>
      <c r="BK520" s="13">
        <f t="shared" si="379"/>
        <v>0</v>
      </c>
      <c r="BL520" s="13">
        <f t="shared" si="380"/>
        <v>0</v>
      </c>
      <c r="BM520" s="13">
        <f t="shared" si="381"/>
        <v>0</v>
      </c>
      <c r="BN520" s="13">
        <f t="shared" si="382"/>
        <v>0</v>
      </c>
      <c r="BO520" s="13">
        <f t="shared" si="383"/>
        <v>0</v>
      </c>
      <c r="BP520" s="13">
        <f t="shared" si="384"/>
        <v>0</v>
      </c>
      <c r="BQ520" s="13">
        <f t="shared" si="385"/>
        <v>0</v>
      </c>
      <c r="BR520" s="13">
        <f t="shared" si="386"/>
        <v>0</v>
      </c>
      <c r="BS520" s="13">
        <f t="shared" si="387"/>
        <v>0</v>
      </c>
      <c r="BT520" s="13">
        <f t="shared" si="388"/>
        <v>0</v>
      </c>
      <c r="BU520" s="40">
        <f t="shared" si="412"/>
        <v>4</v>
      </c>
      <c r="BV520" s="13">
        <f t="shared" si="389"/>
        <v>0</v>
      </c>
      <c r="BW520" s="13">
        <f t="shared" si="390"/>
        <v>1</v>
      </c>
      <c r="BX520" s="13">
        <f t="shared" si="391"/>
        <v>1</v>
      </c>
      <c r="BY520" s="13">
        <f t="shared" si="392"/>
        <v>0</v>
      </c>
      <c r="BZ520" s="13">
        <f t="shared" si="393"/>
        <v>0</v>
      </c>
      <c r="CA520" s="13">
        <f t="shared" si="394"/>
        <v>0</v>
      </c>
      <c r="CB520" s="13">
        <f t="shared" si="395"/>
        <v>0</v>
      </c>
      <c r="CC520" s="13">
        <f t="shared" si="396"/>
        <v>1</v>
      </c>
      <c r="CD520" s="13">
        <f t="shared" si="397"/>
        <v>0</v>
      </c>
      <c r="CE520" s="13">
        <f t="shared" si="398"/>
        <v>0</v>
      </c>
      <c r="CF520" s="13">
        <f t="shared" si="399"/>
        <v>0</v>
      </c>
      <c r="CG520" s="13">
        <f t="shared" si="400"/>
        <v>0</v>
      </c>
      <c r="CH520" s="13">
        <f t="shared" si="401"/>
        <v>0</v>
      </c>
      <c r="CI520" s="13">
        <f t="shared" si="402"/>
        <v>0</v>
      </c>
      <c r="CJ520" s="13">
        <f t="shared" si="403"/>
        <v>0</v>
      </c>
      <c r="CK520" s="13">
        <f t="shared" si="404"/>
        <v>1</v>
      </c>
      <c r="CL520" s="13">
        <f t="shared" si="405"/>
        <v>0</v>
      </c>
      <c r="CM520" s="13">
        <f t="shared" si="406"/>
        <v>0</v>
      </c>
      <c r="CN520" s="13">
        <f t="shared" si="407"/>
        <v>0</v>
      </c>
      <c r="CO520" s="13">
        <f t="shared" si="408"/>
        <v>0</v>
      </c>
      <c r="CP520" s="13">
        <f t="shared" si="409"/>
        <v>4</v>
      </c>
      <c r="CQ520" s="13">
        <f t="shared" si="410"/>
        <v>0</v>
      </c>
      <c r="CR520" s="13">
        <f t="shared" si="411"/>
        <v>0</v>
      </c>
      <c r="CS520" s="13">
        <f t="shared" si="413"/>
        <v>0</v>
      </c>
      <c r="CT520" s="13" t="s">
        <v>107</v>
      </c>
    </row>
    <row r="521" spans="1:98" x14ac:dyDescent="0.35">
      <c r="A521" s="14">
        <v>363</v>
      </c>
      <c r="B521" s="6">
        <v>520</v>
      </c>
      <c r="D521" s="6">
        <v>1</v>
      </c>
      <c r="F521" s="6" t="s">
        <v>240</v>
      </c>
      <c r="G521" s="6">
        <v>1</v>
      </c>
      <c r="H521" s="6"/>
      <c r="I521" s="6"/>
      <c r="J521" s="6" t="s">
        <v>552</v>
      </c>
      <c r="K521" s="16">
        <v>43789</v>
      </c>
      <c r="L521" s="6" t="s">
        <v>172</v>
      </c>
      <c r="M521" s="6" t="s">
        <v>727</v>
      </c>
      <c r="N521" s="6"/>
      <c r="O521" s="6"/>
      <c r="P521" s="16">
        <v>43774</v>
      </c>
      <c r="Q521" s="17">
        <v>0.85416666666666663</v>
      </c>
      <c r="R521" s="6" t="s">
        <v>99</v>
      </c>
      <c r="S521" s="6" t="s">
        <v>98</v>
      </c>
      <c r="T521" s="6" t="s">
        <v>52</v>
      </c>
      <c r="U521" s="6" t="s">
        <v>833</v>
      </c>
      <c r="V521" s="6" t="s">
        <v>332</v>
      </c>
      <c r="W521" s="6" t="s">
        <v>94</v>
      </c>
      <c r="X521" s="6">
        <v>15</v>
      </c>
      <c r="Y521" s="6" t="s">
        <v>73</v>
      </c>
      <c r="Z521" s="6" t="s">
        <v>74</v>
      </c>
      <c r="AU521" s="6" t="s">
        <v>105</v>
      </c>
      <c r="AV521" s="6" t="s">
        <v>106</v>
      </c>
      <c r="AX521" s="6" t="s">
        <v>99</v>
      </c>
      <c r="AY521" s="13">
        <f t="shared" si="368"/>
        <v>0</v>
      </c>
      <c r="AZ521" s="13">
        <f t="shared" si="369"/>
        <v>0</v>
      </c>
      <c r="BA521" s="13">
        <f t="shared" si="370"/>
        <v>0</v>
      </c>
      <c r="BB521" s="13">
        <f t="shared" si="371"/>
        <v>1</v>
      </c>
      <c r="BC521" s="13">
        <f t="shared" si="372"/>
        <v>0</v>
      </c>
      <c r="BD521" s="13">
        <f t="shared" si="373"/>
        <v>0</v>
      </c>
      <c r="BE521" s="13">
        <f>COUNTIF(T521:AT521,"Tocaciones")</f>
        <v>0</v>
      </c>
      <c r="BF521" s="13">
        <f t="shared" si="374"/>
        <v>0</v>
      </c>
      <c r="BG521" s="13">
        <f t="shared" si="375"/>
        <v>0</v>
      </c>
      <c r="BH521" s="13">
        <f t="shared" si="376"/>
        <v>0</v>
      </c>
      <c r="BI521" s="13">
        <f t="shared" si="377"/>
        <v>0</v>
      </c>
      <c r="BJ521" s="13">
        <f t="shared" si="378"/>
        <v>0</v>
      </c>
      <c r="BK521" s="13">
        <f t="shared" si="379"/>
        <v>0</v>
      </c>
      <c r="BL521" s="13">
        <f t="shared" si="380"/>
        <v>0</v>
      </c>
      <c r="BM521" s="13">
        <f t="shared" si="381"/>
        <v>0</v>
      </c>
      <c r="BN521" s="13">
        <f t="shared" si="382"/>
        <v>0</v>
      </c>
      <c r="BO521" s="13">
        <f t="shared" si="383"/>
        <v>0</v>
      </c>
      <c r="BP521" s="13">
        <f t="shared" si="384"/>
        <v>0</v>
      </c>
      <c r="BQ521" s="13">
        <f t="shared" si="385"/>
        <v>0</v>
      </c>
      <c r="BR521" s="13">
        <f t="shared" si="386"/>
        <v>0</v>
      </c>
      <c r="BS521" s="13">
        <f t="shared" si="387"/>
        <v>0</v>
      </c>
      <c r="BT521" s="13">
        <f t="shared" si="388"/>
        <v>0</v>
      </c>
      <c r="BU521" s="40">
        <f t="shared" si="412"/>
        <v>1</v>
      </c>
      <c r="BV521" s="13">
        <f t="shared" si="389"/>
        <v>0</v>
      </c>
      <c r="BW521" s="13">
        <f t="shared" si="390"/>
        <v>1</v>
      </c>
      <c r="BX521" s="13">
        <f t="shared" si="391"/>
        <v>1</v>
      </c>
      <c r="BY521" s="13">
        <f t="shared" si="392"/>
        <v>0</v>
      </c>
      <c r="BZ521" s="13">
        <f t="shared" si="393"/>
        <v>0</v>
      </c>
      <c r="CA521" s="13">
        <f t="shared" si="394"/>
        <v>0</v>
      </c>
      <c r="CB521" s="13">
        <f t="shared" si="395"/>
        <v>0</v>
      </c>
      <c r="CC521" s="13">
        <f t="shared" si="396"/>
        <v>0</v>
      </c>
      <c r="CD521" s="13">
        <f t="shared" si="397"/>
        <v>0</v>
      </c>
      <c r="CE521" s="13">
        <f t="shared" si="398"/>
        <v>0</v>
      </c>
      <c r="CF521" s="13">
        <f t="shared" si="399"/>
        <v>0</v>
      </c>
      <c r="CG521" s="13">
        <f t="shared" si="400"/>
        <v>0</v>
      </c>
      <c r="CH521" s="13">
        <f t="shared" si="401"/>
        <v>0</v>
      </c>
      <c r="CI521" s="13">
        <f t="shared" si="402"/>
        <v>0</v>
      </c>
      <c r="CJ521" s="13">
        <f t="shared" si="403"/>
        <v>0</v>
      </c>
      <c r="CK521" s="13">
        <f t="shared" si="404"/>
        <v>0</v>
      </c>
      <c r="CL521" s="13">
        <f t="shared" si="405"/>
        <v>0</v>
      </c>
      <c r="CM521" s="13">
        <f t="shared" si="406"/>
        <v>0</v>
      </c>
      <c r="CN521" s="13">
        <f t="shared" si="407"/>
        <v>0</v>
      </c>
      <c r="CO521" s="13">
        <f t="shared" si="408"/>
        <v>0</v>
      </c>
      <c r="CP521" s="13">
        <f t="shared" si="409"/>
        <v>0</v>
      </c>
      <c r="CQ521" s="13">
        <f t="shared" si="410"/>
        <v>0</v>
      </c>
      <c r="CR521" s="13">
        <f t="shared" si="411"/>
        <v>1</v>
      </c>
      <c r="CS521" s="13">
        <f t="shared" si="413"/>
        <v>0</v>
      </c>
      <c r="CT521" s="13" t="s">
        <v>107</v>
      </c>
    </row>
    <row r="522" spans="1:98" x14ac:dyDescent="0.35">
      <c r="A522" s="14">
        <v>364</v>
      </c>
      <c r="B522" s="6">
        <v>521</v>
      </c>
      <c r="D522" s="6">
        <v>1</v>
      </c>
      <c r="G522" s="6">
        <v>1</v>
      </c>
      <c r="H522" s="6"/>
      <c r="I522" s="6"/>
      <c r="J522" s="6" t="s">
        <v>552</v>
      </c>
      <c r="K522" s="16">
        <v>43788</v>
      </c>
      <c r="L522" s="6" t="s">
        <v>527</v>
      </c>
      <c r="M522" s="6" t="s">
        <v>518</v>
      </c>
      <c r="N522" s="6"/>
      <c r="O522" s="6"/>
      <c r="P522" s="16">
        <v>43777</v>
      </c>
      <c r="Q522" s="17">
        <v>0.90208333333333335</v>
      </c>
      <c r="R522" s="6" t="s">
        <v>99</v>
      </c>
      <c r="S522" s="6" t="s">
        <v>98</v>
      </c>
      <c r="T522" s="6" t="s">
        <v>53</v>
      </c>
      <c r="U522" s="6" t="s">
        <v>834</v>
      </c>
      <c r="V522" s="6" t="s">
        <v>520</v>
      </c>
      <c r="W522" s="6" t="s">
        <v>94</v>
      </c>
      <c r="Y522" s="6" t="s">
        <v>79</v>
      </c>
      <c r="AU522" s="6" t="s">
        <v>105</v>
      </c>
      <c r="AV522" s="6" t="s">
        <v>106</v>
      </c>
      <c r="AX522" s="6" t="s">
        <v>99</v>
      </c>
      <c r="AY522" s="13">
        <f t="shared" si="368"/>
        <v>0</v>
      </c>
      <c r="AZ522" s="13">
        <f t="shared" si="369"/>
        <v>0</v>
      </c>
      <c r="BA522" s="13">
        <f t="shared" si="370"/>
        <v>0</v>
      </c>
      <c r="BB522" s="13">
        <f t="shared" si="371"/>
        <v>0</v>
      </c>
      <c r="BC522" s="13">
        <f t="shared" si="372"/>
        <v>1</v>
      </c>
      <c r="BD522" s="13">
        <f t="shared" si="373"/>
        <v>0</v>
      </c>
      <c r="BE522" s="13">
        <f>COUNTIF(T522:AW522,"Tocaciones")</f>
        <v>0</v>
      </c>
      <c r="BF522" s="13">
        <f t="shared" si="374"/>
        <v>0</v>
      </c>
      <c r="BG522" s="13">
        <f t="shared" si="375"/>
        <v>0</v>
      </c>
      <c r="BH522" s="13">
        <f t="shared" si="376"/>
        <v>0</v>
      </c>
      <c r="BI522" s="13">
        <f t="shared" si="377"/>
        <v>0</v>
      </c>
      <c r="BJ522" s="13">
        <f t="shared" si="378"/>
        <v>0</v>
      </c>
      <c r="BK522" s="13">
        <f t="shared" si="379"/>
        <v>0</v>
      </c>
      <c r="BL522" s="13">
        <f t="shared" si="380"/>
        <v>0</v>
      </c>
      <c r="BM522" s="13">
        <f t="shared" si="381"/>
        <v>0</v>
      </c>
      <c r="BN522" s="13">
        <f t="shared" si="382"/>
        <v>0</v>
      </c>
      <c r="BO522" s="13">
        <f t="shared" si="383"/>
        <v>0</v>
      </c>
      <c r="BP522" s="13">
        <f t="shared" si="384"/>
        <v>0</v>
      </c>
      <c r="BQ522" s="13">
        <f t="shared" si="385"/>
        <v>0</v>
      </c>
      <c r="BR522" s="13">
        <f t="shared" si="386"/>
        <v>0</v>
      </c>
      <c r="BS522" s="13">
        <f t="shared" si="387"/>
        <v>0</v>
      </c>
      <c r="BT522" s="13">
        <f t="shared" si="388"/>
        <v>0</v>
      </c>
      <c r="BU522" s="40">
        <f t="shared" si="412"/>
        <v>1</v>
      </c>
      <c r="BV522" s="13">
        <f t="shared" si="389"/>
        <v>0</v>
      </c>
      <c r="BW522" s="13">
        <f t="shared" si="390"/>
        <v>0</v>
      </c>
      <c r="BX522" s="13">
        <f t="shared" si="391"/>
        <v>0</v>
      </c>
      <c r="BY522" s="13">
        <f t="shared" si="392"/>
        <v>0</v>
      </c>
      <c r="BZ522" s="13">
        <f t="shared" si="393"/>
        <v>0</v>
      </c>
      <c r="CA522" s="13">
        <f t="shared" si="394"/>
        <v>0</v>
      </c>
      <c r="CB522" s="13">
        <f t="shared" si="395"/>
        <v>0</v>
      </c>
      <c r="CC522" s="13">
        <f t="shared" si="396"/>
        <v>1</v>
      </c>
      <c r="CD522" s="13">
        <f t="shared" si="397"/>
        <v>0</v>
      </c>
      <c r="CE522" s="13">
        <f t="shared" si="398"/>
        <v>0</v>
      </c>
      <c r="CF522" s="13">
        <f t="shared" si="399"/>
        <v>0</v>
      </c>
      <c r="CG522" s="13">
        <f t="shared" si="400"/>
        <v>0</v>
      </c>
      <c r="CH522" s="13">
        <f t="shared" si="401"/>
        <v>0</v>
      </c>
      <c r="CI522" s="13">
        <f t="shared" si="402"/>
        <v>0</v>
      </c>
      <c r="CJ522" s="13">
        <f t="shared" si="403"/>
        <v>0</v>
      </c>
      <c r="CK522" s="13">
        <f t="shared" si="404"/>
        <v>0</v>
      </c>
      <c r="CL522" s="13">
        <f t="shared" si="405"/>
        <v>0</v>
      </c>
      <c r="CM522" s="13">
        <f t="shared" si="406"/>
        <v>0</v>
      </c>
      <c r="CN522" s="13">
        <f t="shared" si="407"/>
        <v>0</v>
      </c>
      <c r="CO522" s="13">
        <f t="shared" si="408"/>
        <v>0</v>
      </c>
      <c r="CP522" s="13">
        <f t="shared" si="409"/>
        <v>0</v>
      </c>
      <c r="CQ522" s="13">
        <f t="shared" si="410"/>
        <v>0</v>
      </c>
      <c r="CR522" s="13">
        <f t="shared" si="411"/>
        <v>1</v>
      </c>
      <c r="CS522" s="13">
        <f t="shared" si="413"/>
        <v>0</v>
      </c>
      <c r="CT522" s="13" t="s">
        <v>107</v>
      </c>
    </row>
    <row r="523" spans="1:98" x14ac:dyDescent="0.35">
      <c r="A523" s="14">
        <v>365</v>
      </c>
      <c r="B523" s="6">
        <v>522</v>
      </c>
      <c r="C523" s="6">
        <v>22</v>
      </c>
      <c r="D523" s="6">
        <v>1</v>
      </c>
      <c r="G523" s="6">
        <v>1</v>
      </c>
      <c r="H523" s="6"/>
      <c r="I523" s="6"/>
      <c r="J523" s="6" t="s">
        <v>351</v>
      </c>
      <c r="K523" s="16">
        <v>43787</v>
      </c>
      <c r="L523" s="6" t="s">
        <v>172</v>
      </c>
      <c r="M523" s="6" t="s">
        <v>835</v>
      </c>
      <c r="N523" s="6"/>
      <c r="O523" s="6"/>
      <c r="P523" s="16">
        <v>43757</v>
      </c>
      <c r="Q523" s="17">
        <v>0.90277777777777779</v>
      </c>
      <c r="R523" s="6" t="s">
        <v>98</v>
      </c>
      <c r="S523" s="6" t="s">
        <v>99</v>
      </c>
      <c r="T523" s="6" t="s">
        <v>53</v>
      </c>
      <c r="U523" s="6" t="s">
        <v>836</v>
      </c>
      <c r="V523" s="6" t="s">
        <v>837</v>
      </c>
      <c r="W523" s="6" t="s">
        <v>91</v>
      </c>
      <c r="X523" s="6">
        <v>10</v>
      </c>
      <c r="Y523" s="6" t="s">
        <v>79</v>
      </c>
      <c r="AA523" s="6" t="s">
        <v>49</v>
      </c>
      <c r="AB523" s="6" t="s">
        <v>838</v>
      </c>
      <c r="AC523" s="6" t="s">
        <v>91</v>
      </c>
      <c r="AD523" s="6">
        <v>10</v>
      </c>
      <c r="AE523" s="6" t="s">
        <v>79</v>
      </c>
      <c r="AU523" s="6" t="s">
        <v>105</v>
      </c>
      <c r="AV523" s="6" t="s">
        <v>106</v>
      </c>
      <c r="AX523" s="6" t="s">
        <v>99</v>
      </c>
      <c r="AY523" s="13">
        <f t="shared" si="368"/>
        <v>1</v>
      </c>
      <c r="AZ523" s="13">
        <f t="shared" si="369"/>
        <v>0</v>
      </c>
      <c r="BA523" s="13">
        <f t="shared" si="370"/>
        <v>0</v>
      </c>
      <c r="BB523" s="13">
        <f t="shared" si="371"/>
        <v>0</v>
      </c>
      <c r="BC523" s="13">
        <f t="shared" si="372"/>
        <v>1</v>
      </c>
      <c r="BD523" s="13">
        <f t="shared" si="373"/>
        <v>0</v>
      </c>
      <c r="BE523" s="13">
        <f>COUNTIF(T523:AT523,"Tocaciones")</f>
        <v>0</v>
      </c>
      <c r="BF523" s="13">
        <f t="shared" si="374"/>
        <v>0</v>
      </c>
      <c r="BG523" s="13">
        <f t="shared" si="375"/>
        <v>0</v>
      </c>
      <c r="BH523" s="13">
        <f t="shared" si="376"/>
        <v>0</v>
      </c>
      <c r="BI523" s="13">
        <f t="shared" si="377"/>
        <v>0</v>
      </c>
      <c r="BJ523" s="13">
        <f t="shared" si="378"/>
        <v>0</v>
      </c>
      <c r="BK523" s="13">
        <f t="shared" si="379"/>
        <v>0</v>
      </c>
      <c r="BL523" s="13">
        <f t="shared" si="380"/>
        <v>0</v>
      </c>
      <c r="BM523" s="13">
        <f t="shared" si="381"/>
        <v>0</v>
      </c>
      <c r="BN523" s="13">
        <f t="shared" si="382"/>
        <v>0</v>
      </c>
      <c r="BO523" s="13">
        <f t="shared" si="383"/>
        <v>0</v>
      </c>
      <c r="BP523" s="13">
        <f t="shared" si="384"/>
        <v>0</v>
      </c>
      <c r="BQ523" s="13">
        <f t="shared" si="385"/>
        <v>0</v>
      </c>
      <c r="BR523" s="13">
        <f t="shared" si="386"/>
        <v>0</v>
      </c>
      <c r="BS523" s="13">
        <f t="shared" si="387"/>
        <v>0</v>
      </c>
      <c r="BT523" s="13">
        <f t="shared" si="388"/>
        <v>0</v>
      </c>
      <c r="BU523" s="40">
        <f t="shared" si="412"/>
        <v>2</v>
      </c>
      <c r="BV523" s="13">
        <f t="shared" si="389"/>
        <v>0</v>
      </c>
      <c r="BW523" s="13">
        <f t="shared" si="390"/>
        <v>0</v>
      </c>
      <c r="BX523" s="13">
        <f t="shared" si="391"/>
        <v>0</v>
      </c>
      <c r="BY523" s="13">
        <f t="shared" si="392"/>
        <v>0</v>
      </c>
      <c r="BZ523" s="13">
        <f t="shared" si="393"/>
        <v>0</v>
      </c>
      <c r="CA523" s="13">
        <f t="shared" si="394"/>
        <v>0</v>
      </c>
      <c r="CB523" s="13">
        <f t="shared" si="395"/>
        <v>0</v>
      </c>
      <c r="CC523" s="13">
        <f t="shared" si="396"/>
        <v>2</v>
      </c>
      <c r="CD523" s="13">
        <f t="shared" si="397"/>
        <v>0</v>
      </c>
      <c r="CE523" s="13">
        <f t="shared" si="398"/>
        <v>0</v>
      </c>
      <c r="CF523" s="13">
        <f t="shared" si="399"/>
        <v>0</v>
      </c>
      <c r="CG523" s="13">
        <f t="shared" si="400"/>
        <v>0</v>
      </c>
      <c r="CH523" s="13">
        <f t="shared" si="401"/>
        <v>0</v>
      </c>
      <c r="CI523" s="13">
        <f t="shared" si="402"/>
        <v>0</v>
      </c>
      <c r="CJ523" s="13">
        <f t="shared" si="403"/>
        <v>0</v>
      </c>
      <c r="CK523" s="13">
        <f t="shared" si="404"/>
        <v>0</v>
      </c>
      <c r="CL523" s="13">
        <f t="shared" si="405"/>
        <v>0</v>
      </c>
      <c r="CM523" s="13">
        <f t="shared" si="406"/>
        <v>0</v>
      </c>
      <c r="CN523" s="13">
        <f t="shared" si="407"/>
        <v>0</v>
      </c>
      <c r="CO523" s="13">
        <f t="shared" si="408"/>
        <v>2</v>
      </c>
      <c r="CP523" s="13">
        <f t="shared" si="409"/>
        <v>0</v>
      </c>
      <c r="CQ523" s="13">
        <f t="shared" si="410"/>
        <v>0</v>
      </c>
      <c r="CR523" s="13">
        <f t="shared" si="411"/>
        <v>0</v>
      </c>
      <c r="CS523" s="13">
        <f t="shared" si="413"/>
        <v>0</v>
      </c>
      <c r="CT523" s="13" t="s">
        <v>107</v>
      </c>
    </row>
    <row r="524" spans="1:98" x14ac:dyDescent="0.35">
      <c r="A524" s="14">
        <v>366</v>
      </c>
      <c r="B524" s="6">
        <v>523</v>
      </c>
      <c r="D524" s="6">
        <v>1</v>
      </c>
      <c r="G524" s="6">
        <v>1</v>
      </c>
      <c r="H524" s="6"/>
      <c r="I524" s="6"/>
      <c r="J524" s="6" t="s">
        <v>320</v>
      </c>
      <c r="K524" s="21">
        <v>43776</v>
      </c>
      <c r="L524" s="6" t="s">
        <v>172</v>
      </c>
      <c r="M524" s="6" t="s">
        <v>579</v>
      </c>
      <c r="N524" s="6"/>
      <c r="O524" s="6"/>
      <c r="P524" s="16">
        <v>43769</v>
      </c>
      <c r="Q524" s="17">
        <v>0.89583333333333337</v>
      </c>
      <c r="R524" s="6" t="s">
        <v>99</v>
      </c>
      <c r="S524" s="6" t="s">
        <v>307</v>
      </c>
      <c r="T524" s="6" t="s">
        <v>53</v>
      </c>
      <c r="U524" s="6" t="s">
        <v>461</v>
      </c>
      <c r="V524" s="6" t="s">
        <v>544</v>
      </c>
      <c r="W524" s="6" t="s">
        <v>94</v>
      </c>
      <c r="X524" s="6">
        <v>10</v>
      </c>
      <c r="Y524" s="6" t="s">
        <v>79</v>
      </c>
      <c r="AA524" s="6" t="s">
        <v>49</v>
      </c>
      <c r="AB524" s="6" t="s">
        <v>461</v>
      </c>
      <c r="AC524" s="6" t="s">
        <v>94</v>
      </c>
      <c r="AE524" s="6" t="s">
        <v>87</v>
      </c>
      <c r="AU524" s="6" t="s">
        <v>105</v>
      </c>
      <c r="AV524" s="6" t="s">
        <v>106</v>
      </c>
      <c r="AX524" s="6" t="s">
        <v>99</v>
      </c>
      <c r="AY524" s="13">
        <f t="shared" si="368"/>
        <v>1</v>
      </c>
      <c r="AZ524" s="13">
        <f t="shared" si="369"/>
        <v>0</v>
      </c>
      <c r="BA524" s="13">
        <f t="shared" si="370"/>
        <v>0</v>
      </c>
      <c r="BB524" s="13">
        <f t="shared" si="371"/>
        <v>0</v>
      </c>
      <c r="BC524" s="13">
        <f t="shared" si="372"/>
        <v>1</v>
      </c>
      <c r="BD524" s="13">
        <f t="shared" si="373"/>
        <v>0</v>
      </c>
      <c r="BE524" s="13">
        <f>COUNTIF(T524:AW524,"Tocaciones")</f>
        <v>0</v>
      </c>
      <c r="BF524" s="13">
        <f t="shared" si="374"/>
        <v>0</v>
      </c>
      <c r="BG524" s="13">
        <f t="shared" si="375"/>
        <v>0</v>
      </c>
      <c r="BH524" s="13">
        <f t="shared" si="376"/>
        <v>0</v>
      </c>
      <c r="BI524" s="13">
        <f t="shared" si="377"/>
        <v>0</v>
      </c>
      <c r="BJ524" s="13">
        <f t="shared" si="378"/>
        <v>0</v>
      </c>
      <c r="BK524" s="13">
        <f t="shared" si="379"/>
        <v>0</v>
      </c>
      <c r="BL524" s="13">
        <f t="shared" si="380"/>
        <v>0</v>
      </c>
      <c r="BM524" s="13">
        <f t="shared" si="381"/>
        <v>0</v>
      </c>
      <c r="BN524" s="13">
        <f t="shared" si="382"/>
        <v>0</v>
      </c>
      <c r="BO524" s="13">
        <f t="shared" si="383"/>
        <v>0</v>
      </c>
      <c r="BP524" s="13">
        <f t="shared" si="384"/>
        <v>0</v>
      </c>
      <c r="BQ524" s="13">
        <f t="shared" si="385"/>
        <v>0</v>
      </c>
      <c r="BR524" s="13">
        <f t="shared" si="386"/>
        <v>0</v>
      </c>
      <c r="BS524" s="13">
        <f t="shared" si="387"/>
        <v>0</v>
      </c>
      <c r="BT524" s="13">
        <f t="shared" si="388"/>
        <v>0</v>
      </c>
      <c r="BU524" s="40">
        <f t="shared" si="412"/>
        <v>2</v>
      </c>
      <c r="BV524" s="13">
        <f t="shared" si="389"/>
        <v>0</v>
      </c>
      <c r="BW524" s="13">
        <f t="shared" si="390"/>
        <v>0</v>
      </c>
      <c r="BX524" s="13">
        <f t="shared" si="391"/>
        <v>0</v>
      </c>
      <c r="BY524" s="13">
        <f t="shared" si="392"/>
        <v>0</v>
      </c>
      <c r="BZ524" s="13">
        <f t="shared" si="393"/>
        <v>0</v>
      </c>
      <c r="CA524" s="13">
        <f t="shared" si="394"/>
        <v>0</v>
      </c>
      <c r="CB524" s="13">
        <f t="shared" si="395"/>
        <v>0</v>
      </c>
      <c r="CC524" s="13">
        <f t="shared" si="396"/>
        <v>1</v>
      </c>
      <c r="CD524" s="13">
        <f t="shared" si="397"/>
        <v>0</v>
      </c>
      <c r="CE524" s="13">
        <f t="shared" si="398"/>
        <v>0</v>
      </c>
      <c r="CF524" s="13">
        <f t="shared" si="399"/>
        <v>0</v>
      </c>
      <c r="CG524" s="13">
        <f t="shared" si="400"/>
        <v>0</v>
      </c>
      <c r="CH524" s="13">
        <f t="shared" si="401"/>
        <v>0</v>
      </c>
      <c r="CI524" s="13">
        <f t="shared" si="402"/>
        <v>0</v>
      </c>
      <c r="CJ524" s="13">
        <f t="shared" si="403"/>
        <v>0</v>
      </c>
      <c r="CK524" s="13">
        <f t="shared" si="404"/>
        <v>1</v>
      </c>
      <c r="CL524" s="13">
        <f t="shared" si="405"/>
        <v>0</v>
      </c>
      <c r="CM524" s="13">
        <f t="shared" si="406"/>
        <v>0</v>
      </c>
      <c r="CN524" s="13">
        <f t="shared" si="407"/>
        <v>0</v>
      </c>
      <c r="CO524" s="13">
        <f t="shared" si="408"/>
        <v>0</v>
      </c>
      <c r="CP524" s="13">
        <f t="shared" si="409"/>
        <v>0</v>
      </c>
      <c r="CQ524" s="13">
        <f t="shared" si="410"/>
        <v>0</v>
      </c>
      <c r="CR524" s="13">
        <f t="shared" si="411"/>
        <v>2</v>
      </c>
      <c r="CS524" s="13">
        <f t="shared" si="413"/>
        <v>0</v>
      </c>
      <c r="CT524" s="13" t="s">
        <v>107</v>
      </c>
    </row>
    <row r="525" spans="1:98" x14ac:dyDescent="0.35">
      <c r="A525" s="14">
        <v>367</v>
      </c>
      <c r="B525" s="6">
        <v>524</v>
      </c>
      <c r="C525" s="6">
        <v>17</v>
      </c>
      <c r="D525" s="6">
        <v>1</v>
      </c>
      <c r="G525" s="6">
        <v>1</v>
      </c>
      <c r="H525" s="6"/>
      <c r="I525" s="6"/>
      <c r="J525" s="6" t="s">
        <v>351</v>
      </c>
      <c r="K525" s="16">
        <v>43787</v>
      </c>
      <c r="L525" s="6" t="s">
        <v>172</v>
      </c>
      <c r="M525" s="6" t="s">
        <v>839</v>
      </c>
      <c r="N525" s="6"/>
      <c r="O525" s="6"/>
      <c r="P525" s="16">
        <v>43759</v>
      </c>
      <c r="Q525" s="17">
        <v>0.89583333333333337</v>
      </c>
      <c r="R525" s="6" t="s">
        <v>98</v>
      </c>
      <c r="S525" s="6" t="s">
        <v>99</v>
      </c>
      <c r="T525" s="6" t="s">
        <v>53</v>
      </c>
      <c r="U525" s="6" t="s">
        <v>840</v>
      </c>
      <c r="V525" s="6" t="s">
        <v>841</v>
      </c>
      <c r="W525" s="6" t="s">
        <v>94</v>
      </c>
      <c r="Y525" s="6" t="s">
        <v>79</v>
      </c>
      <c r="AU525" s="6" t="s">
        <v>105</v>
      </c>
      <c r="AV525" s="6" t="s">
        <v>106</v>
      </c>
      <c r="AX525" s="6" t="s">
        <v>99</v>
      </c>
      <c r="AY525" s="13">
        <f t="shared" si="368"/>
        <v>0</v>
      </c>
      <c r="AZ525" s="13">
        <f t="shared" si="369"/>
        <v>0</v>
      </c>
      <c r="BA525" s="13">
        <f t="shared" si="370"/>
        <v>0</v>
      </c>
      <c r="BB525" s="13">
        <f t="shared" si="371"/>
        <v>0</v>
      </c>
      <c r="BC525" s="13">
        <f t="shared" si="372"/>
        <v>1</v>
      </c>
      <c r="BD525" s="13">
        <f t="shared" si="373"/>
        <v>0</v>
      </c>
      <c r="BE525" s="13">
        <f>COUNTIF(T525:AT525,"Tocaciones")</f>
        <v>0</v>
      </c>
      <c r="BF525" s="13">
        <f t="shared" si="374"/>
        <v>0</v>
      </c>
      <c r="BG525" s="13">
        <f t="shared" si="375"/>
        <v>0</v>
      </c>
      <c r="BH525" s="13">
        <f t="shared" si="376"/>
        <v>0</v>
      </c>
      <c r="BI525" s="13">
        <f t="shared" si="377"/>
        <v>0</v>
      </c>
      <c r="BJ525" s="13">
        <f t="shared" si="378"/>
        <v>0</v>
      </c>
      <c r="BK525" s="13">
        <f t="shared" si="379"/>
        <v>0</v>
      </c>
      <c r="BL525" s="13">
        <f t="shared" si="380"/>
        <v>0</v>
      </c>
      <c r="BM525" s="13">
        <f t="shared" si="381"/>
        <v>0</v>
      </c>
      <c r="BN525" s="13">
        <f t="shared" si="382"/>
        <v>0</v>
      </c>
      <c r="BO525" s="13">
        <f t="shared" si="383"/>
        <v>0</v>
      </c>
      <c r="BP525" s="13">
        <f t="shared" si="384"/>
        <v>0</v>
      </c>
      <c r="BQ525" s="13">
        <f t="shared" si="385"/>
        <v>0</v>
      </c>
      <c r="BR525" s="13">
        <f t="shared" si="386"/>
        <v>0</v>
      </c>
      <c r="BS525" s="13">
        <f t="shared" si="387"/>
        <v>0</v>
      </c>
      <c r="BT525" s="13">
        <f t="shared" si="388"/>
        <v>0</v>
      </c>
      <c r="BU525" s="40">
        <f t="shared" si="412"/>
        <v>1</v>
      </c>
      <c r="BV525" s="13">
        <f t="shared" si="389"/>
        <v>0</v>
      </c>
      <c r="BW525" s="13">
        <f t="shared" si="390"/>
        <v>0</v>
      </c>
      <c r="BX525" s="13">
        <f t="shared" si="391"/>
        <v>0</v>
      </c>
      <c r="BY525" s="13">
        <f t="shared" si="392"/>
        <v>0</v>
      </c>
      <c r="BZ525" s="13">
        <f t="shared" si="393"/>
        <v>0</v>
      </c>
      <c r="CA525" s="13">
        <f t="shared" si="394"/>
        <v>0</v>
      </c>
      <c r="CB525" s="13">
        <f t="shared" si="395"/>
        <v>0</v>
      </c>
      <c r="CC525" s="13">
        <f t="shared" si="396"/>
        <v>1</v>
      </c>
      <c r="CD525" s="13">
        <f t="shared" si="397"/>
        <v>0</v>
      </c>
      <c r="CE525" s="13">
        <f t="shared" si="398"/>
        <v>0</v>
      </c>
      <c r="CF525" s="13">
        <f t="shared" si="399"/>
        <v>0</v>
      </c>
      <c r="CG525" s="13">
        <f t="shared" si="400"/>
        <v>0</v>
      </c>
      <c r="CH525" s="13">
        <f t="shared" si="401"/>
        <v>0</v>
      </c>
      <c r="CI525" s="13">
        <f t="shared" si="402"/>
        <v>0</v>
      </c>
      <c r="CJ525" s="13">
        <f t="shared" si="403"/>
        <v>0</v>
      </c>
      <c r="CK525" s="13">
        <f t="shared" si="404"/>
        <v>0</v>
      </c>
      <c r="CL525" s="13">
        <f t="shared" si="405"/>
        <v>0</v>
      </c>
      <c r="CM525" s="13">
        <f t="shared" si="406"/>
        <v>0</v>
      </c>
      <c r="CN525" s="13">
        <f t="shared" si="407"/>
        <v>0</v>
      </c>
      <c r="CO525" s="13">
        <f t="shared" si="408"/>
        <v>0</v>
      </c>
      <c r="CP525" s="13">
        <f t="shared" si="409"/>
        <v>0</v>
      </c>
      <c r="CQ525" s="13">
        <f t="shared" si="410"/>
        <v>0</v>
      </c>
      <c r="CR525" s="13">
        <f t="shared" si="411"/>
        <v>1</v>
      </c>
      <c r="CS525" s="13">
        <f t="shared" si="413"/>
        <v>0</v>
      </c>
      <c r="CT525" s="13" t="s">
        <v>107</v>
      </c>
    </row>
    <row r="526" spans="1:98" x14ac:dyDescent="0.35">
      <c r="A526" s="14">
        <v>368</v>
      </c>
      <c r="B526" s="6">
        <v>525</v>
      </c>
      <c r="D526" s="6">
        <v>1</v>
      </c>
      <c r="G526" s="6">
        <v>1</v>
      </c>
      <c r="H526" s="6"/>
      <c r="I526" s="6"/>
      <c r="J526" s="6" t="s">
        <v>320</v>
      </c>
      <c r="K526" s="21">
        <v>43776</v>
      </c>
      <c r="L526" s="6" t="s">
        <v>86</v>
      </c>
      <c r="M526" s="6" t="s">
        <v>579</v>
      </c>
      <c r="N526" s="6"/>
      <c r="O526" s="6"/>
      <c r="P526" s="16">
        <v>43769</v>
      </c>
      <c r="Q526" s="17">
        <v>6.25E-2</v>
      </c>
      <c r="R526" s="6" t="s">
        <v>310</v>
      </c>
      <c r="S526" s="6" t="s">
        <v>310</v>
      </c>
      <c r="T526" s="6" t="s">
        <v>53</v>
      </c>
      <c r="U526" s="6" t="s">
        <v>842</v>
      </c>
      <c r="V526" s="6" t="s">
        <v>843</v>
      </c>
      <c r="W526" s="6" t="s">
        <v>94</v>
      </c>
      <c r="Y526" s="6" t="s">
        <v>79</v>
      </c>
      <c r="AA526" s="6" t="s">
        <v>49</v>
      </c>
      <c r="AB526" s="6" t="s">
        <v>842</v>
      </c>
      <c r="AC526" s="6" t="s">
        <v>94</v>
      </c>
      <c r="AE526" s="6" t="s">
        <v>87</v>
      </c>
      <c r="AU526" s="6" t="s">
        <v>105</v>
      </c>
      <c r="AV526" s="6" t="s">
        <v>106</v>
      </c>
      <c r="AX526" s="6" t="s">
        <v>99</v>
      </c>
      <c r="AY526" s="13">
        <f t="shared" si="368"/>
        <v>1</v>
      </c>
      <c r="AZ526" s="13">
        <f t="shared" si="369"/>
        <v>0</v>
      </c>
      <c r="BA526" s="13">
        <f t="shared" si="370"/>
        <v>0</v>
      </c>
      <c r="BB526" s="13">
        <f t="shared" si="371"/>
        <v>0</v>
      </c>
      <c r="BC526" s="13">
        <f t="shared" si="372"/>
        <v>1</v>
      </c>
      <c r="BD526" s="13">
        <f t="shared" si="373"/>
        <v>0</v>
      </c>
      <c r="BE526" s="13">
        <f>COUNTIF(T526:AW526,"Tocaciones")</f>
        <v>0</v>
      </c>
      <c r="BF526" s="13">
        <f t="shared" si="374"/>
        <v>0</v>
      </c>
      <c r="BG526" s="13">
        <f t="shared" si="375"/>
        <v>0</v>
      </c>
      <c r="BH526" s="13">
        <f t="shared" si="376"/>
        <v>0</v>
      </c>
      <c r="BI526" s="13">
        <f t="shared" si="377"/>
        <v>0</v>
      </c>
      <c r="BJ526" s="13">
        <f t="shared" si="378"/>
        <v>0</v>
      </c>
      <c r="BK526" s="13">
        <f t="shared" si="379"/>
        <v>0</v>
      </c>
      <c r="BL526" s="13">
        <f t="shared" si="380"/>
        <v>0</v>
      </c>
      <c r="BM526" s="13">
        <f t="shared" si="381"/>
        <v>0</v>
      </c>
      <c r="BN526" s="13">
        <f t="shared" si="382"/>
        <v>0</v>
      </c>
      <c r="BO526" s="13">
        <f t="shared" si="383"/>
        <v>0</v>
      </c>
      <c r="BP526" s="13">
        <f t="shared" si="384"/>
        <v>0</v>
      </c>
      <c r="BQ526" s="13">
        <f t="shared" si="385"/>
        <v>0</v>
      </c>
      <c r="BR526" s="13">
        <f t="shared" si="386"/>
        <v>0</v>
      </c>
      <c r="BS526" s="13">
        <f t="shared" si="387"/>
        <v>0</v>
      </c>
      <c r="BT526" s="13">
        <f t="shared" si="388"/>
        <v>0</v>
      </c>
      <c r="BU526" s="40">
        <f t="shared" si="412"/>
        <v>2</v>
      </c>
      <c r="BV526" s="13">
        <f t="shared" si="389"/>
        <v>0</v>
      </c>
      <c r="BW526" s="13">
        <f t="shared" si="390"/>
        <v>0</v>
      </c>
      <c r="BX526" s="13">
        <f t="shared" si="391"/>
        <v>0</v>
      </c>
      <c r="BY526" s="13">
        <f t="shared" si="392"/>
        <v>0</v>
      </c>
      <c r="BZ526" s="13">
        <f t="shared" si="393"/>
        <v>0</v>
      </c>
      <c r="CA526" s="13">
        <f t="shared" si="394"/>
        <v>0</v>
      </c>
      <c r="CB526" s="13">
        <f t="shared" si="395"/>
        <v>0</v>
      </c>
      <c r="CC526" s="13">
        <f t="shared" si="396"/>
        <v>1</v>
      </c>
      <c r="CD526" s="13">
        <f t="shared" si="397"/>
        <v>0</v>
      </c>
      <c r="CE526" s="13">
        <f t="shared" si="398"/>
        <v>0</v>
      </c>
      <c r="CF526" s="13">
        <f t="shared" si="399"/>
        <v>0</v>
      </c>
      <c r="CG526" s="13">
        <f t="shared" si="400"/>
        <v>0</v>
      </c>
      <c r="CH526" s="13">
        <f t="shared" si="401"/>
        <v>0</v>
      </c>
      <c r="CI526" s="13">
        <f t="shared" si="402"/>
        <v>0</v>
      </c>
      <c r="CJ526" s="13">
        <f t="shared" si="403"/>
        <v>0</v>
      </c>
      <c r="CK526" s="13">
        <f t="shared" si="404"/>
        <v>1</v>
      </c>
      <c r="CL526" s="13">
        <f t="shared" si="405"/>
        <v>0</v>
      </c>
      <c r="CM526" s="13">
        <f t="shared" si="406"/>
        <v>0</v>
      </c>
      <c r="CN526" s="13">
        <f t="shared" si="407"/>
        <v>0</v>
      </c>
      <c r="CO526" s="13">
        <f t="shared" si="408"/>
        <v>0</v>
      </c>
      <c r="CP526" s="13">
        <f t="shared" si="409"/>
        <v>0</v>
      </c>
      <c r="CQ526" s="13">
        <f t="shared" si="410"/>
        <v>0</v>
      </c>
      <c r="CR526" s="13">
        <f t="shared" si="411"/>
        <v>2</v>
      </c>
      <c r="CS526" s="13">
        <f t="shared" si="413"/>
        <v>0</v>
      </c>
      <c r="CT526" s="13" t="s">
        <v>107</v>
      </c>
    </row>
    <row r="527" spans="1:98" x14ac:dyDescent="0.35">
      <c r="A527" s="14">
        <v>369</v>
      </c>
      <c r="B527" s="6">
        <v>526</v>
      </c>
      <c r="C527" s="6">
        <v>17</v>
      </c>
      <c r="D527" s="6">
        <v>1</v>
      </c>
      <c r="G527" s="6">
        <v>1</v>
      </c>
      <c r="H527" s="6"/>
      <c r="I527" s="6"/>
      <c r="J527" s="6" t="s">
        <v>552</v>
      </c>
      <c r="K527" s="21">
        <v>43775</v>
      </c>
      <c r="L527" s="6" t="s">
        <v>172</v>
      </c>
      <c r="M527" s="6" t="s">
        <v>518</v>
      </c>
      <c r="N527" s="6"/>
      <c r="O527" s="6"/>
      <c r="P527" s="16">
        <v>43758</v>
      </c>
      <c r="Q527" s="17">
        <v>0.9375</v>
      </c>
      <c r="R527" s="6" t="s">
        <v>98</v>
      </c>
      <c r="S527" s="6" t="s">
        <v>98</v>
      </c>
      <c r="T527" s="6" t="s">
        <v>49</v>
      </c>
      <c r="U527" s="6" t="s">
        <v>844</v>
      </c>
      <c r="V527" s="6" t="s">
        <v>520</v>
      </c>
      <c r="W527" s="6" t="s">
        <v>94</v>
      </c>
      <c r="Y527" s="6" t="s">
        <v>87</v>
      </c>
      <c r="AA527" s="6" t="s">
        <v>53</v>
      </c>
      <c r="AB527" s="6" t="s">
        <v>845</v>
      </c>
      <c r="AC527" s="6" t="s">
        <v>94</v>
      </c>
      <c r="AE527" s="6" t="s">
        <v>79</v>
      </c>
      <c r="AG527" s="6" t="s">
        <v>56</v>
      </c>
      <c r="AH527" s="6" t="s">
        <v>846</v>
      </c>
      <c r="AI527" s="6" t="s">
        <v>94</v>
      </c>
      <c r="AU527" s="6" t="s">
        <v>105</v>
      </c>
      <c r="AV527" s="6" t="s">
        <v>106</v>
      </c>
      <c r="AW527" s="6" t="s">
        <v>847</v>
      </c>
      <c r="AX527" s="6" t="s">
        <v>99</v>
      </c>
      <c r="AY527" s="13">
        <f t="shared" si="368"/>
        <v>1</v>
      </c>
      <c r="AZ527" s="13">
        <f t="shared" si="369"/>
        <v>0</v>
      </c>
      <c r="BA527" s="13">
        <f t="shared" si="370"/>
        <v>0</v>
      </c>
      <c r="BB527" s="13">
        <f t="shared" si="371"/>
        <v>0</v>
      </c>
      <c r="BC527" s="13">
        <f t="shared" si="372"/>
        <v>1</v>
      </c>
      <c r="BD527" s="13">
        <f t="shared" si="373"/>
        <v>0</v>
      </c>
      <c r="BE527" s="13">
        <f>COUNTIF(T527:AT527,"Tocaciones")</f>
        <v>0</v>
      </c>
      <c r="BF527" s="13">
        <f t="shared" si="374"/>
        <v>1</v>
      </c>
      <c r="BG527" s="13">
        <f t="shared" si="375"/>
        <v>0</v>
      </c>
      <c r="BH527" s="13">
        <f t="shared" si="376"/>
        <v>0</v>
      </c>
      <c r="BI527" s="13">
        <f t="shared" si="377"/>
        <v>0</v>
      </c>
      <c r="BJ527" s="13">
        <f t="shared" si="378"/>
        <v>0</v>
      </c>
      <c r="BK527" s="13">
        <f t="shared" si="379"/>
        <v>0</v>
      </c>
      <c r="BL527" s="13">
        <f t="shared" si="380"/>
        <v>0</v>
      </c>
      <c r="BM527" s="13">
        <f t="shared" si="381"/>
        <v>0</v>
      </c>
      <c r="BN527" s="13">
        <f t="shared" si="382"/>
        <v>0</v>
      </c>
      <c r="BO527" s="13">
        <f t="shared" si="383"/>
        <v>0</v>
      </c>
      <c r="BP527" s="13">
        <f t="shared" si="384"/>
        <v>0</v>
      </c>
      <c r="BQ527" s="13">
        <f t="shared" si="385"/>
        <v>0</v>
      </c>
      <c r="BR527" s="13">
        <f t="shared" si="386"/>
        <v>0</v>
      </c>
      <c r="BS527" s="13">
        <f t="shared" si="387"/>
        <v>0</v>
      </c>
      <c r="BT527" s="13">
        <f t="shared" si="388"/>
        <v>0</v>
      </c>
      <c r="BU527" s="40">
        <f t="shared" si="412"/>
        <v>3</v>
      </c>
      <c r="BV527" s="13">
        <f t="shared" si="389"/>
        <v>0</v>
      </c>
      <c r="BW527" s="13">
        <f t="shared" si="390"/>
        <v>0</v>
      </c>
      <c r="BX527" s="13">
        <f t="shared" si="391"/>
        <v>0</v>
      </c>
      <c r="BY527" s="13">
        <f t="shared" si="392"/>
        <v>0</v>
      </c>
      <c r="BZ527" s="13">
        <f t="shared" si="393"/>
        <v>0</v>
      </c>
      <c r="CA527" s="13">
        <f t="shared" si="394"/>
        <v>0</v>
      </c>
      <c r="CB527" s="13">
        <f t="shared" si="395"/>
        <v>0</v>
      </c>
      <c r="CC527" s="13">
        <f t="shared" si="396"/>
        <v>1</v>
      </c>
      <c r="CD527" s="13">
        <f t="shared" si="397"/>
        <v>0</v>
      </c>
      <c r="CE527" s="13">
        <f t="shared" si="398"/>
        <v>0</v>
      </c>
      <c r="CF527" s="13">
        <f t="shared" si="399"/>
        <v>0</v>
      </c>
      <c r="CG527" s="13">
        <f t="shared" si="400"/>
        <v>0</v>
      </c>
      <c r="CH527" s="13">
        <f t="shared" si="401"/>
        <v>0</v>
      </c>
      <c r="CI527" s="13">
        <f t="shared" si="402"/>
        <v>0</v>
      </c>
      <c r="CJ527" s="13">
        <f t="shared" si="403"/>
        <v>0</v>
      </c>
      <c r="CK527" s="13">
        <f t="shared" si="404"/>
        <v>1</v>
      </c>
      <c r="CL527" s="13">
        <f t="shared" si="405"/>
        <v>0</v>
      </c>
      <c r="CM527" s="13">
        <f t="shared" si="406"/>
        <v>0</v>
      </c>
      <c r="CN527" s="13">
        <f t="shared" si="407"/>
        <v>0</v>
      </c>
      <c r="CO527" s="13">
        <f t="shared" si="408"/>
        <v>0</v>
      </c>
      <c r="CP527" s="13">
        <f t="shared" si="409"/>
        <v>0</v>
      </c>
      <c r="CQ527" s="13">
        <f t="shared" si="410"/>
        <v>0</v>
      </c>
      <c r="CR527" s="13">
        <f t="shared" si="411"/>
        <v>3</v>
      </c>
      <c r="CS527" s="13">
        <f t="shared" si="413"/>
        <v>0</v>
      </c>
      <c r="CT527" s="13" t="s">
        <v>107</v>
      </c>
    </row>
    <row r="528" spans="1:98" x14ac:dyDescent="0.35">
      <c r="A528" s="14">
        <v>370</v>
      </c>
      <c r="B528" s="6">
        <v>527</v>
      </c>
      <c r="C528" s="6">
        <v>16</v>
      </c>
      <c r="D528" s="6">
        <v>1</v>
      </c>
      <c r="G528" s="6">
        <v>1</v>
      </c>
      <c r="H528" s="6"/>
      <c r="I528" s="6"/>
      <c r="J528" s="6" t="s">
        <v>552</v>
      </c>
      <c r="K528" s="21">
        <v>43776</v>
      </c>
      <c r="L528" s="6" t="s">
        <v>172</v>
      </c>
      <c r="M528" s="6" t="s">
        <v>518</v>
      </c>
      <c r="N528" s="6"/>
      <c r="O528" s="6"/>
      <c r="P528" s="16">
        <v>43775</v>
      </c>
      <c r="Q528" s="17">
        <v>2.7777777777777776E-2</v>
      </c>
      <c r="R528" s="6" t="s">
        <v>99</v>
      </c>
      <c r="S528" s="6" t="s">
        <v>99</v>
      </c>
      <c r="T528" s="6" t="s">
        <v>49</v>
      </c>
      <c r="U528" s="6" t="s">
        <v>533</v>
      </c>
      <c r="V528" s="6" t="s">
        <v>520</v>
      </c>
      <c r="W528" s="6" t="s">
        <v>94</v>
      </c>
      <c r="Y528" s="6" t="s">
        <v>79</v>
      </c>
      <c r="AU528" s="6" t="s">
        <v>105</v>
      </c>
      <c r="AV528" s="6" t="s">
        <v>106</v>
      </c>
      <c r="AX528" s="6" t="s">
        <v>99</v>
      </c>
      <c r="AY528" s="13">
        <f t="shared" si="368"/>
        <v>1</v>
      </c>
      <c r="AZ528" s="13">
        <f t="shared" si="369"/>
        <v>0</v>
      </c>
      <c r="BA528" s="13">
        <f t="shared" si="370"/>
        <v>0</v>
      </c>
      <c r="BB528" s="13">
        <f t="shared" si="371"/>
        <v>0</v>
      </c>
      <c r="BC528" s="13">
        <f t="shared" si="372"/>
        <v>0</v>
      </c>
      <c r="BD528" s="13">
        <f t="shared" si="373"/>
        <v>0</v>
      </c>
      <c r="BE528" s="13">
        <f>COUNTIF(T528:AW528,"Tocaciones")</f>
        <v>0</v>
      </c>
      <c r="BF528" s="13">
        <f t="shared" si="374"/>
        <v>0</v>
      </c>
      <c r="BG528" s="13">
        <f t="shared" si="375"/>
        <v>0</v>
      </c>
      <c r="BH528" s="13">
        <f t="shared" si="376"/>
        <v>0</v>
      </c>
      <c r="BI528" s="13">
        <f t="shared" si="377"/>
        <v>0</v>
      </c>
      <c r="BJ528" s="13">
        <f t="shared" si="378"/>
        <v>0</v>
      </c>
      <c r="BK528" s="13">
        <f t="shared" si="379"/>
        <v>0</v>
      </c>
      <c r="BL528" s="13">
        <f t="shared" si="380"/>
        <v>0</v>
      </c>
      <c r="BM528" s="13">
        <f t="shared" si="381"/>
        <v>0</v>
      </c>
      <c r="BN528" s="13">
        <f t="shared" si="382"/>
        <v>0</v>
      </c>
      <c r="BO528" s="13">
        <f t="shared" si="383"/>
        <v>0</v>
      </c>
      <c r="BP528" s="13">
        <f t="shared" si="384"/>
        <v>0</v>
      </c>
      <c r="BQ528" s="13">
        <f t="shared" si="385"/>
        <v>0</v>
      </c>
      <c r="BR528" s="13">
        <f t="shared" si="386"/>
        <v>0</v>
      </c>
      <c r="BS528" s="13">
        <f t="shared" si="387"/>
        <v>0</v>
      </c>
      <c r="BT528" s="13">
        <f t="shared" si="388"/>
        <v>0</v>
      </c>
      <c r="BU528" s="40">
        <f t="shared" si="412"/>
        <v>1</v>
      </c>
      <c r="BV528" s="13">
        <f t="shared" si="389"/>
        <v>0</v>
      </c>
      <c r="BW528" s="13">
        <f t="shared" si="390"/>
        <v>0</v>
      </c>
      <c r="BX528" s="13">
        <f t="shared" si="391"/>
        <v>0</v>
      </c>
      <c r="BY528" s="13">
        <f t="shared" si="392"/>
        <v>0</v>
      </c>
      <c r="BZ528" s="13">
        <f t="shared" si="393"/>
        <v>0</v>
      </c>
      <c r="CA528" s="13">
        <f t="shared" si="394"/>
        <v>0</v>
      </c>
      <c r="CB528" s="13">
        <f t="shared" si="395"/>
        <v>0</v>
      </c>
      <c r="CC528" s="13">
        <f t="shared" si="396"/>
        <v>1</v>
      </c>
      <c r="CD528" s="13">
        <f t="shared" si="397"/>
        <v>0</v>
      </c>
      <c r="CE528" s="13">
        <f t="shared" si="398"/>
        <v>0</v>
      </c>
      <c r="CF528" s="13">
        <f t="shared" si="399"/>
        <v>0</v>
      </c>
      <c r="CG528" s="13">
        <f t="shared" si="400"/>
        <v>0</v>
      </c>
      <c r="CH528" s="13">
        <f t="shared" si="401"/>
        <v>0</v>
      </c>
      <c r="CI528" s="13">
        <f t="shared" si="402"/>
        <v>0</v>
      </c>
      <c r="CJ528" s="13">
        <f t="shared" si="403"/>
        <v>0</v>
      </c>
      <c r="CK528" s="13">
        <f t="shared" si="404"/>
        <v>0</v>
      </c>
      <c r="CL528" s="13">
        <f t="shared" si="405"/>
        <v>0</v>
      </c>
      <c r="CM528" s="13">
        <f t="shared" si="406"/>
        <v>0</v>
      </c>
      <c r="CN528" s="13">
        <f t="shared" si="407"/>
        <v>0</v>
      </c>
      <c r="CO528" s="13">
        <f t="shared" si="408"/>
        <v>0</v>
      </c>
      <c r="CP528" s="13">
        <f t="shared" si="409"/>
        <v>0</v>
      </c>
      <c r="CQ528" s="13">
        <f t="shared" si="410"/>
        <v>0</v>
      </c>
      <c r="CR528" s="13">
        <f t="shared" si="411"/>
        <v>1</v>
      </c>
      <c r="CS528" s="13">
        <f t="shared" si="413"/>
        <v>0</v>
      </c>
      <c r="CT528" s="13" t="s">
        <v>107</v>
      </c>
    </row>
    <row r="529" spans="1:98" x14ac:dyDescent="0.35">
      <c r="A529" s="14">
        <v>371</v>
      </c>
      <c r="B529" s="6">
        <v>528</v>
      </c>
      <c r="C529" s="6">
        <v>51</v>
      </c>
      <c r="D529" s="6">
        <v>2</v>
      </c>
      <c r="G529" s="6">
        <v>1</v>
      </c>
      <c r="H529" s="6"/>
      <c r="I529" s="6"/>
      <c r="J529" s="6" t="s">
        <v>158</v>
      </c>
      <c r="K529" s="21">
        <v>43777</v>
      </c>
      <c r="L529" s="6" t="s">
        <v>172</v>
      </c>
      <c r="M529" s="6" t="s">
        <v>409</v>
      </c>
      <c r="N529" s="6"/>
      <c r="O529" s="6"/>
      <c r="P529" s="20">
        <v>43758</v>
      </c>
      <c r="Q529" s="17">
        <v>0.70833333333333337</v>
      </c>
      <c r="R529" s="6" t="s">
        <v>98</v>
      </c>
      <c r="S529" s="6" t="s">
        <v>98</v>
      </c>
      <c r="T529" s="6" t="s">
        <v>52</v>
      </c>
      <c r="U529" s="6" t="s">
        <v>848</v>
      </c>
      <c r="V529" s="6" t="s">
        <v>400</v>
      </c>
      <c r="W529" s="6" t="s">
        <v>94</v>
      </c>
      <c r="Y529" s="6" t="s">
        <v>73</v>
      </c>
      <c r="Z529" s="6" t="s">
        <v>74</v>
      </c>
      <c r="AU529" s="6" t="s">
        <v>105</v>
      </c>
      <c r="AV529" s="6" t="s">
        <v>106</v>
      </c>
      <c r="AX529" s="6" t="s">
        <v>99</v>
      </c>
      <c r="AY529" s="13">
        <f t="shared" si="368"/>
        <v>0</v>
      </c>
      <c r="AZ529" s="13">
        <f t="shared" si="369"/>
        <v>0</v>
      </c>
      <c r="BA529" s="13">
        <f t="shared" si="370"/>
        <v>0</v>
      </c>
      <c r="BB529" s="13">
        <f t="shared" si="371"/>
        <v>1</v>
      </c>
      <c r="BC529" s="13">
        <f t="shared" si="372"/>
        <v>0</v>
      </c>
      <c r="BD529" s="13">
        <f t="shared" si="373"/>
        <v>0</v>
      </c>
      <c r="BE529" s="13">
        <f>COUNTIF(T529:AT529,"Tocaciones")</f>
        <v>0</v>
      </c>
      <c r="BF529" s="13">
        <f t="shared" si="374"/>
        <v>0</v>
      </c>
      <c r="BG529" s="13">
        <f t="shared" si="375"/>
        <v>0</v>
      </c>
      <c r="BH529" s="13">
        <f t="shared" si="376"/>
        <v>0</v>
      </c>
      <c r="BI529" s="13">
        <f t="shared" si="377"/>
        <v>0</v>
      </c>
      <c r="BJ529" s="13">
        <f t="shared" si="378"/>
        <v>0</v>
      </c>
      <c r="BK529" s="13">
        <f t="shared" si="379"/>
        <v>0</v>
      </c>
      <c r="BL529" s="13">
        <f t="shared" si="380"/>
        <v>0</v>
      </c>
      <c r="BM529" s="13">
        <f t="shared" si="381"/>
        <v>0</v>
      </c>
      <c r="BN529" s="13">
        <f t="shared" si="382"/>
        <v>0</v>
      </c>
      <c r="BO529" s="13">
        <f t="shared" si="383"/>
        <v>0</v>
      </c>
      <c r="BP529" s="13">
        <f t="shared" si="384"/>
        <v>0</v>
      </c>
      <c r="BQ529" s="13">
        <f t="shared" si="385"/>
        <v>0</v>
      </c>
      <c r="BR529" s="13">
        <f t="shared" si="386"/>
        <v>0</v>
      </c>
      <c r="BS529" s="13">
        <f t="shared" si="387"/>
        <v>0</v>
      </c>
      <c r="BT529" s="13">
        <f t="shared" si="388"/>
        <v>0</v>
      </c>
      <c r="BU529" s="40">
        <f t="shared" si="412"/>
        <v>1</v>
      </c>
      <c r="BV529" s="13">
        <f t="shared" si="389"/>
        <v>0</v>
      </c>
      <c r="BW529" s="13">
        <f t="shared" si="390"/>
        <v>1</v>
      </c>
      <c r="BX529" s="13">
        <f t="shared" si="391"/>
        <v>1</v>
      </c>
      <c r="BY529" s="13">
        <f t="shared" si="392"/>
        <v>0</v>
      </c>
      <c r="BZ529" s="13">
        <f t="shared" si="393"/>
        <v>0</v>
      </c>
      <c r="CA529" s="13">
        <f t="shared" si="394"/>
        <v>0</v>
      </c>
      <c r="CB529" s="13">
        <f t="shared" si="395"/>
        <v>0</v>
      </c>
      <c r="CC529" s="13">
        <f t="shared" si="396"/>
        <v>0</v>
      </c>
      <c r="CD529" s="13">
        <f t="shared" si="397"/>
        <v>0</v>
      </c>
      <c r="CE529" s="13">
        <f t="shared" si="398"/>
        <v>0</v>
      </c>
      <c r="CF529" s="13">
        <f t="shared" si="399"/>
        <v>0</v>
      </c>
      <c r="CG529" s="13">
        <f t="shared" si="400"/>
        <v>0</v>
      </c>
      <c r="CH529" s="13">
        <f t="shared" si="401"/>
        <v>0</v>
      </c>
      <c r="CI529" s="13">
        <f t="shared" si="402"/>
        <v>0</v>
      </c>
      <c r="CJ529" s="13">
        <f t="shared" si="403"/>
        <v>0</v>
      </c>
      <c r="CK529" s="13">
        <f t="shared" si="404"/>
        <v>0</v>
      </c>
      <c r="CL529" s="13">
        <f t="shared" si="405"/>
        <v>0</v>
      </c>
      <c r="CM529" s="13">
        <f t="shared" si="406"/>
        <v>0</v>
      </c>
      <c r="CN529" s="13">
        <f t="shared" si="407"/>
        <v>0</v>
      </c>
      <c r="CO529" s="13">
        <f t="shared" si="408"/>
        <v>0</v>
      </c>
      <c r="CP529" s="13">
        <f t="shared" si="409"/>
        <v>0</v>
      </c>
      <c r="CQ529" s="13">
        <f t="shared" si="410"/>
        <v>0</v>
      </c>
      <c r="CR529" s="13">
        <f t="shared" si="411"/>
        <v>1</v>
      </c>
      <c r="CS529" s="13">
        <f t="shared" si="413"/>
        <v>0</v>
      </c>
      <c r="CT529" s="13" t="s">
        <v>107</v>
      </c>
    </row>
    <row r="530" spans="1:98" x14ac:dyDescent="0.35">
      <c r="A530" s="14">
        <v>372</v>
      </c>
      <c r="B530" s="6">
        <v>529</v>
      </c>
      <c r="D530" s="6">
        <v>1</v>
      </c>
      <c r="G530" s="6">
        <v>1</v>
      </c>
      <c r="H530" s="6"/>
      <c r="I530" s="6"/>
      <c r="J530" s="6" t="s">
        <v>96</v>
      </c>
      <c r="K530" s="21">
        <v>43777</v>
      </c>
      <c r="L530" s="6" t="s">
        <v>172</v>
      </c>
      <c r="M530" s="6" t="s">
        <v>108</v>
      </c>
      <c r="N530" s="6"/>
      <c r="O530" s="6"/>
      <c r="P530" s="16">
        <v>43766</v>
      </c>
      <c r="Q530" s="17">
        <v>0.66666666666666663</v>
      </c>
      <c r="R530" s="6" t="s">
        <v>99</v>
      </c>
      <c r="S530" s="6" t="s">
        <v>98</v>
      </c>
      <c r="T530" s="6" t="s">
        <v>52</v>
      </c>
      <c r="U530" s="6" t="s">
        <v>849</v>
      </c>
      <c r="V530" s="6" t="s">
        <v>110</v>
      </c>
      <c r="W530" s="6" t="s">
        <v>94</v>
      </c>
      <c r="Y530" s="6" t="s">
        <v>73</v>
      </c>
      <c r="Z530" s="6" t="s">
        <v>75</v>
      </c>
      <c r="AU530" s="6" t="s">
        <v>105</v>
      </c>
      <c r="AV530" s="6" t="s">
        <v>106</v>
      </c>
      <c r="AX530" s="6" t="s">
        <v>99</v>
      </c>
      <c r="AY530" s="13">
        <f t="shared" si="368"/>
        <v>0</v>
      </c>
      <c r="AZ530" s="13">
        <f t="shared" si="369"/>
        <v>0</v>
      </c>
      <c r="BA530" s="13">
        <f t="shared" si="370"/>
        <v>0</v>
      </c>
      <c r="BB530" s="13">
        <f t="shared" si="371"/>
        <v>1</v>
      </c>
      <c r="BC530" s="13">
        <f t="shared" si="372"/>
        <v>0</v>
      </c>
      <c r="BD530" s="13">
        <f t="shared" si="373"/>
        <v>0</v>
      </c>
      <c r="BE530" s="13">
        <f>COUNTIF(T530:AW530,"Tocaciones")</f>
        <v>0</v>
      </c>
      <c r="BF530" s="13">
        <f t="shared" si="374"/>
        <v>0</v>
      </c>
      <c r="BG530" s="13">
        <f t="shared" si="375"/>
        <v>0</v>
      </c>
      <c r="BH530" s="13">
        <f t="shared" si="376"/>
        <v>0</v>
      </c>
      <c r="BI530" s="13">
        <f t="shared" si="377"/>
        <v>0</v>
      </c>
      <c r="BJ530" s="13">
        <f t="shared" si="378"/>
        <v>0</v>
      </c>
      <c r="BK530" s="13">
        <f t="shared" si="379"/>
        <v>0</v>
      </c>
      <c r="BL530" s="13">
        <f t="shared" si="380"/>
        <v>0</v>
      </c>
      <c r="BM530" s="13">
        <f t="shared" si="381"/>
        <v>0</v>
      </c>
      <c r="BN530" s="13">
        <f t="shared" si="382"/>
        <v>0</v>
      </c>
      <c r="BO530" s="13">
        <f t="shared" si="383"/>
        <v>0</v>
      </c>
      <c r="BP530" s="13">
        <f t="shared" si="384"/>
        <v>0</v>
      </c>
      <c r="BQ530" s="13">
        <f t="shared" si="385"/>
        <v>0</v>
      </c>
      <c r="BR530" s="13">
        <f t="shared" si="386"/>
        <v>0</v>
      </c>
      <c r="BS530" s="13">
        <f t="shared" si="387"/>
        <v>0</v>
      </c>
      <c r="BT530" s="13">
        <f t="shared" si="388"/>
        <v>0</v>
      </c>
      <c r="BU530" s="40">
        <f t="shared" si="412"/>
        <v>1</v>
      </c>
      <c r="BV530" s="13">
        <f t="shared" si="389"/>
        <v>0</v>
      </c>
      <c r="BW530" s="13">
        <f t="shared" si="390"/>
        <v>1</v>
      </c>
      <c r="BX530" s="13">
        <f t="shared" si="391"/>
        <v>0</v>
      </c>
      <c r="BY530" s="13">
        <f t="shared" si="392"/>
        <v>1</v>
      </c>
      <c r="BZ530" s="13">
        <f t="shared" si="393"/>
        <v>0</v>
      </c>
      <c r="CA530" s="13">
        <f t="shared" si="394"/>
        <v>0</v>
      </c>
      <c r="CB530" s="13">
        <f t="shared" si="395"/>
        <v>0</v>
      </c>
      <c r="CC530" s="13">
        <f t="shared" si="396"/>
        <v>0</v>
      </c>
      <c r="CD530" s="13">
        <f t="shared" si="397"/>
        <v>0</v>
      </c>
      <c r="CE530" s="13">
        <f t="shared" si="398"/>
        <v>0</v>
      </c>
      <c r="CF530" s="13">
        <f t="shared" si="399"/>
        <v>0</v>
      </c>
      <c r="CG530" s="13">
        <f t="shared" si="400"/>
        <v>0</v>
      </c>
      <c r="CH530" s="13">
        <f t="shared" si="401"/>
        <v>0</v>
      </c>
      <c r="CI530" s="13">
        <f t="shared" si="402"/>
        <v>0</v>
      </c>
      <c r="CJ530" s="13">
        <f t="shared" si="403"/>
        <v>0</v>
      </c>
      <c r="CK530" s="13">
        <f t="shared" si="404"/>
        <v>0</v>
      </c>
      <c r="CL530" s="13">
        <f t="shared" si="405"/>
        <v>0</v>
      </c>
      <c r="CM530" s="13">
        <f t="shared" si="406"/>
        <v>0</v>
      </c>
      <c r="CN530" s="13">
        <f t="shared" si="407"/>
        <v>0</v>
      </c>
      <c r="CO530" s="13">
        <f t="shared" si="408"/>
        <v>0</v>
      </c>
      <c r="CP530" s="13">
        <f t="shared" si="409"/>
        <v>0</v>
      </c>
      <c r="CQ530" s="13">
        <f t="shared" si="410"/>
        <v>0</v>
      </c>
      <c r="CR530" s="13">
        <f t="shared" si="411"/>
        <v>1</v>
      </c>
      <c r="CS530" s="13">
        <f t="shared" si="413"/>
        <v>0</v>
      </c>
      <c r="CT530" s="13" t="s">
        <v>107</v>
      </c>
    </row>
    <row r="531" spans="1:98" x14ac:dyDescent="0.35">
      <c r="A531" s="14">
        <v>373</v>
      </c>
      <c r="B531" s="6">
        <v>530</v>
      </c>
      <c r="D531" s="6">
        <v>1</v>
      </c>
      <c r="G531" s="6">
        <v>1</v>
      </c>
      <c r="H531" s="6"/>
      <c r="I531" s="6"/>
      <c r="J531" s="6" t="s">
        <v>147</v>
      </c>
      <c r="K531" s="21">
        <v>43777</v>
      </c>
      <c r="L531" s="6" t="s">
        <v>86</v>
      </c>
      <c r="M531" s="6" t="s">
        <v>325</v>
      </c>
      <c r="N531" s="6"/>
      <c r="O531" s="6"/>
      <c r="P531" s="16">
        <v>43759</v>
      </c>
      <c r="Q531" s="17">
        <v>0.91666666666666663</v>
      </c>
      <c r="R531" s="6" t="s">
        <v>98</v>
      </c>
      <c r="S531" s="6" t="s">
        <v>99</v>
      </c>
      <c r="T531" s="6" t="s">
        <v>49</v>
      </c>
      <c r="U531" s="6" t="s">
        <v>850</v>
      </c>
      <c r="V531" s="6" t="s">
        <v>851</v>
      </c>
      <c r="W531" s="6" t="s">
        <v>91</v>
      </c>
      <c r="X531" s="6">
        <v>10</v>
      </c>
      <c r="Y531" s="6" t="s">
        <v>87</v>
      </c>
      <c r="AA531" s="6" t="s">
        <v>49</v>
      </c>
      <c r="AB531" s="6" t="s">
        <v>850</v>
      </c>
      <c r="AC531" s="6" t="s">
        <v>91</v>
      </c>
      <c r="AD531" s="6">
        <v>10</v>
      </c>
      <c r="AE531" s="6" t="s">
        <v>87</v>
      </c>
      <c r="AU531" s="6" t="s">
        <v>105</v>
      </c>
      <c r="AV531" s="6" t="s">
        <v>106</v>
      </c>
      <c r="AX531" s="6" t="s">
        <v>99</v>
      </c>
      <c r="AY531" s="13">
        <f t="shared" si="368"/>
        <v>2</v>
      </c>
      <c r="AZ531" s="13">
        <f t="shared" si="369"/>
        <v>0</v>
      </c>
      <c r="BA531" s="13">
        <f t="shared" si="370"/>
        <v>0</v>
      </c>
      <c r="BB531" s="13">
        <f t="shared" si="371"/>
        <v>0</v>
      </c>
      <c r="BC531" s="13">
        <f t="shared" si="372"/>
        <v>0</v>
      </c>
      <c r="BD531" s="13">
        <f t="shared" si="373"/>
        <v>0</v>
      </c>
      <c r="BE531" s="13">
        <f>COUNTIF(T531:AT531,"Tocaciones")</f>
        <v>0</v>
      </c>
      <c r="BF531" s="13">
        <f t="shared" si="374"/>
        <v>0</v>
      </c>
      <c r="BG531" s="13">
        <f t="shared" si="375"/>
        <v>0</v>
      </c>
      <c r="BH531" s="13">
        <f t="shared" si="376"/>
        <v>0</v>
      </c>
      <c r="BI531" s="13">
        <f t="shared" si="377"/>
        <v>0</v>
      </c>
      <c r="BJ531" s="13">
        <f t="shared" si="378"/>
        <v>0</v>
      </c>
      <c r="BK531" s="13">
        <f t="shared" si="379"/>
        <v>0</v>
      </c>
      <c r="BL531" s="13">
        <f t="shared" si="380"/>
        <v>0</v>
      </c>
      <c r="BM531" s="13">
        <f t="shared" si="381"/>
        <v>0</v>
      </c>
      <c r="BN531" s="13">
        <f t="shared" si="382"/>
        <v>0</v>
      </c>
      <c r="BO531" s="13">
        <f t="shared" si="383"/>
        <v>0</v>
      </c>
      <c r="BP531" s="13">
        <f t="shared" si="384"/>
        <v>0</v>
      </c>
      <c r="BQ531" s="13">
        <f t="shared" si="385"/>
        <v>0</v>
      </c>
      <c r="BR531" s="13">
        <f t="shared" si="386"/>
        <v>0</v>
      </c>
      <c r="BS531" s="13">
        <f t="shared" si="387"/>
        <v>0</v>
      </c>
      <c r="BT531" s="13">
        <f t="shared" si="388"/>
        <v>0</v>
      </c>
      <c r="BU531" s="40">
        <f t="shared" si="412"/>
        <v>2</v>
      </c>
      <c r="BV531" s="13">
        <f t="shared" si="389"/>
        <v>0</v>
      </c>
      <c r="BW531" s="13">
        <f t="shared" si="390"/>
        <v>0</v>
      </c>
      <c r="BX531" s="13">
        <f t="shared" si="391"/>
        <v>0</v>
      </c>
      <c r="BY531" s="13">
        <f t="shared" si="392"/>
        <v>0</v>
      </c>
      <c r="BZ531" s="13">
        <f t="shared" si="393"/>
        <v>0</v>
      </c>
      <c r="CA531" s="13">
        <f t="shared" si="394"/>
        <v>0</v>
      </c>
      <c r="CB531" s="13">
        <f t="shared" si="395"/>
        <v>0</v>
      </c>
      <c r="CC531" s="13">
        <f t="shared" si="396"/>
        <v>0</v>
      </c>
      <c r="CD531" s="13">
        <f t="shared" si="397"/>
        <v>0</v>
      </c>
      <c r="CE531" s="13">
        <f t="shared" si="398"/>
        <v>0</v>
      </c>
      <c r="CF531" s="13">
        <f t="shared" si="399"/>
        <v>0</v>
      </c>
      <c r="CG531" s="13">
        <f t="shared" si="400"/>
        <v>0</v>
      </c>
      <c r="CH531" s="13">
        <f t="shared" si="401"/>
        <v>0</v>
      </c>
      <c r="CI531" s="13">
        <f t="shared" si="402"/>
        <v>0</v>
      </c>
      <c r="CJ531" s="13">
        <f t="shared" si="403"/>
        <v>0</v>
      </c>
      <c r="CK531" s="13">
        <f t="shared" si="404"/>
        <v>2</v>
      </c>
      <c r="CL531" s="13">
        <f t="shared" si="405"/>
        <v>0</v>
      </c>
      <c r="CM531" s="13">
        <f t="shared" si="406"/>
        <v>0</v>
      </c>
      <c r="CN531" s="13">
        <f t="shared" si="407"/>
        <v>0</v>
      </c>
      <c r="CO531" s="13">
        <f t="shared" si="408"/>
        <v>2</v>
      </c>
      <c r="CP531" s="13">
        <f t="shared" si="409"/>
        <v>0</v>
      </c>
      <c r="CQ531" s="13">
        <f t="shared" si="410"/>
        <v>0</v>
      </c>
      <c r="CR531" s="13">
        <f t="shared" si="411"/>
        <v>0</v>
      </c>
      <c r="CS531" s="13">
        <f t="shared" si="413"/>
        <v>0</v>
      </c>
      <c r="CT531" s="13" t="s">
        <v>107</v>
      </c>
    </row>
    <row r="532" spans="1:98" x14ac:dyDescent="0.35">
      <c r="A532" s="14">
        <v>373</v>
      </c>
      <c r="B532" s="6">
        <v>531</v>
      </c>
      <c r="D532" s="6">
        <v>1</v>
      </c>
      <c r="G532" s="6">
        <v>1</v>
      </c>
      <c r="H532" s="6"/>
      <c r="I532" s="6"/>
      <c r="J532" s="6" t="s">
        <v>147</v>
      </c>
      <c r="K532" s="21">
        <v>43777</v>
      </c>
      <c r="L532" s="6" t="s">
        <v>86</v>
      </c>
      <c r="M532" s="6" t="s">
        <v>325</v>
      </c>
      <c r="N532" s="6"/>
      <c r="O532" s="6"/>
      <c r="P532" s="16">
        <v>43759</v>
      </c>
      <c r="Q532" s="17">
        <v>0.91666666666666663</v>
      </c>
      <c r="R532" s="6" t="s">
        <v>98</v>
      </c>
      <c r="S532" s="6" t="s">
        <v>99</v>
      </c>
      <c r="T532" s="6" t="s">
        <v>49</v>
      </c>
      <c r="U532" s="6" t="s">
        <v>850</v>
      </c>
      <c r="V532" s="6" t="s">
        <v>851</v>
      </c>
      <c r="W532" s="6" t="s">
        <v>91</v>
      </c>
      <c r="X532" s="6">
        <v>10</v>
      </c>
      <c r="Y532" s="6" t="s">
        <v>87</v>
      </c>
      <c r="AA532" s="6" t="s">
        <v>49</v>
      </c>
      <c r="AB532" s="6" t="s">
        <v>850</v>
      </c>
      <c r="AC532" s="6" t="s">
        <v>91</v>
      </c>
      <c r="AD532" s="6">
        <v>10</v>
      </c>
      <c r="AE532" s="6" t="s">
        <v>87</v>
      </c>
      <c r="AU532" s="6" t="s">
        <v>105</v>
      </c>
      <c r="AV532" s="6" t="s">
        <v>106</v>
      </c>
      <c r="AX532" s="6" t="s">
        <v>99</v>
      </c>
      <c r="AY532" s="13">
        <f t="shared" si="368"/>
        <v>2</v>
      </c>
      <c r="AZ532" s="13">
        <f t="shared" si="369"/>
        <v>0</v>
      </c>
      <c r="BA532" s="13">
        <f t="shared" si="370"/>
        <v>0</v>
      </c>
      <c r="BB532" s="13">
        <f t="shared" si="371"/>
        <v>0</v>
      </c>
      <c r="BC532" s="13">
        <f t="shared" si="372"/>
        <v>0</v>
      </c>
      <c r="BD532" s="13">
        <f t="shared" si="373"/>
        <v>0</v>
      </c>
      <c r="BE532" s="13">
        <f>COUNTIF(T532:AW532,"Tocaciones")</f>
        <v>0</v>
      </c>
      <c r="BF532" s="13">
        <f t="shared" si="374"/>
        <v>0</v>
      </c>
      <c r="BG532" s="13">
        <f t="shared" si="375"/>
        <v>0</v>
      </c>
      <c r="BH532" s="13">
        <f t="shared" si="376"/>
        <v>0</v>
      </c>
      <c r="BI532" s="13">
        <f t="shared" si="377"/>
        <v>0</v>
      </c>
      <c r="BJ532" s="13">
        <f t="shared" si="378"/>
        <v>0</v>
      </c>
      <c r="BK532" s="13">
        <f t="shared" si="379"/>
        <v>0</v>
      </c>
      <c r="BL532" s="13">
        <f t="shared" si="380"/>
        <v>0</v>
      </c>
      <c r="BM532" s="13">
        <f t="shared" si="381"/>
        <v>0</v>
      </c>
      <c r="BN532" s="13">
        <f t="shared" si="382"/>
        <v>0</v>
      </c>
      <c r="BO532" s="13">
        <f t="shared" si="383"/>
        <v>0</v>
      </c>
      <c r="BP532" s="13">
        <f t="shared" si="384"/>
        <v>0</v>
      </c>
      <c r="BQ532" s="13">
        <f t="shared" si="385"/>
        <v>0</v>
      </c>
      <c r="BR532" s="13">
        <f t="shared" si="386"/>
        <v>0</v>
      </c>
      <c r="BS532" s="13">
        <f t="shared" si="387"/>
        <v>0</v>
      </c>
      <c r="BT532" s="13">
        <f t="shared" si="388"/>
        <v>0</v>
      </c>
      <c r="BU532" s="40">
        <f t="shared" si="412"/>
        <v>2</v>
      </c>
      <c r="BV532" s="13">
        <f t="shared" si="389"/>
        <v>0</v>
      </c>
      <c r="BW532" s="13">
        <f t="shared" si="390"/>
        <v>0</v>
      </c>
      <c r="BX532" s="13">
        <f t="shared" si="391"/>
        <v>0</v>
      </c>
      <c r="BY532" s="13">
        <f t="shared" si="392"/>
        <v>0</v>
      </c>
      <c r="BZ532" s="13">
        <f t="shared" si="393"/>
        <v>0</v>
      </c>
      <c r="CA532" s="13">
        <f t="shared" si="394"/>
        <v>0</v>
      </c>
      <c r="CB532" s="13">
        <f t="shared" si="395"/>
        <v>0</v>
      </c>
      <c r="CC532" s="13">
        <f t="shared" si="396"/>
        <v>0</v>
      </c>
      <c r="CD532" s="13">
        <f t="shared" si="397"/>
        <v>0</v>
      </c>
      <c r="CE532" s="13">
        <f t="shared" si="398"/>
        <v>0</v>
      </c>
      <c r="CF532" s="13">
        <f t="shared" si="399"/>
        <v>0</v>
      </c>
      <c r="CG532" s="13">
        <f t="shared" si="400"/>
        <v>0</v>
      </c>
      <c r="CH532" s="13">
        <f t="shared" si="401"/>
        <v>0</v>
      </c>
      <c r="CI532" s="13">
        <f t="shared" si="402"/>
        <v>0</v>
      </c>
      <c r="CJ532" s="13">
        <f t="shared" si="403"/>
        <v>0</v>
      </c>
      <c r="CK532" s="13">
        <f t="shared" si="404"/>
        <v>2</v>
      </c>
      <c r="CL532" s="13">
        <f t="shared" si="405"/>
        <v>0</v>
      </c>
      <c r="CM532" s="13">
        <f t="shared" si="406"/>
        <v>0</v>
      </c>
      <c r="CN532" s="13">
        <f t="shared" si="407"/>
        <v>0</v>
      </c>
      <c r="CO532" s="13">
        <f t="shared" si="408"/>
        <v>2</v>
      </c>
      <c r="CP532" s="13">
        <f t="shared" si="409"/>
        <v>0</v>
      </c>
      <c r="CQ532" s="13">
        <f t="shared" si="410"/>
        <v>0</v>
      </c>
      <c r="CR532" s="13">
        <f t="shared" si="411"/>
        <v>0</v>
      </c>
      <c r="CS532" s="13">
        <f t="shared" si="413"/>
        <v>0</v>
      </c>
      <c r="CT532" s="13" t="s">
        <v>107</v>
      </c>
    </row>
    <row r="533" spans="1:98" x14ac:dyDescent="0.35">
      <c r="A533" s="14">
        <v>374</v>
      </c>
      <c r="B533" s="6">
        <v>532</v>
      </c>
      <c r="D533" s="6">
        <v>1</v>
      </c>
      <c r="G533" s="6">
        <v>1</v>
      </c>
      <c r="H533" s="6"/>
      <c r="I533" s="6"/>
      <c r="J533" s="6" t="s">
        <v>96</v>
      </c>
      <c r="K533" s="21">
        <v>43777</v>
      </c>
      <c r="L533" s="6" t="s">
        <v>172</v>
      </c>
      <c r="M533" s="6" t="s">
        <v>731</v>
      </c>
      <c r="N533" s="6"/>
      <c r="O533" s="6"/>
      <c r="P533" s="16">
        <v>43767</v>
      </c>
      <c r="Q533" s="17">
        <v>0.89583333333333337</v>
      </c>
      <c r="R533" s="6" t="s">
        <v>99</v>
      </c>
      <c r="S533" s="6" t="s">
        <v>98</v>
      </c>
      <c r="T533" s="6" t="s">
        <v>52</v>
      </c>
      <c r="U533" s="6" t="s">
        <v>852</v>
      </c>
      <c r="V533" s="6" t="s">
        <v>853</v>
      </c>
      <c r="W533" s="6" t="s">
        <v>94</v>
      </c>
      <c r="Y533" s="6" t="s">
        <v>73</v>
      </c>
      <c r="Z533" s="6" t="s">
        <v>74</v>
      </c>
      <c r="AU533" s="6" t="s">
        <v>105</v>
      </c>
      <c r="AV533" s="6" t="s">
        <v>106</v>
      </c>
      <c r="AX533" s="6" t="s">
        <v>99</v>
      </c>
      <c r="AY533" s="13">
        <f t="shared" si="368"/>
        <v>0</v>
      </c>
      <c r="AZ533" s="13">
        <f t="shared" si="369"/>
        <v>0</v>
      </c>
      <c r="BA533" s="13">
        <f t="shared" si="370"/>
        <v>0</v>
      </c>
      <c r="BB533" s="13">
        <f t="shared" si="371"/>
        <v>1</v>
      </c>
      <c r="BC533" s="13">
        <f t="shared" si="372"/>
        <v>0</v>
      </c>
      <c r="BD533" s="13">
        <f t="shared" si="373"/>
        <v>0</v>
      </c>
      <c r="BE533" s="13">
        <f>COUNTIF(T533:AT533,"Tocaciones")</f>
        <v>0</v>
      </c>
      <c r="BF533" s="13">
        <f t="shared" si="374"/>
        <v>0</v>
      </c>
      <c r="BG533" s="13">
        <f t="shared" si="375"/>
        <v>0</v>
      </c>
      <c r="BH533" s="13">
        <f t="shared" si="376"/>
        <v>0</v>
      </c>
      <c r="BI533" s="13">
        <f t="shared" si="377"/>
        <v>0</v>
      </c>
      <c r="BJ533" s="13">
        <f t="shared" si="378"/>
        <v>0</v>
      </c>
      <c r="BK533" s="13">
        <f t="shared" si="379"/>
        <v>0</v>
      </c>
      <c r="BL533" s="13">
        <f t="shared" si="380"/>
        <v>0</v>
      </c>
      <c r="BM533" s="13">
        <f t="shared" si="381"/>
        <v>0</v>
      </c>
      <c r="BN533" s="13">
        <f t="shared" si="382"/>
        <v>0</v>
      </c>
      <c r="BO533" s="13">
        <f t="shared" si="383"/>
        <v>0</v>
      </c>
      <c r="BP533" s="13">
        <f t="shared" si="384"/>
        <v>0</v>
      </c>
      <c r="BQ533" s="13">
        <f t="shared" si="385"/>
        <v>0</v>
      </c>
      <c r="BR533" s="13">
        <f t="shared" si="386"/>
        <v>0</v>
      </c>
      <c r="BS533" s="13">
        <f t="shared" si="387"/>
        <v>0</v>
      </c>
      <c r="BT533" s="13">
        <f t="shared" si="388"/>
        <v>0</v>
      </c>
      <c r="BU533" s="40">
        <f t="shared" si="412"/>
        <v>1</v>
      </c>
      <c r="BV533" s="13">
        <f t="shared" si="389"/>
        <v>0</v>
      </c>
      <c r="BW533" s="13">
        <f t="shared" si="390"/>
        <v>1</v>
      </c>
      <c r="BX533" s="13">
        <f t="shared" si="391"/>
        <v>1</v>
      </c>
      <c r="BY533" s="13">
        <f t="shared" si="392"/>
        <v>0</v>
      </c>
      <c r="BZ533" s="13">
        <f t="shared" si="393"/>
        <v>0</v>
      </c>
      <c r="CA533" s="13">
        <f t="shared" si="394"/>
        <v>0</v>
      </c>
      <c r="CB533" s="13">
        <f t="shared" si="395"/>
        <v>0</v>
      </c>
      <c r="CC533" s="13">
        <f t="shared" si="396"/>
        <v>0</v>
      </c>
      <c r="CD533" s="13">
        <f t="shared" si="397"/>
        <v>0</v>
      </c>
      <c r="CE533" s="13">
        <f t="shared" si="398"/>
        <v>0</v>
      </c>
      <c r="CF533" s="13">
        <f t="shared" si="399"/>
        <v>0</v>
      </c>
      <c r="CG533" s="13">
        <f t="shared" si="400"/>
        <v>0</v>
      </c>
      <c r="CH533" s="13">
        <f t="shared" si="401"/>
        <v>0</v>
      </c>
      <c r="CI533" s="13">
        <f t="shared" si="402"/>
        <v>0</v>
      </c>
      <c r="CJ533" s="13">
        <f t="shared" si="403"/>
        <v>0</v>
      </c>
      <c r="CK533" s="13">
        <f t="shared" si="404"/>
        <v>0</v>
      </c>
      <c r="CL533" s="13">
        <f t="shared" si="405"/>
        <v>0</v>
      </c>
      <c r="CM533" s="13">
        <f t="shared" si="406"/>
        <v>0</v>
      </c>
      <c r="CN533" s="13">
        <f t="shared" si="407"/>
        <v>0</v>
      </c>
      <c r="CO533" s="13">
        <f t="shared" si="408"/>
        <v>0</v>
      </c>
      <c r="CP533" s="13">
        <f t="shared" si="409"/>
        <v>0</v>
      </c>
      <c r="CQ533" s="13">
        <f t="shared" si="410"/>
        <v>0</v>
      </c>
      <c r="CR533" s="13">
        <f t="shared" si="411"/>
        <v>1</v>
      </c>
      <c r="CS533" s="13">
        <f t="shared" si="413"/>
        <v>0</v>
      </c>
      <c r="CT533" s="13" t="s">
        <v>107</v>
      </c>
    </row>
    <row r="534" spans="1:98" x14ac:dyDescent="0.35">
      <c r="A534" s="14">
        <v>375</v>
      </c>
      <c r="B534" s="6">
        <v>533</v>
      </c>
      <c r="D534" s="6">
        <v>1</v>
      </c>
      <c r="G534" s="6">
        <v>1</v>
      </c>
      <c r="H534" s="6"/>
      <c r="I534" s="6"/>
      <c r="J534" s="6" t="s">
        <v>96</v>
      </c>
      <c r="K534" s="21">
        <v>43777</v>
      </c>
      <c r="L534" s="6" t="s">
        <v>172</v>
      </c>
      <c r="M534" s="6" t="s">
        <v>108</v>
      </c>
      <c r="N534" s="6"/>
      <c r="O534" s="6"/>
      <c r="P534" s="16">
        <v>43760</v>
      </c>
      <c r="Q534" s="17">
        <v>0.64583333333333337</v>
      </c>
      <c r="R534" s="6" t="s">
        <v>98</v>
      </c>
      <c r="S534" s="6" t="s">
        <v>98</v>
      </c>
      <c r="T534" s="6" t="s">
        <v>52</v>
      </c>
      <c r="U534" s="6" t="s">
        <v>854</v>
      </c>
      <c r="V534" s="6" t="s">
        <v>110</v>
      </c>
      <c r="W534" s="6" t="s">
        <v>94</v>
      </c>
      <c r="Y534" s="6" t="s">
        <v>73</v>
      </c>
      <c r="Z534" s="6" t="s">
        <v>74</v>
      </c>
      <c r="AU534" s="6" t="s">
        <v>105</v>
      </c>
      <c r="AV534" s="6" t="s">
        <v>106</v>
      </c>
      <c r="AX534" s="6" t="s">
        <v>99</v>
      </c>
      <c r="AY534" s="13">
        <f t="shared" si="368"/>
        <v>0</v>
      </c>
      <c r="AZ534" s="13">
        <f t="shared" si="369"/>
        <v>0</v>
      </c>
      <c r="BA534" s="13">
        <f t="shared" si="370"/>
        <v>0</v>
      </c>
      <c r="BB534" s="13">
        <f t="shared" si="371"/>
        <v>1</v>
      </c>
      <c r="BC534" s="13">
        <f t="shared" si="372"/>
        <v>0</v>
      </c>
      <c r="BD534" s="13">
        <f t="shared" si="373"/>
        <v>0</v>
      </c>
      <c r="BE534" s="13">
        <f>COUNTIF(T534:AW534,"Tocaciones")</f>
        <v>0</v>
      </c>
      <c r="BF534" s="13">
        <f t="shared" si="374"/>
        <v>0</v>
      </c>
      <c r="BG534" s="13">
        <f t="shared" si="375"/>
        <v>0</v>
      </c>
      <c r="BH534" s="13">
        <f t="shared" si="376"/>
        <v>0</v>
      </c>
      <c r="BI534" s="13">
        <f t="shared" si="377"/>
        <v>0</v>
      </c>
      <c r="BJ534" s="13">
        <f t="shared" si="378"/>
        <v>0</v>
      </c>
      <c r="BK534" s="13">
        <f t="shared" si="379"/>
        <v>0</v>
      </c>
      <c r="BL534" s="13">
        <f t="shared" si="380"/>
        <v>0</v>
      </c>
      <c r="BM534" s="13">
        <f t="shared" si="381"/>
        <v>0</v>
      </c>
      <c r="BN534" s="13">
        <f t="shared" si="382"/>
        <v>0</v>
      </c>
      <c r="BO534" s="13">
        <f t="shared" si="383"/>
        <v>0</v>
      </c>
      <c r="BP534" s="13">
        <f t="shared" si="384"/>
        <v>0</v>
      </c>
      <c r="BQ534" s="13">
        <f t="shared" si="385"/>
        <v>0</v>
      </c>
      <c r="BR534" s="13">
        <f t="shared" si="386"/>
        <v>0</v>
      </c>
      <c r="BS534" s="13">
        <f t="shared" si="387"/>
        <v>0</v>
      </c>
      <c r="BT534" s="13">
        <f t="shared" si="388"/>
        <v>0</v>
      </c>
      <c r="BU534" s="40">
        <f t="shared" si="412"/>
        <v>1</v>
      </c>
      <c r="BV534" s="13">
        <f t="shared" si="389"/>
        <v>0</v>
      </c>
      <c r="BW534" s="13">
        <f t="shared" si="390"/>
        <v>1</v>
      </c>
      <c r="BX534" s="13">
        <f t="shared" si="391"/>
        <v>1</v>
      </c>
      <c r="BY534" s="13">
        <f t="shared" si="392"/>
        <v>0</v>
      </c>
      <c r="BZ534" s="13">
        <f t="shared" si="393"/>
        <v>0</v>
      </c>
      <c r="CA534" s="13">
        <f t="shared" si="394"/>
        <v>0</v>
      </c>
      <c r="CB534" s="13">
        <f t="shared" si="395"/>
        <v>0</v>
      </c>
      <c r="CC534" s="13">
        <f t="shared" si="396"/>
        <v>0</v>
      </c>
      <c r="CD534" s="13">
        <f t="shared" si="397"/>
        <v>0</v>
      </c>
      <c r="CE534" s="13">
        <f t="shared" si="398"/>
        <v>0</v>
      </c>
      <c r="CF534" s="13">
        <f t="shared" si="399"/>
        <v>0</v>
      </c>
      <c r="CG534" s="13">
        <f t="shared" si="400"/>
        <v>0</v>
      </c>
      <c r="CH534" s="13">
        <f t="shared" si="401"/>
        <v>0</v>
      </c>
      <c r="CI534" s="13">
        <f t="shared" si="402"/>
        <v>0</v>
      </c>
      <c r="CJ534" s="13">
        <f t="shared" si="403"/>
        <v>0</v>
      </c>
      <c r="CK534" s="13">
        <f t="shared" si="404"/>
        <v>0</v>
      </c>
      <c r="CL534" s="13">
        <f t="shared" si="405"/>
        <v>0</v>
      </c>
      <c r="CM534" s="13">
        <f t="shared" si="406"/>
        <v>0</v>
      </c>
      <c r="CN534" s="13">
        <f t="shared" si="407"/>
        <v>0</v>
      </c>
      <c r="CO534" s="13">
        <f t="shared" si="408"/>
        <v>0</v>
      </c>
      <c r="CP534" s="13">
        <f t="shared" si="409"/>
        <v>0</v>
      </c>
      <c r="CQ534" s="13">
        <f t="shared" si="410"/>
        <v>0</v>
      </c>
      <c r="CR534" s="13">
        <f t="shared" si="411"/>
        <v>1</v>
      </c>
      <c r="CS534" s="13">
        <f t="shared" si="413"/>
        <v>0</v>
      </c>
      <c r="CT534" s="13" t="s">
        <v>107</v>
      </c>
    </row>
    <row r="535" spans="1:98" x14ac:dyDescent="0.35">
      <c r="A535" s="14">
        <v>376</v>
      </c>
      <c r="B535" s="6">
        <v>534</v>
      </c>
      <c r="D535" s="6">
        <v>1</v>
      </c>
      <c r="G535" s="6">
        <v>1</v>
      </c>
      <c r="H535" s="6"/>
      <c r="I535" s="6"/>
      <c r="J535" s="6" t="s">
        <v>96</v>
      </c>
      <c r="K535" s="21">
        <v>43777</v>
      </c>
      <c r="L535" s="6" t="s">
        <v>86</v>
      </c>
      <c r="M535" s="6" t="s">
        <v>108</v>
      </c>
      <c r="N535" s="6"/>
      <c r="O535" s="6"/>
      <c r="P535" s="16">
        <v>43766</v>
      </c>
      <c r="Q535" s="17">
        <v>0.70833333333333337</v>
      </c>
      <c r="R535" s="6" t="s">
        <v>99</v>
      </c>
      <c r="S535" s="6" t="s">
        <v>98</v>
      </c>
      <c r="T535" s="6" t="s">
        <v>49</v>
      </c>
      <c r="U535" s="6" t="s">
        <v>855</v>
      </c>
      <c r="V535" s="6" t="s">
        <v>110</v>
      </c>
      <c r="W535" s="6" t="s">
        <v>94</v>
      </c>
      <c r="Y535" s="6" t="s">
        <v>87</v>
      </c>
      <c r="AA535" s="6" t="s">
        <v>53</v>
      </c>
      <c r="AB535" s="6" t="s">
        <v>855</v>
      </c>
      <c r="AC535" s="6" t="s">
        <v>94</v>
      </c>
      <c r="AE535" s="6" t="s">
        <v>79</v>
      </c>
      <c r="AG535" s="6" t="s">
        <v>49</v>
      </c>
      <c r="AH535" s="6" t="s">
        <v>113</v>
      </c>
      <c r="AI535" s="6" t="s">
        <v>94</v>
      </c>
      <c r="AJ535" s="6">
        <v>6</v>
      </c>
      <c r="AK535" s="6" t="s">
        <v>86</v>
      </c>
      <c r="AU535" s="6" t="s">
        <v>105</v>
      </c>
      <c r="AV535" s="6" t="s">
        <v>106</v>
      </c>
      <c r="AW535" s="6" t="s">
        <v>113</v>
      </c>
      <c r="AX535" s="6" t="s">
        <v>99</v>
      </c>
      <c r="AY535" s="13">
        <f t="shared" si="368"/>
        <v>2</v>
      </c>
      <c r="AZ535" s="13">
        <f t="shared" si="369"/>
        <v>0</v>
      </c>
      <c r="BA535" s="13">
        <f t="shared" si="370"/>
        <v>0</v>
      </c>
      <c r="BB535" s="13">
        <f t="shared" si="371"/>
        <v>0</v>
      </c>
      <c r="BC535" s="13">
        <f t="shared" si="372"/>
        <v>1</v>
      </c>
      <c r="BD535" s="13">
        <f t="shared" si="373"/>
        <v>0</v>
      </c>
      <c r="BE535" s="13">
        <f>COUNTIF(T535:AT535,"Tocaciones")</f>
        <v>0</v>
      </c>
      <c r="BF535" s="13">
        <f t="shared" si="374"/>
        <v>0</v>
      </c>
      <c r="BG535" s="13">
        <f t="shared" si="375"/>
        <v>0</v>
      </c>
      <c r="BH535" s="13">
        <f t="shared" si="376"/>
        <v>0</v>
      </c>
      <c r="BI535" s="13">
        <f t="shared" si="377"/>
        <v>0</v>
      </c>
      <c r="BJ535" s="13">
        <f t="shared" si="378"/>
        <v>0</v>
      </c>
      <c r="BK535" s="13">
        <f t="shared" si="379"/>
        <v>0</v>
      </c>
      <c r="BL535" s="13">
        <f t="shared" si="380"/>
        <v>0</v>
      </c>
      <c r="BM535" s="13">
        <f t="shared" si="381"/>
        <v>0</v>
      </c>
      <c r="BN535" s="13">
        <f t="shared" si="382"/>
        <v>0</v>
      </c>
      <c r="BO535" s="13">
        <f t="shared" si="383"/>
        <v>0</v>
      </c>
      <c r="BP535" s="13">
        <f t="shared" si="384"/>
        <v>0</v>
      </c>
      <c r="BQ535" s="13">
        <f t="shared" si="385"/>
        <v>0</v>
      </c>
      <c r="BR535" s="13">
        <f t="shared" si="386"/>
        <v>0</v>
      </c>
      <c r="BS535" s="13">
        <f t="shared" si="387"/>
        <v>0</v>
      </c>
      <c r="BT535" s="13">
        <f t="shared" si="388"/>
        <v>0</v>
      </c>
      <c r="BU535" s="40">
        <f t="shared" si="412"/>
        <v>3</v>
      </c>
      <c r="BV535" s="13">
        <f t="shared" si="389"/>
        <v>0</v>
      </c>
      <c r="BW535" s="13">
        <f t="shared" si="390"/>
        <v>0</v>
      </c>
      <c r="BX535" s="13">
        <f t="shared" si="391"/>
        <v>0</v>
      </c>
      <c r="BY535" s="13">
        <f t="shared" si="392"/>
        <v>0</v>
      </c>
      <c r="BZ535" s="13">
        <f t="shared" si="393"/>
        <v>0</v>
      </c>
      <c r="CA535" s="13">
        <f t="shared" si="394"/>
        <v>0</v>
      </c>
      <c r="CB535" s="13">
        <f t="shared" si="395"/>
        <v>0</v>
      </c>
      <c r="CC535" s="13">
        <f t="shared" si="396"/>
        <v>1</v>
      </c>
      <c r="CD535" s="13">
        <f t="shared" si="397"/>
        <v>0</v>
      </c>
      <c r="CE535" s="13">
        <f t="shared" si="398"/>
        <v>0</v>
      </c>
      <c r="CF535" s="13">
        <f t="shared" si="399"/>
        <v>0</v>
      </c>
      <c r="CG535" s="13">
        <f t="shared" si="400"/>
        <v>0</v>
      </c>
      <c r="CH535" s="13">
        <f t="shared" si="401"/>
        <v>0</v>
      </c>
      <c r="CI535" s="13">
        <f t="shared" si="402"/>
        <v>0</v>
      </c>
      <c r="CJ535" s="13">
        <f t="shared" si="403"/>
        <v>1</v>
      </c>
      <c r="CK535" s="13">
        <f t="shared" si="404"/>
        <v>1</v>
      </c>
      <c r="CL535" s="13">
        <f t="shared" si="405"/>
        <v>0</v>
      </c>
      <c r="CM535" s="13">
        <f t="shared" si="406"/>
        <v>0</v>
      </c>
      <c r="CN535" s="13">
        <f t="shared" si="407"/>
        <v>0</v>
      </c>
      <c r="CO535" s="13">
        <f t="shared" si="408"/>
        <v>0</v>
      </c>
      <c r="CP535" s="13">
        <f t="shared" si="409"/>
        <v>0</v>
      </c>
      <c r="CQ535" s="13">
        <f t="shared" si="410"/>
        <v>0</v>
      </c>
      <c r="CR535" s="13">
        <f t="shared" si="411"/>
        <v>3</v>
      </c>
      <c r="CS535" s="13">
        <f t="shared" si="413"/>
        <v>0</v>
      </c>
      <c r="CT535" s="13" t="s">
        <v>107</v>
      </c>
    </row>
    <row r="536" spans="1:98" x14ac:dyDescent="0.35">
      <c r="A536" s="14">
        <v>377</v>
      </c>
      <c r="B536" s="6">
        <v>535</v>
      </c>
      <c r="C536" s="6">
        <v>15</v>
      </c>
      <c r="D536" s="6">
        <v>1</v>
      </c>
      <c r="G536" s="6">
        <v>1</v>
      </c>
      <c r="H536" s="6"/>
      <c r="I536" s="6"/>
      <c r="J536" s="6" t="s">
        <v>163</v>
      </c>
      <c r="K536" s="21">
        <v>43777</v>
      </c>
      <c r="L536" s="6" t="s">
        <v>172</v>
      </c>
      <c r="M536" s="6" t="s">
        <v>579</v>
      </c>
      <c r="N536" s="6"/>
      <c r="O536" s="6"/>
      <c r="P536" s="21">
        <v>43774</v>
      </c>
      <c r="Q536" s="17">
        <v>0.83333333333333337</v>
      </c>
      <c r="R536" s="6" t="s">
        <v>99</v>
      </c>
      <c r="S536" s="6" t="s">
        <v>99</v>
      </c>
      <c r="T536" s="6" t="s">
        <v>49</v>
      </c>
      <c r="U536" s="6" t="s">
        <v>856</v>
      </c>
      <c r="V536" s="6" t="s">
        <v>544</v>
      </c>
      <c r="W536" s="6" t="s">
        <v>94</v>
      </c>
      <c r="X536" s="6">
        <v>3</v>
      </c>
      <c r="Y536" s="6" t="s">
        <v>87</v>
      </c>
      <c r="AA536" s="6" t="s">
        <v>53</v>
      </c>
      <c r="AB536" s="6" t="s">
        <v>764</v>
      </c>
      <c r="AC536" s="6" t="s">
        <v>94</v>
      </c>
      <c r="AE536" s="6" t="s">
        <v>79</v>
      </c>
      <c r="AU536" s="6" t="s">
        <v>105</v>
      </c>
      <c r="AV536" s="6" t="s">
        <v>106</v>
      </c>
      <c r="AW536" s="6" t="s">
        <v>764</v>
      </c>
      <c r="AX536" s="6" t="s">
        <v>99</v>
      </c>
      <c r="AY536" s="13">
        <f t="shared" si="368"/>
        <v>1</v>
      </c>
      <c r="AZ536" s="13">
        <f t="shared" si="369"/>
        <v>0</v>
      </c>
      <c r="BA536" s="13">
        <f t="shared" si="370"/>
        <v>0</v>
      </c>
      <c r="BB536" s="13">
        <f t="shared" si="371"/>
        <v>0</v>
      </c>
      <c r="BC536" s="13">
        <f t="shared" si="372"/>
        <v>1</v>
      </c>
      <c r="BD536" s="13">
        <f t="shared" si="373"/>
        <v>0</v>
      </c>
      <c r="BE536" s="13">
        <f>COUNTIF(T536:AW536,"Tocaciones")</f>
        <v>0</v>
      </c>
      <c r="BF536" s="13">
        <f t="shared" si="374"/>
        <v>0</v>
      </c>
      <c r="BG536" s="13">
        <f t="shared" si="375"/>
        <v>0</v>
      </c>
      <c r="BH536" s="13">
        <f t="shared" si="376"/>
        <v>0</v>
      </c>
      <c r="BI536" s="13">
        <f t="shared" si="377"/>
        <v>0</v>
      </c>
      <c r="BJ536" s="13">
        <f t="shared" si="378"/>
        <v>0</v>
      </c>
      <c r="BK536" s="13">
        <f t="shared" si="379"/>
        <v>0</v>
      </c>
      <c r="BL536" s="13">
        <f t="shared" si="380"/>
        <v>0</v>
      </c>
      <c r="BM536" s="13">
        <f t="shared" si="381"/>
        <v>0</v>
      </c>
      <c r="BN536" s="13">
        <f t="shared" si="382"/>
        <v>0</v>
      </c>
      <c r="BO536" s="13">
        <f t="shared" si="383"/>
        <v>0</v>
      </c>
      <c r="BP536" s="13">
        <f t="shared" si="384"/>
        <v>0</v>
      </c>
      <c r="BQ536" s="13">
        <f t="shared" si="385"/>
        <v>0</v>
      </c>
      <c r="BR536" s="13">
        <f t="shared" si="386"/>
        <v>0</v>
      </c>
      <c r="BS536" s="13">
        <f t="shared" si="387"/>
        <v>0</v>
      </c>
      <c r="BT536" s="13">
        <f t="shared" si="388"/>
        <v>0</v>
      </c>
      <c r="BU536" s="40">
        <f t="shared" si="412"/>
        <v>2</v>
      </c>
      <c r="BV536" s="13">
        <f t="shared" si="389"/>
        <v>0</v>
      </c>
      <c r="BW536" s="13">
        <f t="shared" si="390"/>
        <v>0</v>
      </c>
      <c r="BX536" s="13">
        <f t="shared" si="391"/>
        <v>0</v>
      </c>
      <c r="BY536" s="13">
        <f t="shared" si="392"/>
        <v>0</v>
      </c>
      <c r="BZ536" s="13">
        <f t="shared" si="393"/>
        <v>0</v>
      </c>
      <c r="CA536" s="13">
        <f t="shared" si="394"/>
        <v>0</v>
      </c>
      <c r="CB536" s="13">
        <f t="shared" si="395"/>
        <v>0</v>
      </c>
      <c r="CC536" s="13">
        <f t="shared" si="396"/>
        <v>1</v>
      </c>
      <c r="CD536" s="13">
        <f t="shared" si="397"/>
        <v>0</v>
      </c>
      <c r="CE536" s="13">
        <f t="shared" si="398"/>
        <v>0</v>
      </c>
      <c r="CF536" s="13">
        <f t="shared" si="399"/>
        <v>0</v>
      </c>
      <c r="CG536" s="13">
        <f t="shared" si="400"/>
        <v>0</v>
      </c>
      <c r="CH536" s="13">
        <f t="shared" si="401"/>
        <v>0</v>
      </c>
      <c r="CI536" s="13">
        <f t="shared" si="402"/>
        <v>0</v>
      </c>
      <c r="CJ536" s="13">
        <f t="shared" si="403"/>
        <v>0</v>
      </c>
      <c r="CK536" s="13">
        <f t="shared" si="404"/>
        <v>1</v>
      </c>
      <c r="CL536" s="13">
        <f t="shared" si="405"/>
        <v>0</v>
      </c>
      <c r="CM536" s="13">
        <f t="shared" si="406"/>
        <v>0</v>
      </c>
      <c r="CN536" s="13">
        <f t="shared" si="407"/>
        <v>0</v>
      </c>
      <c r="CO536" s="13">
        <f t="shared" si="408"/>
        <v>0</v>
      </c>
      <c r="CP536" s="13">
        <f t="shared" si="409"/>
        <v>0</v>
      </c>
      <c r="CQ536" s="13">
        <f t="shared" si="410"/>
        <v>0</v>
      </c>
      <c r="CR536" s="13">
        <f t="shared" si="411"/>
        <v>2</v>
      </c>
      <c r="CS536" s="13">
        <f t="shared" si="413"/>
        <v>0</v>
      </c>
      <c r="CT536" s="13" t="s">
        <v>107</v>
      </c>
    </row>
    <row r="537" spans="1:98" x14ac:dyDescent="0.35">
      <c r="A537" s="14">
        <v>378</v>
      </c>
      <c r="B537" s="6">
        <v>536</v>
      </c>
      <c r="D537" s="6">
        <v>1</v>
      </c>
      <c r="G537" s="6">
        <v>1</v>
      </c>
      <c r="H537" s="6"/>
      <c r="I537" s="6"/>
      <c r="J537" s="6" t="s">
        <v>96</v>
      </c>
      <c r="K537" s="21">
        <v>43777</v>
      </c>
      <c r="L537" s="6" t="s">
        <v>462</v>
      </c>
      <c r="M537" s="6" t="s">
        <v>108</v>
      </c>
      <c r="N537" s="6"/>
      <c r="O537" s="6"/>
      <c r="P537" s="16">
        <v>43757</v>
      </c>
      <c r="Q537" s="17">
        <v>0.91527777777777775</v>
      </c>
      <c r="R537" s="6" t="s">
        <v>98</v>
      </c>
      <c r="S537" s="6" t="s">
        <v>99</v>
      </c>
      <c r="T537" s="6" t="s">
        <v>49</v>
      </c>
      <c r="U537" s="6" t="s">
        <v>857</v>
      </c>
      <c r="V537" s="6" t="s">
        <v>110</v>
      </c>
      <c r="W537" s="6" t="s">
        <v>94</v>
      </c>
      <c r="Y537" s="6" t="s">
        <v>87</v>
      </c>
      <c r="AA537" s="6" t="s">
        <v>58</v>
      </c>
      <c r="AB537" s="6" t="s">
        <v>857</v>
      </c>
      <c r="AC537" s="6" t="s">
        <v>94</v>
      </c>
      <c r="AE537" s="6" t="s">
        <v>79</v>
      </c>
      <c r="AU537" s="6" t="s">
        <v>105</v>
      </c>
      <c r="AV537" s="6" t="s">
        <v>106</v>
      </c>
      <c r="AX537" s="6" t="s">
        <v>99</v>
      </c>
      <c r="AY537" s="13">
        <f t="shared" si="368"/>
        <v>1</v>
      </c>
      <c r="AZ537" s="13">
        <f t="shared" si="369"/>
        <v>0</v>
      </c>
      <c r="BA537" s="13">
        <f t="shared" si="370"/>
        <v>0</v>
      </c>
      <c r="BB537" s="13">
        <f t="shared" si="371"/>
        <v>0</v>
      </c>
      <c r="BC537" s="13">
        <f t="shared" si="372"/>
        <v>0</v>
      </c>
      <c r="BD537" s="13">
        <f t="shared" si="373"/>
        <v>0</v>
      </c>
      <c r="BE537" s="13">
        <f>COUNTIF(T537:AT537,"Tocaciones")</f>
        <v>0</v>
      </c>
      <c r="BF537" s="13">
        <f t="shared" si="374"/>
        <v>0</v>
      </c>
      <c r="BG537" s="13">
        <f t="shared" si="375"/>
        <v>0</v>
      </c>
      <c r="BH537" s="13">
        <f t="shared" si="376"/>
        <v>1</v>
      </c>
      <c r="BI537" s="13">
        <f t="shared" si="377"/>
        <v>0</v>
      </c>
      <c r="BJ537" s="13">
        <f t="shared" si="378"/>
        <v>0</v>
      </c>
      <c r="BK537" s="13">
        <f t="shared" si="379"/>
        <v>0</v>
      </c>
      <c r="BL537" s="13">
        <f t="shared" si="380"/>
        <v>0</v>
      </c>
      <c r="BM537" s="13">
        <f t="shared" si="381"/>
        <v>0</v>
      </c>
      <c r="BN537" s="13">
        <f t="shared" si="382"/>
        <v>0</v>
      </c>
      <c r="BO537" s="13">
        <f t="shared" si="383"/>
        <v>0</v>
      </c>
      <c r="BP537" s="13">
        <f t="shared" si="384"/>
        <v>0</v>
      </c>
      <c r="BQ537" s="13">
        <f t="shared" si="385"/>
        <v>0</v>
      </c>
      <c r="BR537" s="13">
        <f t="shared" si="386"/>
        <v>0</v>
      </c>
      <c r="BS537" s="13">
        <f t="shared" si="387"/>
        <v>0</v>
      </c>
      <c r="BT537" s="13">
        <f t="shared" si="388"/>
        <v>0</v>
      </c>
      <c r="BU537" s="40">
        <f t="shared" si="412"/>
        <v>2</v>
      </c>
      <c r="BV537" s="13">
        <f t="shared" si="389"/>
        <v>0</v>
      </c>
      <c r="BW537" s="13">
        <f t="shared" si="390"/>
        <v>0</v>
      </c>
      <c r="BX537" s="13">
        <f t="shared" si="391"/>
        <v>0</v>
      </c>
      <c r="BY537" s="13">
        <f t="shared" si="392"/>
        <v>0</v>
      </c>
      <c r="BZ537" s="13">
        <f t="shared" si="393"/>
        <v>0</v>
      </c>
      <c r="CA537" s="13">
        <f t="shared" si="394"/>
        <v>0</v>
      </c>
      <c r="CB537" s="13">
        <f t="shared" si="395"/>
        <v>0</v>
      </c>
      <c r="CC537" s="13">
        <f t="shared" si="396"/>
        <v>1</v>
      </c>
      <c r="CD537" s="13">
        <f t="shared" si="397"/>
        <v>0</v>
      </c>
      <c r="CE537" s="13">
        <f t="shared" si="398"/>
        <v>0</v>
      </c>
      <c r="CF537" s="13">
        <f t="shared" si="399"/>
        <v>0</v>
      </c>
      <c r="CG537" s="13">
        <f t="shared" si="400"/>
        <v>0</v>
      </c>
      <c r="CH537" s="13">
        <f t="shared" si="401"/>
        <v>0</v>
      </c>
      <c r="CI537" s="13">
        <f t="shared" si="402"/>
        <v>0</v>
      </c>
      <c r="CJ537" s="13">
        <f t="shared" si="403"/>
        <v>0</v>
      </c>
      <c r="CK537" s="13">
        <f t="shared" si="404"/>
        <v>1</v>
      </c>
      <c r="CL537" s="13">
        <f t="shared" si="405"/>
        <v>0</v>
      </c>
      <c r="CM537" s="13">
        <f t="shared" si="406"/>
        <v>0</v>
      </c>
      <c r="CN537" s="13">
        <f t="shared" si="407"/>
        <v>0</v>
      </c>
      <c r="CO537" s="13">
        <f t="shared" si="408"/>
        <v>0</v>
      </c>
      <c r="CP537" s="13">
        <f t="shared" si="409"/>
        <v>0</v>
      </c>
      <c r="CQ537" s="13">
        <f t="shared" si="410"/>
        <v>0</v>
      </c>
      <c r="CR537" s="13">
        <f t="shared" si="411"/>
        <v>2</v>
      </c>
      <c r="CS537" s="13">
        <f t="shared" si="413"/>
        <v>0</v>
      </c>
      <c r="CT537" s="13" t="s">
        <v>107</v>
      </c>
    </row>
    <row r="538" spans="1:98" x14ac:dyDescent="0.35">
      <c r="A538" s="14">
        <v>379</v>
      </c>
      <c r="B538" s="6">
        <v>537</v>
      </c>
      <c r="D538" s="6">
        <v>1</v>
      </c>
      <c r="G538" s="6">
        <v>1</v>
      </c>
      <c r="H538" s="6"/>
      <c r="I538" s="6"/>
      <c r="J538" s="6" t="s">
        <v>743</v>
      </c>
      <c r="K538" s="21">
        <v>43775</v>
      </c>
      <c r="L538" s="6" t="s">
        <v>172</v>
      </c>
      <c r="M538" s="6" t="s">
        <v>744</v>
      </c>
      <c r="N538" s="6"/>
      <c r="O538" s="6"/>
      <c r="P538" s="16">
        <v>43759</v>
      </c>
      <c r="Q538" s="17">
        <v>0.95833333333333337</v>
      </c>
      <c r="R538" s="6" t="s">
        <v>98</v>
      </c>
      <c r="S538" s="6" t="s">
        <v>98</v>
      </c>
      <c r="T538" s="6" t="s">
        <v>52</v>
      </c>
      <c r="U538" s="6" t="s">
        <v>385</v>
      </c>
      <c r="V538" s="6" t="s">
        <v>386</v>
      </c>
      <c r="W538" s="6" t="s">
        <v>94</v>
      </c>
      <c r="Y538" s="6" t="s">
        <v>73</v>
      </c>
      <c r="Z538" s="6" t="s">
        <v>75</v>
      </c>
      <c r="AU538" s="6" t="s">
        <v>576</v>
      </c>
      <c r="AV538" s="6" t="s">
        <v>106</v>
      </c>
      <c r="AX538" s="6" t="s">
        <v>99</v>
      </c>
      <c r="AY538" s="13">
        <f t="shared" si="368"/>
        <v>0</v>
      </c>
      <c r="AZ538" s="13">
        <f t="shared" si="369"/>
        <v>0</v>
      </c>
      <c r="BA538" s="13">
        <f t="shared" si="370"/>
        <v>0</v>
      </c>
      <c r="BB538" s="13">
        <f t="shared" si="371"/>
        <v>1</v>
      </c>
      <c r="BC538" s="13">
        <f t="shared" si="372"/>
        <v>0</v>
      </c>
      <c r="BD538" s="13">
        <f t="shared" si="373"/>
        <v>0</v>
      </c>
      <c r="BE538" s="13">
        <f>COUNTIF(T538:AW538,"Tocaciones")</f>
        <v>0</v>
      </c>
      <c r="BF538" s="13">
        <f t="shared" si="374"/>
        <v>0</v>
      </c>
      <c r="BG538" s="13">
        <f t="shared" si="375"/>
        <v>0</v>
      </c>
      <c r="BH538" s="13">
        <f t="shared" si="376"/>
        <v>0</v>
      </c>
      <c r="BI538" s="13">
        <f t="shared" si="377"/>
        <v>0</v>
      </c>
      <c r="BJ538" s="13">
        <f t="shared" si="378"/>
        <v>0</v>
      </c>
      <c r="BK538" s="13">
        <f t="shared" si="379"/>
        <v>0</v>
      </c>
      <c r="BL538" s="13">
        <f t="shared" si="380"/>
        <v>0</v>
      </c>
      <c r="BM538" s="13">
        <f t="shared" si="381"/>
        <v>0</v>
      </c>
      <c r="BN538" s="13">
        <f t="shared" si="382"/>
        <v>0</v>
      </c>
      <c r="BO538" s="13">
        <f t="shared" si="383"/>
        <v>0</v>
      </c>
      <c r="BP538" s="13">
        <f t="shared" si="384"/>
        <v>0</v>
      </c>
      <c r="BQ538" s="13">
        <f t="shared" si="385"/>
        <v>0</v>
      </c>
      <c r="BR538" s="13">
        <f t="shared" si="386"/>
        <v>0</v>
      </c>
      <c r="BS538" s="13">
        <f t="shared" si="387"/>
        <v>0</v>
      </c>
      <c r="BT538" s="13">
        <f t="shared" si="388"/>
        <v>0</v>
      </c>
      <c r="BU538" s="40">
        <f t="shared" si="412"/>
        <v>1</v>
      </c>
      <c r="BV538" s="13">
        <f t="shared" si="389"/>
        <v>0</v>
      </c>
      <c r="BW538" s="13">
        <f t="shared" si="390"/>
        <v>1</v>
      </c>
      <c r="BX538" s="13">
        <f t="shared" si="391"/>
        <v>0</v>
      </c>
      <c r="BY538" s="13">
        <f t="shared" si="392"/>
        <v>1</v>
      </c>
      <c r="BZ538" s="13">
        <f t="shared" si="393"/>
        <v>0</v>
      </c>
      <c r="CA538" s="13">
        <f t="shared" si="394"/>
        <v>0</v>
      </c>
      <c r="CB538" s="13">
        <f t="shared" si="395"/>
        <v>0</v>
      </c>
      <c r="CC538" s="13">
        <f t="shared" si="396"/>
        <v>0</v>
      </c>
      <c r="CD538" s="13">
        <f t="shared" si="397"/>
        <v>0</v>
      </c>
      <c r="CE538" s="13">
        <f t="shared" si="398"/>
        <v>0</v>
      </c>
      <c r="CF538" s="13">
        <f t="shared" si="399"/>
        <v>0</v>
      </c>
      <c r="CG538" s="13">
        <f t="shared" si="400"/>
        <v>0</v>
      </c>
      <c r="CH538" s="13">
        <f t="shared" si="401"/>
        <v>0</v>
      </c>
      <c r="CI538" s="13">
        <f t="shared" si="402"/>
        <v>0</v>
      </c>
      <c r="CJ538" s="13">
        <f t="shared" si="403"/>
        <v>0</v>
      </c>
      <c r="CK538" s="13">
        <f t="shared" si="404"/>
        <v>0</v>
      </c>
      <c r="CL538" s="13">
        <f t="shared" si="405"/>
        <v>0</v>
      </c>
      <c r="CM538" s="13">
        <f t="shared" si="406"/>
        <v>0</v>
      </c>
      <c r="CN538" s="13">
        <f t="shared" si="407"/>
        <v>0</v>
      </c>
      <c r="CO538" s="13">
        <f t="shared" si="408"/>
        <v>0</v>
      </c>
      <c r="CP538" s="13">
        <f t="shared" si="409"/>
        <v>0</v>
      </c>
      <c r="CQ538" s="13">
        <f t="shared" si="410"/>
        <v>0</v>
      </c>
      <c r="CR538" s="13">
        <f t="shared" si="411"/>
        <v>1</v>
      </c>
      <c r="CS538" s="13">
        <f t="shared" si="413"/>
        <v>0</v>
      </c>
      <c r="CT538" s="13" t="s">
        <v>107</v>
      </c>
    </row>
    <row r="539" spans="1:98" x14ac:dyDescent="0.35">
      <c r="A539" s="14">
        <v>380</v>
      </c>
      <c r="B539" s="6">
        <v>538</v>
      </c>
      <c r="C539" s="6">
        <v>26</v>
      </c>
      <c r="D539" s="6">
        <v>1</v>
      </c>
      <c r="F539" s="6" t="s">
        <v>858</v>
      </c>
      <c r="G539" s="6">
        <v>1</v>
      </c>
      <c r="H539" s="6"/>
      <c r="I539" s="6"/>
      <c r="J539" s="6" t="s">
        <v>743</v>
      </c>
      <c r="K539" s="21">
        <v>43773</v>
      </c>
      <c r="L539" s="6" t="s">
        <v>172</v>
      </c>
      <c r="M539" s="6" t="s">
        <v>744</v>
      </c>
      <c r="N539" s="6"/>
      <c r="O539" s="6"/>
      <c r="P539" s="16">
        <v>43759</v>
      </c>
      <c r="Q539" s="17">
        <v>0.84375</v>
      </c>
      <c r="R539" s="6" t="s">
        <v>98</v>
      </c>
      <c r="S539" s="6" t="s">
        <v>98</v>
      </c>
      <c r="T539" s="6" t="s">
        <v>52</v>
      </c>
      <c r="U539" s="6" t="s">
        <v>385</v>
      </c>
      <c r="V539" s="6" t="s">
        <v>386</v>
      </c>
      <c r="W539" s="6" t="s">
        <v>94</v>
      </c>
      <c r="Y539" s="6" t="s">
        <v>73</v>
      </c>
      <c r="Z539" s="6" t="s">
        <v>75</v>
      </c>
      <c r="AU539" s="6" t="s">
        <v>105</v>
      </c>
      <c r="AV539" s="6" t="s">
        <v>106</v>
      </c>
      <c r="AX539" s="6" t="s">
        <v>99</v>
      </c>
      <c r="AY539" s="13">
        <f t="shared" si="368"/>
        <v>0</v>
      </c>
      <c r="AZ539" s="13">
        <f t="shared" si="369"/>
        <v>0</v>
      </c>
      <c r="BA539" s="13">
        <f t="shared" si="370"/>
        <v>0</v>
      </c>
      <c r="BB539" s="13">
        <f t="shared" si="371"/>
        <v>1</v>
      </c>
      <c r="BC539" s="13">
        <f t="shared" si="372"/>
        <v>0</v>
      </c>
      <c r="BD539" s="13">
        <f t="shared" si="373"/>
        <v>0</v>
      </c>
      <c r="BE539" s="13">
        <f>COUNTIF(T539:AT539,"Tocaciones")</f>
        <v>0</v>
      </c>
      <c r="BF539" s="13">
        <f t="shared" si="374"/>
        <v>0</v>
      </c>
      <c r="BG539" s="13">
        <f t="shared" si="375"/>
        <v>0</v>
      </c>
      <c r="BH539" s="13">
        <f t="shared" si="376"/>
        <v>0</v>
      </c>
      <c r="BI539" s="13">
        <f t="shared" si="377"/>
        <v>0</v>
      </c>
      <c r="BJ539" s="13">
        <f t="shared" si="378"/>
        <v>0</v>
      </c>
      <c r="BK539" s="13">
        <f t="shared" si="379"/>
        <v>0</v>
      </c>
      <c r="BL539" s="13">
        <f t="shared" si="380"/>
        <v>0</v>
      </c>
      <c r="BM539" s="13">
        <f t="shared" si="381"/>
        <v>0</v>
      </c>
      <c r="BN539" s="13">
        <f t="shared" si="382"/>
        <v>0</v>
      </c>
      <c r="BO539" s="13">
        <f t="shared" si="383"/>
        <v>0</v>
      </c>
      <c r="BP539" s="13">
        <f t="shared" si="384"/>
        <v>0</v>
      </c>
      <c r="BQ539" s="13">
        <f t="shared" si="385"/>
        <v>0</v>
      </c>
      <c r="BR539" s="13">
        <f t="shared" si="386"/>
        <v>0</v>
      </c>
      <c r="BS539" s="13">
        <f t="shared" si="387"/>
        <v>0</v>
      </c>
      <c r="BT539" s="13">
        <f t="shared" si="388"/>
        <v>0</v>
      </c>
      <c r="BU539" s="40">
        <f t="shared" si="412"/>
        <v>1</v>
      </c>
      <c r="BV539" s="13">
        <f t="shared" si="389"/>
        <v>0</v>
      </c>
      <c r="BW539" s="13">
        <f t="shared" si="390"/>
        <v>1</v>
      </c>
      <c r="BX539" s="13">
        <f t="shared" si="391"/>
        <v>0</v>
      </c>
      <c r="BY539" s="13">
        <f t="shared" si="392"/>
        <v>1</v>
      </c>
      <c r="BZ539" s="13">
        <f t="shared" si="393"/>
        <v>0</v>
      </c>
      <c r="CA539" s="13">
        <f t="shared" si="394"/>
        <v>0</v>
      </c>
      <c r="CB539" s="13">
        <f t="shared" si="395"/>
        <v>0</v>
      </c>
      <c r="CC539" s="13">
        <f t="shared" si="396"/>
        <v>0</v>
      </c>
      <c r="CD539" s="13">
        <f t="shared" si="397"/>
        <v>0</v>
      </c>
      <c r="CE539" s="13">
        <f t="shared" si="398"/>
        <v>0</v>
      </c>
      <c r="CF539" s="13">
        <f t="shared" si="399"/>
        <v>0</v>
      </c>
      <c r="CG539" s="13">
        <f t="shared" si="400"/>
        <v>0</v>
      </c>
      <c r="CH539" s="13">
        <f t="shared" si="401"/>
        <v>0</v>
      </c>
      <c r="CI539" s="13">
        <f t="shared" si="402"/>
        <v>0</v>
      </c>
      <c r="CJ539" s="13">
        <f t="shared" si="403"/>
        <v>0</v>
      </c>
      <c r="CK539" s="13">
        <f t="shared" si="404"/>
        <v>0</v>
      </c>
      <c r="CL539" s="13">
        <f t="shared" si="405"/>
        <v>0</v>
      </c>
      <c r="CM539" s="13">
        <f t="shared" si="406"/>
        <v>0</v>
      </c>
      <c r="CN539" s="13">
        <f t="shared" si="407"/>
        <v>0</v>
      </c>
      <c r="CO539" s="13">
        <f t="shared" si="408"/>
        <v>0</v>
      </c>
      <c r="CP539" s="13">
        <f t="shared" si="409"/>
        <v>0</v>
      </c>
      <c r="CQ539" s="13">
        <f t="shared" si="410"/>
        <v>0</v>
      </c>
      <c r="CR539" s="13">
        <f t="shared" si="411"/>
        <v>1</v>
      </c>
      <c r="CS539" s="13">
        <f t="shared" si="413"/>
        <v>0</v>
      </c>
      <c r="CT539" s="13" t="s">
        <v>107</v>
      </c>
    </row>
    <row r="540" spans="1:98" x14ac:dyDescent="0.35">
      <c r="A540" s="14">
        <v>381</v>
      </c>
      <c r="B540" s="6">
        <v>539</v>
      </c>
      <c r="D540" s="6">
        <v>1</v>
      </c>
      <c r="F540" s="6" t="s">
        <v>768</v>
      </c>
      <c r="G540" s="6">
        <v>1</v>
      </c>
      <c r="H540" s="6"/>
      <c r="I540" s="6"/>
      <c r="J540" s="6" t="s">
        <v>254</v>
      </c>
      <c r="K540" s="21">
        <v>43774</v>
      </c>
      <c r="L540" s="6" t="s">
        <v>86</v>
      </c>
      <c r="M540" s="6" t="s">
        <v>859</v>
      </c>
      <c r="N540" s="6"/>
      <c r="O540" s="6"/>
      <c r="P540" s="16">
        <v>43759</v>
      </c>
      <c r="R540" s="6" t="s">
        <v>98</v>
      </c>
      <c r="S540" s="6" t="s">
        <v>98</v>
      </c>
      <c r="T540" s="6" t="s">
        <v>53</v>
      </c>
      <c r="U540" s="6" t="s">
        <v>860</v>
      </c>
      <c r="V540" s="6" t="s">
        <v>861</v>
      </c>
      <c r="W540" s="6" t="s">
        <v>94</v>
      </c>
      <c r="X540" s="6">
        <v>6</v>
      </c>
      <c r="Y540" s="6" t="s">
        <v>79</v>
      </c>
      <c r="AA540" s="6" t="s">
        <v>49</v>
      </c>
      <c r="AB540" s="6" t="s">
        <v>860</v>
      </c>
      <c r="AC540" s="6" t="s">
        <v>94</v>
      </c>
      <c r="AD540" s="6">
        <v>6</v>
      </c>
      <c r="AE540" s="6" t="s">
        <v>87</v>
      </c>
      <c r="AG540" s="6" t="s">
        <v>52</v>
      </c>
      <c r="AH540" s="6" t="s">
        <v>860</v>
      </c>
      <c r="AI540" s="6" t="s">
        <v>94</v>
      </c>
      <c r="AJ540" s="6">
        <v>6</v>
      </c>
      <c r="AM540" s="6" t="s">
        <v>58</v>
      </c>
      <c r="AN540" s="6" t="s">
        <v>860</v>
      </c>
      <c r="AO540" s="6" t="s">
        <v>94</v>
      </c>
      <c r="AP540" s="6">
        <v>6</v>
      </c>
      <c r="AQ540" s="6" t="s">
        <v>79</v>
      </c>
      <c r="AU540" s="6" t="s">
        <v>105</v>
      </c>
      <c r="AV540" s="6" t="s">
        <v>106</v>
      </c>
      <c r="AW540" s="6" t="s">
        <v>265</v>
      </c>
      <c r="AX540" s="6" t="s">
        <v>99</v>
      </c>
      <c r="AY540" s="13">
        <f t="shared" si="368"/>
        <v>1</v>
      </c>
      <c r="AZ540" s="13">
        <f t="shared" si="369"/>
        <v>0</v>
      </c>
      <c r="BA540" s="13">
        <f t="shared" si="370"/>
        <v>0</v>
      </c>
      <c r="BB540" s="13">
        <f t="shared" si="371"/>
        <v>1</v>
      </c>
      <c r="BC540" s="13">
        <f t="shared" si="372"/>
        <v>1</v>
      </c>
      <c r="BD540" s="13">
        <f t="shared" si="373"/>
        <v>0</v>
      </c>
      <c r="BE540" s="13">
        <f>COUNTIF(T540:AW540,"Tocaciones")</f>
        <v>0</v>
      </c>
      <c r="BF540" s="13">
        <f t="shared" si="374"/>
        <v>0</v>
      </c>
      <c r="BG540" s="13">
        <f t="shared" si="375"/>
        <v>0</v>
      </c>
      <c r="BH540" s="13">
        <f t="shared" si="376"/>
        <v>1</v>
      </c>
      <c r="BI540" s="13">
        <f t="shared" si="377"/>
        <v>0</v>
      </c>
      <c r="BJ540" s="13">
        <f t="shared" si="378"/>
        <v>0</v>
      </c>
      <c r="BK540" s="13">
        <f t="shared" si="379"/>
        <v>0</v>
      </c>
      <c r="BL540" s="13">
        <f t="shared" si="380"/>
        <v>0</v>
      </c>
      <c r="BM540" s="13">
        <f t="shared" si="381"/>
        <v>0</v>
      </c>
      <c r="BN540" s="13">
        <f t="shared" si="382"/>
        <v>0</v>
      </c>
      <c r="BO540" s="13">
        <f t="shared" si="383"/>
        <v>0</v>
      </c>
      <c r="BP540" s="13">
        <f t="shared" si="384"/>
        <v>0</v>
      </c>
      <c r="BQ540" s="13">
        <f t="shared" si="385"/>
        <v>0</v>
      </c>
      <c r="BR540" s="13">
        <f t="shared" si="386"/>
        <v>0</v>
      </c>
      <c r="BS540" s="13">
        <f t="shared" si="387"/>
        <v>0</v>
      </c>
      <c r="BT540" s="13">
        <f t="shared" si="388"/>
        <v>0</v>
      </c>
      <c r="BU540" s="40">
        <f t="shared" si="412"/>
        <v>4</v>
      </c>
      <c r="BV540" s="13">
        <f t="shared" si="389"/>
        <v>0</v>
      </c>
      <c r="BW540" s="13">
        <f t="shared" si="390"/>
        <v>0</v>
      </c>
      <c r="BX540" s="13">
        <f t="shared" si="391"/>
        <v>0</v>
      </c>
      <c r="BY540" s="13">
        <f t="shared" si="392"/>
        <v>0</v>
      </c>
      <c r="BZ540" s="13">
        <f t="shared" si="393"/>
        <v>0</v>
      </c>
      <c r="CA540" s="13">
        <f t="shared" si="394"/>
        <v>0</v>
      </c>
      <c r="CB540" s="13">
        <f t="shared" si="395"/>
        <v>0</v>
      </c>
      <c r="CC540" s="13">
        <f t="shared" si="396"/>
        <v>2</v>
      </c>
      <c r="CD540" s="13">
        <f t="shared" si="397"/>
        <v>0</v>
      </c>
      <c r="CE540" s="13">
        <f t="shared" si="398"/>
        <v>0</v>
      </c>
      <c r="CF540" s="13">
        <f t="shared" si="399"/>
        <v>0</v>
      </c>
      <c r="CG540" s="13">
        <f t="shared" si="400"/>
        <v>0</v>
      </c>
      <c r="CH540" s="13">
        <f t="shared" si="401"/>
        <v>0</v>
      </c>
      <c r="CI540" s="13">
        <f t="shared" si="402"/>
        <v>0</v>
      </c>
      <c r="CJ540" s="13">
        <f t="shared" si="403"/>
        <v>0</v>
      </c>
      <c r="CK540" s="13">
        <f t="shared" si="404"/>
        <v>1</v>
      </c>
      <c r="CL540" s="13">
        <f t="shared" si="405"/>
        <v>0</v>
      </c>
      <c r="CM540" s="13">
        <f t="shared" si="406"/>
        <v>0</v>
      </c>
      <c r="CN540" s="13">
        <f t="shared" si="407"/>
        <v>0</v>
      </c>
      <c r="CO540" s="13">
        <f t="shared" si="408"/>
        <v>0</v>
      </c>
      <c r="CP540" s="13">
        <f t="shared" si="409"/>
        <v>0</v>
      </c>
      <c r="CQ540" s="13">
        <f t="shared" si="410"/>
        <v>0</v>
      </c>
      <c r="CR540" s="13">
        <f t="shared" si="411"/>
        <v>4</v>
      </c>
      <c r="CS540" s="13">
        <f t="shared" si="413"/>
        <v>0</v>
      </c>
      <c r="CT540" s="13" t="s">
        <v>107</v>
      </c>
    </row>
    <row r="541" spans="1:98" x14ac:dyDescent="0.35">
      <c r="A541" s="14">
        <v>382</v>
      </c>
      <c r="B541" s="6">
        <v>540</v>
      </c>
      <c r="C541" s="6">
        <v>16</v>
      </c>
      <c r="D541" s="6">
        <v>2</v>
      </c>
      <c r="G541" s="6">
        <v>1</v>
      </c>
      <c r="H541" s="6"/>
      <c r="I541" s="6"/>
      <c r="J541" s="6" t="s">
        <v>743</v>
      </c>
      <c r="K541" s="21">
        <v>43774</v>
      </c>
      <c r="L541" s="6" t="s">
        <v>172</v>
      </c>
      <c r="M541" s="6" t="s">
        <v>744</v>
      </c>
      <c r="N541" s="6"/>
      <c r="O541" s="6"/>
      <c r="P541" s="16">
        <v>43766</v>
      </c>
      <c r="Q541" s="17">
        <v>0.89583333333333337</v>
      </c>
      <c r="R541" s="6" t="s">
        <v>99</v>
      </c>
      <c r="S541" s="6" t="s">
        <v>98</v>
      </c>
      <c r="T541" s="6" t="s">
        <v>52</v>
      </c>
      <c r="U541" s="6" t="s">
        <v>862</v>
      </c>
      <c r="V541" s="6" t="s">
        <v>386</v>
      </c>
      <c r="W541" s="6" t="s">
        <v>94</v>
      </c>
      <c r="Y541" s="6" t="s">
        <v>73</v>
      </c>
      <c r="Z541" s="6" t="s">
        <v>74</v>
      </c>
      <c r="AU541" s="6" t="s">
        <v>105</v>
      </c>
      <c r="AV541" s="6" t="s">
        <v>106</v>
      </c>
      <c r="AX541" s="6" t="s">
        <v>99</v>
      </c>
      <c r="AY541" s="13">
        <f t="shared" si="368"/>
        <v>0</v>
      </c>
      <c r="AZ541" s="13">
        <f t="shared" si="369"/>
        <v>0</v>
      </c>
      <c r="BA541" s="13">
        <f t="shared" si="370"/>
        <v>0</v>
      </c>
      <c r="BB541" s="13">
        <f t="shared" si="371"/>
        <v>1</v>
      </c>
      <c r="BC541" s="13">
        <f t="shared" si="372"/>
        <v>0</v>
      </c>
      <c r="BD541" s="13">
        <f t="shared" si="373"/>
        <v>0</v>
      </c>
      <c r="BE541" s="13">
        <f>COUNTIF(T541:AT541,"Tocaciones")</f>
        <v>0</v>
      </c>
      <c r="BF541" s="13">
        <f t="shared" si="374"/>
        <v>0</v>
      </c>
      <c r="BG541" s="13">
        <f t="shared" si="375"/>
        <v>0</v>
      </c>
      <c r="BH541" s="13">
        <f t="shared" si="376"/>
        <v>0</v>
      </c>
      <c r="BI541" s="13">
        <f t="shared" si="377"/>
        <v>0</v>
      </c>
      <c r="BJ541" s="13">
        <f t="shared" si="378"/>
        <v>0</v>
      </c>
      <c r="BK541" s="13">
        <f t="shared" si="379"/>
        <v>0</v>
      </c>
      <c r="BL541" s="13">
        <f t="shared" si="380"/>
        <v>0</v>
      </c>
      <c r="BM541" s="13">
        <f t="shared" si="381"/>
        <v>0</v>
      </c>
      <c r="BN541" s="13">
        <f t="shared" si="382"/>
        <v>0</v>
      </c>
      <c r="BO541" s="13">
        <f t="shared" si="383"/>
        <v>0</v>
      </c>
      <c r="BP541" s="13">
        <f t="shared" si="384"/>
        <v>0</v>
      </c>
      <c r="BQ541" s="13">
        <f t="shared" si="385"/>
        <v>0</v>
      </c>
      <c r="BR541" s="13">
        <f t="shared" si="386"/>
        <v>0</v>
      </c>
      <c r="BS541" s="13">
        <f t="shared" si="387"/>
        <v>0</v>
      </c>
      <c r="BT541" s="13">
        <f t="shared" si="388"/>
        <v>0</v>
      </c>
      <c r="BU541" s="40">
        <f t="shared" si="412"/>
        <v>1</v>
      </c>
      <c r="BV541" s="13">
        <f t="shared" si="389"/>
        <v>0</v>
      </c>
      <c r="BW541" s="13">
        <f t="shared" si="390"/>
        <v>1</v>
      </c>
      <c r="BX541" s="13">
        <f t="shared" si="391"/>
        <v>1</v>
      </c>
      <c r="BY541" s="13">
        <f t="shared" si="392"/>
        <v>0</v>
      </c>
      <c r="BZ541" s="13">
        <f t="shared" si="393"/>
        <v>0</v>
      </c>
      <c r="CA541" s="13">
        <f t="shared" si="394"/>
        <v>0</v>
      </c>
      <c r="CB541" s="13">
        <f t="shared" si="395"/>
        <v>0</v>
      </c>
      <c r="CC541" s="13">
        <f t="shared" si="396"/>
        <v>0</v>
      </c>
      <c r="CD541" s="13">
        <f t="shared" si="397"/>
        <v>0</v>
      </c>
      <c r="CE541" s="13">
        <f t="shared" si="398"/>
        <v>0</v>
      </c>
      <c r="CF541" s="13">
        <f t="shared" si="399"/>
        <v>0</v>
      </c>
      <c r="CG541" s="13">
        <f t="shared" si="400"/>
        <v>0</v>
      </c>
      <c r="CH541" s="13">
        <f t="shared" si="401"/>
        <v>0</v>
      </c>
      <c r="CI541" s="13">
        <f t="shared" si="402"/>
        <v>0</v>
      </c>
      <c r="CJ541" s="13">
        <f t="shared" si="403"/>
        <v>0</v>
      </c>
      <c r="CK541" s="13">
        <f t="shared" si="404"/>
        <v>0</v>
      </c>
      <c r="CL541" s="13">
        <f t="shared" si="405"/>
        <v>0</v>
      </c>
      <c r="CM541" s="13">
        <f t="shared" si="406"/>
        <v>0</v>
      </c>
      <c r="CN541" s="13">
        <f t="shared" si="407"/>
        <v>0</v>
      </c>
      <c r="CO541" s="13">
        <f t="shared" si="408"/>
        <v>0</v>
      </c>
      <c r="CP541" s="13">
        <f t="shared" si="409"/>
        <v>0</v>
      </c>
      <c r="CQ541" s="13">
        <f t="shared" si="410"/>
        <v>0</v>
      </c>
      <c r="CR541" s="13">
        <f t="shared" si="411"/>
        <v>1</v>
      </c>
      <c r="CS541" s="13">
        <f t="shared" si="413"/>
        <v>0</v>
      </c>
      <c r="CT541" s="13" t="s">
        <v>107</v>
      </c>
    </row>
    <row r="542" spans="1:98" x14ac:dyDescent="0.35">
      <c r="A542" s="14">
        <v>383</v>
      </c>
      <c r="B542" s="6">
        <v>541</v>
      </c>
      <c r="C542" s="6">
        <v>26</v>
      </c>
      <c r="D542" s="6">
        <v>1</v>
      </c>
      <c r="F542" s="6" t="s">
        <v>863</v>
      </c>
      <c r="G542" s="6">
        <v>1</v>
      </c>
      <c r="H542" s="6"/>
      <c r="I542" s="6"/>
      <c r="J542" s="6" t="s">
        <v>743</v>
      </c>
      <c r="K542" s="21">
        <v>43775</v>
      </c>
      <c r="L542" s="6" t="s">
        <v>276</v>
      </c>
      <c r="M542" s="6" t="s">
        <v>744</v>
      </c>
      <c r="N542" s="6"/>
      <c r="O542" s="6"/>
      <c r="P542" s="16">
        <v>43759</v>
      </c>
      <c r="Q542" s="17">
        <v>0.98958333333333337</v>
      </c>
      <c r="R542" s="6" t="s">
        <v>98</v>
      </c>
      <c r="S542" s="6" t="s">
        <v>98</v>
      </c>
      <c r="T542" s="6" t="s">
        <v>52</v>
      </c>
      <c r="U542" s="6" t="s">
        <v>385</v>
      </c>
      <c r="V542" s="6" t="s">
        <v>386</v>
      </c>
      <c r="W542" s="6" t="s">
        <v>94</v>
      </c>
      <c r="Y542" s="6" t="s">
        <v>73</v>
      </c>
      <c r="Z542" s="6" t="s">
        <v>75</v>
      </c>
      <c r="AU542" s="6" t="s">
        <v>137</v>
      </c>
      <c r="AV542" s="6" t="s">
        <v>106</v>
      </c>
      <c r="AX542" s="6" t="s">
        <v>99</v>
      </c>
      <c r="AY542" s="13">
        <f t="shared" si="368"/>
        <v>0</v>
      </c>
      <c r="AZ542" s="13">
        <f t="shared" si="369"/>
        <v>0</v>
      </c>
      <c r="BA542" s="13">
        <f t="shared" si="370"/>
        <v>0</v>
      </c>
      <c r="BB542" s="13">
        <f t="shared" si="371"/>
        <v>1</v>
      </c>
      <c r="BC542" s="13">
        <f t="shared" si="372"/>
        <v>0</v>
      </c>
      <c r="BD542" s="13">
        <f t="shared" si="373"/>
        <v>0</v>
      </c>
      <c r="BE542" s="13">
        <f>COUNTIF(T542:AW542,"Tocaciones")</f>
        <v>0</v>
      </c>
      <c r="BF542" s="13">
        <f t="shared" si="374"/>
        <v>0</v>
      </c>
      <c r="BG542" s="13">
        <f t="shared" si="375"/>
        <v>0</v>
      </c>
      <c r="BH542" s="13">
        <f t="shared" si="376"/>
        <v>0</v>
      </c>
      <c r="BI542" s="13">
        <f t="shared" si="377"/>
        <v>0</v>
      </c>
      <c r="BJ542" s="13">
        <f t="shared" si="378"/>
        <v>0</v>
      </c>
      <c r="BK542" s="13">
        <f t="shared" si="379"/>
        <v>0</v>
      </c>
      <c r="BL542" s="13">
        <f t="shared" si="380"/>
        <v>0</v>
      </c>
      <c r="BM542" s="13">
        <f t="shared" si="381"/>
        <v>0</v>
      </c>
      <c r="BN542" s="13">
        <f t="shared" si="382"/>
        <v>0</v>
      </c>
      <c r="BO542" s="13">
        <f t="shared" si="383"/>
        <v>0</v>
      </c>
      <c r="BP542" s="13">
        <f t="shared" si="384"/>
        <v>0</v>
      </c>
      <c r="BQ542" s="13">
        <f t="shared" si="385"/>
        <v>0</v>
      </c>
      <c r="BR542" s="13">
        <f t="shared" si="386"/>
        <v>0</v>
      </c>
      <c r="BS542" s="13">
        <f t="shared" si="387"/>
        <v>0</v>
      </c>
      <c r="BT542" s="13">
        <f t="shared" si="388"/>
        <v>0</v>
      </c>
      <c r="BU542" s="40">
        <f t="shared" si="412"/>
        <v>1</v>
      </c>
      <c r="BV542" s="13">
        <f t="shared" si="389"/>
        <v>0</v>
      </c>
      <c r="BW542" s="13">
        <f t="shared" si="390"/>
        <v>1</v>
      </c>
      <c r="BX542" s="13">
        <f t="shared" si="391"/>
        <v>0</v>
      </c>
      <c r="BY542" s="13">
        <f t="shared" si="392"/>
        <v>1</v>
      </c>
      <c r="BZ542" s="13">
        <f t="shared" si="393"/>
        <v>0</v>
      </c>
      <c r="CA542" s="13">
        <f t="shared" si="394"/>
        <v>0</v>
      </c>
      <c r="CB542" s="13">
        <f t="shared" si="395"/>
        <v>0</v>
      </c>
      <c r="CC542" s="13">
        <f t="shared" si="396"/>
        <v>0</v>
      </c>
      <c r="CD542" s="13">
        <f t="shared" si="397"/>
        <v>0</v>
      </c>
      <c r="CE542" s="13">
        <f t="shared" si="398"/>
        <v>0</v>
      </c>
      <c r="CF542" s="13">
        <f t="shared" si="399"/>
        <v>0</v>
      </c>
      <c r="CG542" s="13">
        <f t="shared" si="400"/>
        <v>0</v>
      </c>
      <c r="CH542" s="13">
        <f t="shared" si="401"/>
        <v>0</v>
      </c>
      <c r="CI542" s="13">
        <f t="shared" si="402"/>
        <v>0</v>
      </c>
      <c r="CJ542" s="13">
        <f t="shared" si="403"/>
        <v>0</v>
      </c>
      <c r="CK542" s="13">
        <f t="shared" si="404"/>
        <v>0</v>
      </c>
      <c r="CL542" s="13">
        <f t="shared" si="405"/>
        <v>0</v>
      </c>
      <c r="CM542" s="13">
        <f t="shared" si="406"/>
        <v>0</v>
      </c>
      <c r="CN542" s="13">
        <f t="shared" si="407"/>
        <v>0</v>
      </c>
      <c r="CO542" s="13">
        <f t="shared" si="408"/>
        <v>0</v>
      </c>
      <c r="CP542" s="13">
        <f t="shared" si="409"/>
        <v>0</v>
      </c>
      <c r="CQ542" s="13">
        <f t="shared" si="410"/>
        <v>0</v>
      </c>
      <c r="CR542" s="13">
        <f t="shared" si="411"/>
        <v>1</v>
      </c>
      <c r="CS542" s="13">
        <f t="shared" si="413"/>
        <v>0</v>
      </c>
      <c r="CT542" s="13" t="s">
        <v>107</v>
      </c>
    </row>
    <row r="543" spans="1:98" x14ac:dyDescent="0.35">
      <c r="A543" s="14">
        <v>384</v>
      </c>
      <c r="B543" s="6">
        <v>542</v>
      </c>
      <c r="C543" s="6">
        <v>18</v>
      </c>
      <c r="D543" s="6">
        <v>1</v>
      </c>
      <c r="G543" s="6">
        <v>1</v>
      </c>
      <c r="H543" s="6"/>
      <c r="I543" s="6"/>
      <c r="J543" s="6" t="s">
        <v>254</v>
      </c>
      <c r="K543" s="21">
        <v>43774</v>
      </c>
      <c r="L543" s="6" t="s">
        <v>172</v>
      </c>
      <c r="M543" s="6" t="s">
        <v>255</v>
      </c>
      <c r="N543" s="6"/>
      <c r="O543" s="6"/>
      <c r="P543" s="16">
        <v>43760</v>
      </c>
      <c r="Q543" s="17">
        <v>0.83333333333333337</v>
      </c>
      <c r="R543" s="6" t="s">
        <v>98</v>
      </c>
      <c r="S543" s="6" t="s">
        <v>98</v>
      </c>
      <c r="T543" s="6" t="s">
        <v>52</v>
      </c>
      <c r="U543" s="6" t="s">
        <v>275</v>
      </c>
      <c r="V543" s="6" t="s">
        <v>257</v>
      </c>
      <c r="W543" s="6" t="s">
        <v>94</v>
      </c>
      <c r="Y543" s="6" t="s">
        <v>73</v>
      </c>
      <c r="Z543" s="6" t="s">
        <v>74</v>
      </c>
      <c r="AU543" s="6" t="s">
        <v>105</v>
      </c>
      <c r="AV543" s="6" t="s">
        <v>106</v>
      </c>
      <c r="AX543" s="6" t="s">
        <v>99</v>
      </c>
      <c r="AY543" s="13">
        <f t="shared" si="368"/>
        <v>0</v>
      </c>
      <c r="AZ543" s="13">
        <f t="shared" si="369"/>
        <v>0</v>
      </c>
      <c r="BA543" s="13">
        <f t="shared" si="370"/>
        <v>0</v>
      </c>
      <c r="BB543" s="13">
        <f t="shared" si="371"/>
        <v>1</v>
      </c>
      <c r="BC543" s="13">
        <f t="shared" si="372"/>
        <v>0</v>
      </c>
      <c r="BD543" s="13">
        <f t="shared" si="373"/>
        <v>0</v>
      </c>
      <c r="BE543" s="13">
        <f>COUNTIF(T543:AT543,"Tocaciones")</f>
        <v>0</v>
      </c>
      <c r="BF543" s="13">
        <f t="shared" si="374"/>
        <v>0</v>
      </c>
      <c r="BG543" s="13">
        <f t="shared" si="375"/>
        <v>0</v>
      </c>
      <c r="BH543" s="13">
        <f t="shared" si="376"/>
        <v>0</v>
      </c>
      <c r="BI543" s="13">
        <f t="shared" si="377"/>
        <v>0</v>
      </c>
      <c r="BJ543" s="13">
        <f t="shared" si="378"/>
        <v>0</v>
      </c>
      <c r="BK543" s="13">
        <f t="shared" si="379"/>
        <v>0</v>
      </c>
      <c r="BL543" s="13">
        <f t="shared" si="380"/>
        <v>0</v>
      </c>
      <c r="BM543" s="13">
        <f t="shared" si="381"/>
        <v>0</v>
      </c>
      <c r="BN543" s="13">
        <f t="shared" si="382"/>
        <v>0</v>
      </c>
      <c r="BO543" s="13">
        <f t="shared" si="383"/>
        <v>0</v>
      </c>
      <c r="BP543" s="13">
        <f t="shared" si="384"/>
        <v>0</v>
      </c>
      <c r="BQ543" s="13">
        <f t="shared" si="385"/>
        <v>0</v>
      </c>
      <c r="BR543" s="13">
        <f t="shared" si="386"/>
        <v>0</v>
      </c>
      <c r="BS543" s="13">
        <f t="shared" si="387"/>
        <v>0</v>
      </c>
      <c r="BT543" s="13">
        <f t="shared" si="388"/>
        <v>0</v>
      </c>
      <c r="BU543" s="40">
        <f t="shared" si="412"/>
        <v>1</v>
      </c>
      <c r="BV543" s="13">
        <f t="shared" si="389"/>
        <v>0</v>
      </c>
      <c r="BW543" s="13">
        <f t="shared" si="390"/>
        <v>1</v>
      </c>
      <c r="BX543" s="13">
        <f t="shared" si="391"/>
        <v>1</v>
      </c>
      <c r="BY543" s="13">
        <f t="shared" si="392"/>
        <v>0</v>
      </c>
      <c r="BZ543" s="13">
        <f t="shared" si="393"/>
        <v>0</v>
      </c>
      <c r="CA543" s="13">
        <f t="shared" si="394"/>
        <v>0</v>
      </c>
      <c r="CB543" s="13">
        <f t="shared" si="395"/>
        <v>0</v>
      </c>
      <c r="CC543" s="13">
        <f t="shared" si="396"/>
        <v>0</v>
      </c>
      <c r="CD543" s="13">
        <f t="shared" si="397"/>
        <v>0</v>
      </c>
      <c r="CE543" s="13">
        <f t="shared" si="398"/>
        <v>0</v>
      </c>
      <c r="CF543" s="13">
        <f t="shared" si="399"/>
        <v>0</v>
      </c>
      <c r="CG543" s="13">
        <f t="shared" si="400"/>
        <v>0</v>
      </c>
      <c r="CH543" s="13">
        <f t="shared" si="401"/>
        <v>0</v>
      </c>
      <c r="CI543" s="13">
        <f t="shared" si="402"/>
        <v>0</v>
      </c>
      <c r="CJ543" s="13">
        <f t="shared" si="403"/>
        <v>0</v>
      </c>
      <c r="CK543" s="13">
        <f t="shared" si="404"/>
        <v>0</v>
      </c>
      <c r="CL543" s="13">
        <f t="shared" si="405"/>
        <v>0</v>
      </c>
      <c r="CM543" s="13">
        <f t="shared" si="406"/>
        <v>0</v>
      </c>
      <c r="CN543" s="13">
        <f t="shared" si="407"/>
        <v>0</v>
      </c>
      <c r="CO543" s="13">
        <f t="shared" si="408"/>
        <v>0</v>
      </c>
      <c r="CP543" s="13">
        <f t="shared" si="409"/>
        <v>0</v>
      </c>
      <c r="CQ543" s="13">
        <f t="shared" si="410"/>
        <v>0</v>
      </c>
      <c r="CR543" s="13">
        <f t="shared" si="411"/>
        <v>1</v>
      </c>
      <c r="CS543" s="13">
        <f t="shared" si="413"/>
        <v>0</v>
      </c>
      <c r="CT543" s="13" t="s">
        <v>107</v>
      </c>
    </row>
    <row r="544" spans="1:98" x14ac:dyDescent="0.35">
      <c r="A544" s="14">
        <v>385</v>
      </c>
      <c r="B544" s="6">
        <v>543</v>
      </c>
      <c r="C544" s="6">
        <v>27</v>
      </c>
      <c r="D544" s="6">
        <v>1</v>
      </c>
      <c r="G544" s="6">
        <v>1</v>
      </c>
      <c r="H544" s="6"/>
      <c r="I544" s="6"/>
      <c r="J544" s="6" t="s">
        <v>254</v>
      </c>
      <c r="K544" s="21">
        <v>43774</v>
      </c>
      <c r="L544" s="6" t="s">
        <v>172</v>
      </c>
      <c r="M544" s="6" t="s">
        <v>255</v>
      </c>
      <c r="N544" s="6"/>
      <c r="O544" s="6"/>
      <c r="P544" s="16">
        <v>43757</v>
      </c>
      <c r="Q544" s="17">
        <v>0.83333333333333337</v>
      </c>
      <c r="R544" s="6" t="s">
        <v>98</v>
      </c>
      <c r="S544" s="6" t="s">
        <v>98</v>
      </c>
      <c r="T544" s="6" t="s">
        <v>52</v>
      </c>
      <c r="U544" s="6" t="s">
        <v>275</v>
      </c>
      <c r="V544" s="6" t="s">
        <v>257</v>
      </c>
      <c r="W544" s="6" t="s">
        <v>94</v>
      </c>
      <c r="Y544" s="6" t="s">
        <v>73</v>
      </c>
      <c r="Z544" s="6" t="s">
        <v>74</v>
      </c>
      <c r="AU544" s="6" t="s">
        <v>105</v>
      </c>
      <c r="AV544" s="6" t="s">
        <v>106</v>
      </c>
      <c r="AX544" s="6" t="s">
        <v>99</v>
      </c>
      <c r="AY544" s="13">
        <f t="shared" si="368"/>
        <v>0</v>
      </c>
      <c r="AZ544" s="13">
        <f t="shared" si="369"/>
        <v>0</v>
      </c>
      <c r="BA544" s="13">
        <f t="shared" si="370"/>
        <v>0</v>
      </c>
      <c r="BB544" s="13">
        <f t="shared" si="371"/>
        <v>1</v>
      </c>
      <c r="BC544" s="13">
        <f t="shared" si="372"/>
        <v>0</v>
      </c>
      <c r="BD544" s="13">
        <f t="shared" si="373"/>
        <v>0</v>
      </c>
      <c r="BE544" s="13">
        <f>COUNTIF(T544:AW544,"Tocaciones")</f>
        <v>0</v>
      </c>
      <c r="BF544" s="13">
        <f t="shared" si="374"/>
        <v>0</v>
      </c>
      <c r="BG544" s="13">
        <f t="shared" si="375"/>
        <v>0</v>
      </c>
      <c r="BH544" s="13">
        <f t="shared" si="376"/>
        <v>0</v>
      </c>
      <c r="BI544" s="13">
        <f t="shared" si="377"/>
        <v>0</v>
      </c>
      <c r="BJ544" s="13">
        <f t="shared" si="378"/>
        <v>0</v>
      </c>
      <c r="BK544" s="13">
        <f t="shared" si="379"/>
        <v>0</v>
      </c>
      <c r="BL544" s="13">
        <f t="shared" si="380"/>
        <v>0</v>
      </c>
      <c r="BM544" s="13">
        <f t="shared" si="381"/>
        <v>0</v>
      </c>
      <c r="BN544" s="13">
        <f t="shared" si="382"/>
        <v>0</v>
      </c>
      <c r="BO544" s="13">
        <f t="shared" si="383"/>
        <v>0</v>
      </c>
      <c r="BP544" s="13">
        <f t="shared" si="384"/>
        <v>0</v>
      </c>
      <c r="BQ544" s="13">
        <f t="shared" si="385"/>
        <v>0</v>
      </c>
      <c r="BR544" s="13">
        <f t="shared" si="386"/>
        <v>0</v>
      </c>
      <c r="BS544" s="13">
        <f t="shared" si="387"/>
        <v>0</v>
      </c>
      <c r="BT544" s="13">
        <f t="shared" si="388"/>
        <v>0</v>
      </c>
      <c r="BU544" s="40">
        <f t="shared" si="412"/>
        <v>1</v>
      </c>
      <c r="BV544" s="13">
        <f t="shared" si="389"/>
        <v>0</v>
      </c>
      <c r="BW544" s="13">
        <f t="shared" si="390"/>
        <v>1</v>
      </c>
      <c r="BX544" s="13">
        <f t="shared" si="391"/>
        <v>1</v>
      </c>
      <c r="BY544" s="13">
        <f t="shared" si="392"/>
        <v>0</v>
      </c>
      <c r="BZ544" s="13">
        <f t="shared" si="393"/>
        <v>0</v>
      </c>
      <c r="CA544" s="13">
        <f t="shared" si="394"/>
        <v>0</v>
      </c>
      <c r="CB544" s="13">
        <f t="shared" si="395"/>
        <v>0</v>
      </c>
      <c r="CC544" s="13">
        <f t="shared" si="396"/>
        <v>0</v>
      </c>
      <c r="CD544" s="13">
        <f t="shared" si="397"/>
        <v>0</v>
      </c>
      <c r="CE544" s="13">
        <f t="shared" si="398"/>
        <v>0</v>
      </c>
      <c r="CF544" s="13">
        <f t="shared" si="399"/>
        <v>0</v>
      </c>
      <c r="CG544" s="13">
        <f t="shared" si="400"/>
        <v>0</v>
      </c>
      <c r="CH544" s="13">
        <f t="shared" si="401"/>
        <v>0</v>
      </c>
      <c r="CI544" s="13">
        <f t="shared" si="402"/>
        <v>0</v>
      </c>
      <c r="CJ544" s="13">
        <f t="shared" si="403"/>
        <v>0</v>
      </c>
      <c r="CK544" s="13">
        <f t="shared" si="404"/>
        <v>0</v>
      </c>
      <c r="CL544" s="13">
        <f t="shared" si="405"/>
        <v>0</v>
      </c>
      <c r="CM544" s="13">
        <f t="shared" si="406"/>
        <v>0</v>
      </c>
      <c r="CN544" s="13">
        <f t="shared" si="407"/>
        <v>0</v>
      </c>
      <c r="CO544" s="13">
        <f t="shared" si="408"/>
        <v>0</v>
      </c>
      <c r="CP544" s="13">
        <f t="shared" si="409"/>
        <v>0</v>
      </c>
      <c r="CQ544" s="13">
        <f t="shared" si="410"/>
        <v>0</v>
      </c>
      <c r="CR544" s="13">
        <f t="shared" si="411"/>
        <v>1</v>
      </c>
      <c r="CS544" s="13">
        <f t="shared" si="413"/>
        <v>0</v>
      </c>
      <c r="CT544" s="13" t="s">
        <v>107</v>
      </c>
    </row>
    <row r="545" spans="1:98" x14ac:dyDescent="0.35">
      <c r="A545" s="14">
        <v>386</v>
      </c>
      <c r="B545" s="6">
        <v>544</v>
      </c>
      <c r="D545" s="6">
        <v>2</v>
      </c>
      <c r="G545" s="6">
        <v>1</v>
      </c>
      <c r="H545" s="6"/>
      <c r="I545" s="6"/>
      <c r="J545" s="6" t="s">
        <v>254</v>
      </c>
      <c r="K545" s="21">
        <v>43774</v>
      </c>
      <c r="L545" s="6" t="s">
        <v>172</v>
      </c>
      <c r="M545" s="6" t="s">
        <v>255</v>
      </c>
      <c r="N545" s="6"/>
      <c r="O545" s="6"/>
      <c r="P545" s="16">
        <v>43759</v>
      </c>
      <c r="Q545" s="17">
        <v>0.72916666666666663</v>
      </c>
      <c r="R545" s="6" t="s">
        <v>98</v>
      </c>
      <c r="S545" s="6" t="s">
        <v>99</v>
      </c>
      <c r="T545" s="6" t="s">
        <v>63</v>
      </c>
      <c r="U545" s="6" t="s">
        <v>275</v>
      </c>
      <c r="V545" s="6" t="s">
        <v>257</v>
      </c>
      <c r="W545" s="6" t="s">
        <v>94</v>
      </c>
      <c r="Y545" s="6" t="s">
        <v>864</v>
      </c>
      <c r="AU545" s="6" t="s">
        <v>105</v>
      </c>
      <c r="AV545" s="6" t="s">
        <v>106</v>
      </c>
      <c r="AX545" s="6" t="s">
        <v>99</v>
      </c>
      <c r="AY545" s="13">
        <f t="shared" si="368"/>
        <v>0</v>
      </c>
      <c r="AZ545" s="13">
        <f t="shared" si="369"/>
        <v>0</v>
      </c>
      <c r="BA545" s="13">
        <f t="shared" si="370"/>
        <v>0</v>
      </c>
      <c r="BB545" s="13">
        <f t="shared" si="371"/>
        <v>0</v>
      </c>
      <c r="BC545" s="13">
        <f t="shared" si="372"/>
        <v>0</v>
      </c>
      <c r="BD545" s="13">
        <f t="shared" si="373"/>
        <v>0</v>
      </c>
      <c r="BE545" s="13">
        <f>COUNTIF(T545:AT545,"Tocaciones")</f>
        <v>0</v>
      </c>
      <c r="BF545" s="13">
        <f t="shared" si="374"/>
        <v>0</v>
      </c>
      <c r="BG545" s="13">
        <f t="shared" si="375"/>
        <v>0</v>
      </c>
      <c r="BH545" s="13">
        <f t="shared" si="376"/>
        <v>0</v>
      </c>
      <c r="BI545" s="13">
        <f t="shared" si="377"/>
        <v>0</v>
      </c>
      <c r="BJ545" s="13">
        <f t="shared" si="378"/>
        <v>0</v>
      </c>
      <c r="BK545" s="13">
        <f t="shared" si="379"/>
        <v>0</v>
      </c>
      <c r="BL545" s="13">
        <f t="shared" si="380"/>
        <v>0</v>
      </c>
      <c r="BM545" s="13">
        <f t="shared" si="381"/>
        <v>1</v>
      </c>
      <c r="BN545" s="13">
        <f t="shared" si="382"/>
        <v>0</v>
      </c>
      <c r="BO545" s="13">
        <f t="shared" si="383"/>
        <v>0</v>
      </c>
      <c r="BP545" s="13">
        <f t="shared" si="384"/>
        <v>0</v>
      </c>
      <c r="BQ545" s="13">
        <f t="shared" si="385"/>
        <v>0</v>
      </c>
      <c r="BR545" s="13">
        <f t="shared" si="386"/>
        <v>0</v>
      </c>
      <c r="BS545" s="13">
        <f t="shared" si="387"/>
        <v>0</v>
      </c>
      <c r="BT545" s="13">
        <f t="shared" si="388"/>
        <v>0</v>
      </c>
      <c r="BU545" s="40">
        <f t="shared" si="412"/>
        <v>1</v>
      </c>
      <c r="BV545" s="13">
        <f t="shared" si="389"/>
        <v>0</v>
      </c>
      <c r="BW545" s="13">
        <f t="shared" si="390"/>
        <v>0</v>
      </c>
      <c r="BX545" s="13">
        <f t="shared" si="391"/>
        <v>0</v>
      </c>
      <c r="BY545" s="13">
        <f t="shared" si="392"/>
        <v>0</v>
      </c>
      <c r="BZ545" s="13">
        <f t="shared" si="393"/>
        <v>1</v>
      </c>
      <c r="CA545" s="13">
        <f t="shared" si="394"/>
        <v>0</v>
      </c>
      <c r="CB545" s="13">
        <f t="shared" si="395"/>
        <v>0</v>
      </c>
      <c r="CC545" s="13">
        <f t="shared" si="396"/>
        <v>0</v>
      </c>
      <c r="CD545" s="13">
        <f t="shared" si="397"/>
        <v>0</v>
      </c>
      <c r="CE545" s="13">
        <f t="shared" si="398"/>
        <v>0</v>
      </c>
      <c r="CF545" s="13">
        <f t="shared" si="399"/>
        <v>0</v>
      </c>
      <c r="CG545" s="13">
        <f t="shared" si="400"/>
        <v>0</v>
      </c>
      <c r="CH545" s="13">
        <f t="shared" si="401"/>
        <v>0</v>
      </c>
      <c r="CI545" s="13">
        <f t="shared" si="402"/>
        <v>0</v>
      </c>
      <c r="CJ545" s="13">
        <f t="shared" si="403"/>
        <v>0</v>
      </c>
      <c r="CK545" s="13">
        <f t="shared" si="404"/>
        <v>0</v>
      </c>
      <c r="CL545" s="13">
        <f t="shared" si="405"/>
        <v>0</v>
      </c>
      <c r="CM545" s="13">
        <f t="shared" si="406"/>
        <v>0</v>
      </c>
      <c r="CN545" s="13">
        <f t="shared" si="407"/>
        <v>0</v>
      </c>
      <c r="CO545" s="13">
        <f t="shared" si="408"/>
        <v>0</v>
      </c>
      <c r="CP545" s="13">
        <f t="shared" si="409"/>
        <v>0</v>
      </c>
      <c r="CQ545" s="13">
        <f t="shared" si="410"/>
        <v>0</v>
      </c>
      <c r="CR545" s="13">
        <f t="shared" si="411"/>
        <v>1</v>
      </c>
      <c r="CS545" s="13">
        <f t="shared" si="413"/>
        <v>0</v>
      </c>
      <c r="CT545" s="13" t="s">
        <v>107</v>
      </c>
    </row>
    <row r="546" spans="1:98" x14ac:dyDescent="0.35">
      <c r="A546" s="14">
        <v>387</v>
      </c>
      <c r="B546" s="6">
        <v>545</v>
      </c>
      <c r="C546" s="6">
        <v>16</v>
      </c>
      <c r="D546" s="6">
        <v>2</v>
      </c>
      <c r="G546" s="6">
        <v>1</v>
      </c>
      <c r="H546" s="6"/>
      <c r="I546" s="6"/>
      <c r="J546" s="6" t="s">
        <v>96</v>
      </c>
      <c r="K546" s="21">
        <v>43774</v>
      </c>
      <c r="L546" s="6" t="s">
        <v>86</v>
      </c>
      <c r="M546" s="6" t="s">
        <v>118</v>
      </c>
      <c r="N546" s="6"/>
      <c r="O546" s="6"/>
      <c r="P546" s="16">
        <v>43758</v>
      </c>
      <c r="Q546" s="17">
        <v>0.79166666666666663</v>
      </c>
      <c r="R546" s="6" t="s">
        <v>98</v>
      </c>
      <c r="S546" s="6" t="s">
        <v>98</v>
      </c>
      <c r="T546" s="6" t="s">
        <v>49</v>
      </c>
      <c r="U546" s="6" t="s">
        <v>865</v>
      </c>
      <c r="W546" s="6" t="s">
        <v>94</v>
      </c>
      <c r="Y546" s="6" t="s">
        <v>87</v>
      </c>
      <c r="AU546" s="6" t="s">
        <v>105</v>
      </c>
      <c r="AV546" s="6" t="s">
        <v>106</v>
      </c>
      <c r="AX546" s="6" t="s">
        <v>99</v>
      </c>
      <c r="AY546" s="13">
        <f t="shared" si="368"/>
        <v>1</v>
      </c>
      <c r="AZ546" s="13">
        <f t="shared" si="369"/>
        <v>0</v>
      </c>
      <c r="BA546" s="13">
        <f t="shared" si="370"/>
        <v>0</v>
      </c>
      <c r="BB546" s="13">
        <f t="shared" si="371"/>
        <v>0</v>
      </c>
      <c r="BC546" s="13">
        <f t="shared" si="372"/>
        <v>0</v>
      </c>
      <c r="BD546" s="13">
        <f t="shared" si="373"/>
        <v>0</v>
      </c>
      <c r="BE546" s="13">
        <f>COUNTIF(T546:AW546,"Tocaciones")</f>
        <v>0</v>
      </c>
      <c r="BF546" s="13">
        <f t="shared" si="374"/>
        <v>0</v>
      </c>
      <c r="BG546" s="13">
        <f t="shared" si="375"/>
        <v>0</v>
      </c>
      <c r="BH546" s="13">
        <f t="shared" si="376"/>
        <v>0</v>
      </c>
      <c r="BI546" s="13">
        <f t="shared" si="377"/>
        <v>0</v>
      </c>
      <c r="BJ546" s="13">
        <f t="shared" si="378"/>
        <v>0</v>
      </c>
      <c r="BK546" s="13">
        <f t="shared" si="379"/>
        <v>0</v>
      </c>
      <c r="BL546" s="13">
        <f t="shared" si="380"/>
        <v>0</v>
      </c>
      <c r="BM546" s="13">
        <f t="shared" si="381"/>
        <v>0</v>
      </c>
      <c r="BN546" s="13">
        <f t="shared" si="382"/>
        <v>0</v>
      </c>
      <c r="BO546" s="13">
        <f t="shared" si="383"/>
        <v>0</v>
      </c>
      <c r="BP546" s="13">
        <f t="shared" si="384"/>
        <v>0</v>
      </c>
      <c r="BQ546" s="13">
        <f t="shared" si="385"/>
        <v>0</v>
      </c>
      <c r="BR546" s="13">
        <f t="shared" si="386"/>
        <v>0</v>
      </c>
      <c r="BS546" s="13">
        <f t="shared" si="387"/>
        <v>0</v>
      </c>
      <c r="BT546" s="13">
        <f t="shared" si="388"/>
        <v>0</v>
      </c>
      <c r="BU546" s="40">
        <f t="shared" si="412"/>
        <v>1</v>
      </c>
      <c r="BV546" s="13">
        <f t="shared" si="389"/>
        <v>0</v>
      </c>
      <c r="BW546" s="13">
        <f t="shared" si="390"/>
        <v>0</v>
      </c>
      <c r="BX546" s="13">
        <f t="shared" si="391"/>
        <v>0</v>
      </c>
      <c r="BY546" s="13">
        <f t="shared" si="392"/>
        <v>0</v>
      </c>
      <c r="BZ546" s="13">
        <f t="shared" si="393"/>
        <v>0</v>
      </c>
      <c r="CA546" s="13">
        <f t="shared" si="394"/>
        <v>0</v>
      </c>
      <c r="CB546" s="13">
        <f t="shared" si="395"/>
        <v>0</v>
      </c>
      <c r="CC546" s="13">
        <f t="shared" si="396"/>
        <v>0</v>
      </c>
      <c r="CD546" s="13">
        <f t="shared" si="397"/>
        <v>0</v>
      </c>
      <c r="CE546" s="13">
        <f t="shared" si="398"/>
        <v>0</v>
      </c>
      <c r="CF546" s="13">
        <f t="shared" si="399"/>
        <v>0</v>
      </c>
      <c r="CG546" s="13">
        <f t="shared" si="400"/>
        <v>0</v>
      </c>
      <c r="CH546" s="13">
        <f t="shared" si="401"/>
        <v>0</v>
      </c>
      <c r="CI546" s="13">
        <f t="shared" si="402"/>
        <v>0</v>
      </c>
      <c r="CJ546" s="13">
        <f t="shared" si="403"/>
        <v>0</v>
      </c>
      <c r="CK546" s="13">
        <f t="shared" si="404"/>
        <v>1</v>
      </c>
      <c r="CL546" s="13">
        <f t="shared" si="405"/>
        <v>0</v>
      </c>
      <c r="CM546" s="13">
        <f t="shared" si="406"/>
        <v>0</v>
      </c>
      <c r="CN546" s="13">
        <f t="shared" si="407"/>
        <v>0</v>
      </c>
      <c r="CO546" s="13">
        <f t="shared" si="408"/>
        <v>0</v>
      </c>
      <c r="CP546" s="13">
        <f t="shared" si="409"/>
        <v>0</v>
      </c>
      <c r="CQ546" s="13">
        <f t="shared" si="410"/>
        <v>0</v>
      </c>
      <c r="CR546" s="13">
        <f t="shared" si="411"/>
        <v>1</v>
      </c>
      <c r="CS546" s="13">
        <f t="shared" si="413"/>
        <v>0</v>
      </c>
      <c r="CT546" s="13" t="s">
        <v>107</v>
      </c>
    </row>
    <row r="547" spans="1:98" x14ac:dyDescent="0.35">
      <c r="A547" s="14">
        <v>388</v>
      </c>
      <c r="B547" s="6">
        <v>546</v>
      </c>
      <c r="C547" s="6">
        <v>18</v>
      </c>
      <c r="D547" s="6">
        <v>1</v>
      </c>
      <c r="G547" s="6">
        <v>1</v>
      </c>
      <c r="H547" s="6"/>
      <c r="I547" s="6"/>
      <c r="J547" s="6" t="s">
        <v>866</v>
      </c>
      <c r="K547" s="21">
        <v>43773</v>
      </c>
      <c r="L547" s="6" t="s">
        <v>172</v>
      </c>
      <c r="M547" s="6" t="s">
        <v>139</v>
      </c>
      <c r="N547" s="6"/>
      <c r="O547" s="6"/>
      <c r="P547" s="16">
        <v>43766</v>
      </c>
      <c r="R547" s="6" t="s">
        <v>98</v>
      </c>
      <c r="S547" s="6" t="s">
        <v>99</v>
      </c>
      <c r="T547" s="6" t="s">
        <v>53</v>
      </c>
      <c r="U547" s="6" t="s">
        <v>867</v>
      </c>
      <c r="W547" s="6" t="s">
        <v>94</v>
      </c>
      <c r="X547" s="6">
        <v>2</v>
      </c>
      <c r="Y547" s="6" t="s">
        <v>79</v>
      </c>
      <c r="AA547" s="6" t="s">
        <v>49</v>
      </c>
      <c r="AB547" s="6" t="s">
        <v>867</v>
      </c>
      <c r="AC547" s="6" t="s">
        <v>94</v>
      </c>
      <c r="AD547" s="6">
        <v>2</v>
      </c>
      <c r="AE547" s="6" t="s">
        <v>87</v>
      </c>
      <c r="AU547" s="6" t="s">
        <v>105</v>
      </c>
      <c r="AV547" s="6" t="s">
        <v>106</v>
      </c>
      <c r="AX547" s="6" t="s">
        <v>99</v>
      </c>
      <c r="AY547" s="13">
        <f t="shared" si="368"/>
        <v>1</v>
      </c>
      <c r="AZ547" s="13">
        <f t="shared" si="369"/>
        <v>0</v>
      </c>
      <c r="BA547" s="13">
        <f t="shared" si="370"/>
        <v>0</v>
      </c>
      <c r="BB547" s="13">
        <f t="shared" si="371"/>
        <v>0</v>
      </c>
      <c r="BC547" s="13">
        <f t="shared" si="372"/>
        <v>1</v>
      </c>
      <c r="BD547" s="13">
        <f t="shared" si="373"/>
        <v>0</v>
      </c>
      <c r="BE547" s="13">
        <f>COUNTIF(T547:AT547,"Tocaciones")</f>
        <v>0</v>
      </c>
      <c r="BF547" s="13">
        <f t="shared" si="374"/>
        <v>0</v>
      </c>
      <c r="BG547" s="13">
        <f t="shared" si="375"/>
        <v>0</v>
      </c>
      <c r="BH547" s="13">
        <f t="shared" si="376"/>
        <v>0</v>
      </c>
      <c r="BI547" s="13">
        <f t="shared" si="377"/>
        <v>0</v>
      </c>
      <c r="BJ547" s="13">
        <f t="shared" si="378"/>
        <v>0</v>
      </c>
      <c r="BK547" s="13">
        <f t="shared" si="379"/>
        <v>0</v>
      </c>
      <c r="BL547" s="13">
        <f t="shared" si="380"/>
        <v>0</v>
      </c>
      <c r="BM547" s="13">
        <f t="shared" si="381"/>
        <v>0</v>
      </c>
      <c r="BN547" s="13">
        <f t="shared" si="382"/>
        <v>0</v>
      </c>
      <c r="BO547" s="13">
        <f t="shared" si="383"/>
        <v>0</v>
      </c>
      <c r="BP547" s="13">
        <f t="shared" si="384"/>
        <v>0</v>
      </c>
      <c r="BQ547" s="13">
        <f t="shared" si="385"/>
        <v>0</v>
      </c>
      <c r="BR547" s="13">
        <f t="shared" si="386"/>
        <v>0</v>
      </c>
      <c r="BS547" s="13">
        <f t="shared" si="387"/>
        <v>0</v>
      </c>
      <c r="BT547" s="13">
        <f t="shared" si="388"/>
        <v>0</v>
      </c>
      <c r="BU547" s="40">
        <f t="shared" si="412"/>
        <v>2</v>
      </c>
      <c r="BV547" s="13">
        <f t="shared" si="389"/>
        <v>0</v>
      </c>
      <c r="BW547" s="13">
        <f t="shared" si="390"/>
        <v>0</v>
      </c>
      <c r="BX547" s="13">
        <f t="shared" si="391"/>
        <v>0</v>
      </c>
      <c r="BY547" s="13">
        <f t="shared" si="392"/>
        <v>0</v>
      </c>
      <c r="BZ547" s="13">
        <f t="shared" si="393"/>
        <v>0</v>
      </c>
      <c r="CA547" s="13">
        <f t="shared" si="394"/>
        <v>0</v>
      </c>
      <c r="CB547" s="13">
        <f t="shared" si="395"/>
        <v>0</v>
      </c>
      <c r="CC547" s="13">
        <f t="shared" si="396"/>
        <v>1</v>
      </c>
      <c r="CD547" s="13">
        <f t="shared" si="397"/>
        <v>0</v>
      </c>
      <c r="CE547" s="13">
        <f t="shared" si="398"/>
        <v>0</v>
      </c>
      <c r="CF547" s="13">
        <f t="shared" si="399"/>
        <v>0</v>
      </c>
      <c r="CG547" s="13">
        <f t="shared" si="400"/>
        <v>0</v>
      </c>
      <c r="CH547" s="13">
        <f t="shared" si="401"/>
        <v>0</v>
      </c>
      <c r="CI547" s="13">
        <f t="shared" si="402"/>
        <v>0</v>
      </c>
      <c r="CJ547" s="13">
        <f t="shared" si="403"/>
        <v>0</v>
      </c>
      <c r="CK547" s="13">
        <f t="shared" si="404"/>
        <v>1</v>
      </c>
      <c r="CL547" s="13">
        <f t="shared" si="405"/>
        <v>0</v>
      </c>
      <c r="CM547" s="13">
        <f t="shared" si="406"/>
        <v>0</v>
      </c>
      <c r="CN547" s="13">
        <f t="shared" si="407"/>
        <v>0</v>
      </c>
      <c r="CO547" s="13">
        <f t="shared" si="408"/>
        <v>0</v>
      </c>
      <c r="CP547" s="13">
        <f t="shared" si="409"/>
        <v>0</v>
      </c>
      <c r="CQ547" s="13">
        <f t="shared" si="410"/>
        <v>0</v>
      </c>
      <c r="CR547" s="13">
        <f t="shared" si="411"/>
        <v>2</v>
      </c>
      <c r="CS547" s="13">
        <f t="shared" si="413"/>
        <v>0</v>
      </c>
      <c r="CT547" s="13" t="s">
        <v>107</v>
      </c>
    </row>
    <row r="548" spans="1:98" x14ac:dyDescent="0.35">
      <c r="A548" s="14">
        <v>389</v>
      </c>
      <c r="B548" s="6">
        <v>547</v>
      </c>
      <c r="C548" s="6">
        <v>21</v>
      </c>
      <c r="D548" s="6">
        <v>1</v>
      </c>
      <c r="G548" s="6">
        <v>1</v>
      </c>
      <c r="H548" s="6"/>
      <c r="I548" s="6"/>
      <c r="J548" s="6" t="s">
        <v>866</v>
      </c>
      <c r="K548" s="21">
        <v>43773</v>
      </c>
      <c r="L548" s="6" t="s">
        <v>172</v>
      </c>
      <c r="M548" s="6" t="s">
        <v>765</v>
      </c>
      <c r="N548" s="6"/>
      <c r="O548" s="6"/>
      <c r="P548" s="16">
        <v>43759</v>
      </c>
      <c r="Q548" s="17">
        <v>0.95833333333333337</v>
      </c>
      <c r="R548" s="6" t="s">
        <v>98</v>
      </c>
      <c r="S548" s="6" t="s">
        <v>98</v>
      </c>
      <c r="T548" s="6" t="s">
        <v>49</v>
      </c>
      <c r="U548" s="6" t="s">
        <v>868</v>
      </c>
      <c r="V548" s="6" t="s">
        <v>767</v>
      </c>
      <c r="W548" s="6" t="s">
        <v>94</v>
      </c>
      <c r="X548" s="6">
        <v>4</v>
      </c>
      <c r="Y548" s="6" t="s">
        <v>87</v>
      </c>
      <c r="AA548" s="6" t="s">
        <v>53</v>
      </c>
      <c r="AB548" s="6" t="s">
        <v>868</v>
      </c>
      <c r="AC548" s="6" t="s">
        <v>94</v>
      </c>
      <c r="AD548" s="6">
        <v>4</v>
      </c>
      <c r="AE548" s="6" t="s">
        <v>79</v>
      </c>
      <c r="AG548" s="6" t="s">
        <v>49</v>
      </c>
      <c r="AH548" s="6" t="s">
        <v>684</v>
      </c>
      <c r="AI548" s="6" t="s">
        <v>94</v>
      </c>
      <c r="AJ548" s="6">
        <v>4</v>
      </c>
      <c r="AK548" s="6" t="s">
        <v>86</v>
      </c>
      <c r="AU548" s="6" t="s">
        <v>105</v>
      </c>
      <c r="AV548" s="6" t="s">
        <v>106</v>
      </c>
      <c r="AW548" s="6" t="s">
        <v>869</v>
      </c>
      <c r="AX548" s="6" t="s">
        <v>99</v>
      </c>
      <c r="AY548" s="13">
        <f t="shared" si="368"/>
        <v>2</v>
      </c>
      <c r="AZ548" s="13">
        <f t="shared" si="369"/>
        <v>0</v>
      </c>
      <c r="BA548" s="13">
        <f t="shared" si="370"/>
        <v>0</v>
      </c>
      <c r="BB548" s="13">
        <f t="shared" si="371"/>
        <v>0</v>
      </c>
      <c r="BC548" s="13">
        <f t="shared" si="372"/>
        <v>1</v>
      </c>
      <c r="BD548" s="13">
        <f t="shared" si="373"/>
        <v>0</v>
      </c>
      <c r="BE548" s="13">
        <f>COUNTIF(T548:AW548,"Tocaciones")</f>
        <v>0</v>
      </c>
      <c r="BF548" s="13">
        <f t="shared" si="374"/>
        <v>0</v>
      </c>
      <c r="BG548" s="13">
        <f t="shared" si="375"/>
        <v>0</v>
      </c>
      <c r="BH548" s="13">
        <f t="shared" si="376"/>
        <v>0</v>
      </c>
      <c r="BI548" s="13">
        <f t="shared" si="377"/>
        <v>0</v>
      </c>
      <c r="BJ548" s="13">
        <f t="shared" si="378"/>
        <v>0</v>
      </c>
      <c r="BK548" s="13">
        <f t="shared" si="379"/>
        <v>0</v>
      </c>
      <c r="BL548" s="13">
        <f t="shared" si="380"/>
        <v>0</v>
      </c>
      <c r="BM548" s="13">
        <f t="shared" si="381"/>
        <v>0</v>
      </c>
      <c r="BN548" s="13">
        <f t="shared" si="382"/>
        <v>0</v>
      </c>
      <c r="BO548" s="13">
        <f t="shared" si="383"/>
        <v>0</v>
      </c>
      <c r="BP548" s="13">
        <f t="shared" si="384"/>
        <v>0</v>
      </c>
      <c r="BQ548" s="13">
        <f t="shared" si="385"/>
        <v>0</v>
      </c>
      <c r="BR548" s="13">
        <f t="shared" si="386"/>
        <v>0</v>
      </c>
      <c r="BS548" s="13">
        <f t="shared" si="387"/>
        <v>0</v>
      </c>
      <c r="BT548" s="13">
        <f t="shared" si="388"/>
        <v>0</v>
      </c>
      <c r="BU548" s="40">
        <f t="shared" si="412"/>
        <v>3</v>
      </c>
      <c r="BV548" s="13">
        <f t="shared" si="389"/>
        <v>0</v>
      </c>
      <c r="BW548" s="13">
        <f t="shared" si="390"/>
        <v>0</v>
      </c>
      <c r="BX548" s="13">
        <f t="shared" si="391"/>
        <v>0</v>
      </c>
      <c r="BY548" s="13">
        <f t="shared" si="392"/>
        <v>0</v>
      </c>
      <c r="BZ548" s="13">
        <f t="shared" si="393"/>
        <v>0</v>
      </c>
      <c r="CA548" s="13">
        <f t="shared" si="394"/>
        <v>0</v>
      </c>
      <c r="CB548" s="13">
        <f t="shared" si="395"/>
        <v>0</v>
      </c>
      <c r="CC548" s="13">
        <f t="shared" si="396"/>
        <v>1</v>
      </c>
      <c r="CD548" s="13">
        <f t="shared" si="397"/>
        <v>0</v>
      </c>
      <c r="CE548" s="13">
        <f t="shared" si="398"/>
        <v>0</v>
      </c>
      <c r="CF548" s="13">
        <f t="shared" si="399"/>
        <v>0</v>
      </c>
      <c r="CG548" s="13">
        <f t="shared" si="400"/>
        <v>0</v>
      </c>
      <c r="CH548" s="13">
        <f t="shared" si="401"/>
        <v>0</v>
      </c>
      <c r="CI548" s="13">
        <f t="shared" si="402"/>
        <v>0</v>
      </c>
      <c r="CJ548" s="13">
        <f t="shared" si="403"/>
        <v>1</v>
      </c>
      <c r="CK548" s="13">
        <f t="shared" si="404"/>
        <v>1</v>
      </c>
      <c r="CL548" s="13">
        <f t="shared" si="405"/>
        <v>0</v>
      </c>
      <c r="CM548" s="13">
        <f t="shared" si="406"/>
        <v>0</v>
      </c>
      <c r="CN548" s="13">
        <f t="shared" si="407"/>
        <v>0</v>
      </c>
      <c r="CO548" s="13">
        <f t="shared" si="408"/>
        <v>0</v>
      </c>
      <c r="CP548" s="13">
        <f t="shared" si="409"/>
        <v>0</v>
      </c>
      <c r="CQ548" s="13">
        <f t="shared" si="410"/>
        <v>0</v>
      </c>
      <c r="CR548" s="13">
        <f t="shared" si="411"/>
        <v>3</v>
      </c>
      <c r="CS548" s="13">
        <f t="shared" si="413"/>
        <v>0</v>
      </c>
      <c r="CT548" s="13" t="s">
        <v>107</v>
      </c>
    </row>
    <row r="549" spans="1:98" x14ac:dyDescent="0.35">
      <c r="A549" s="14">
        <v>390</v>
      </c>
      <c r="B549" s="6">
        <v>548</v>
      </c>
      <c r="D549" s="6">
        <v>1</v>
      </c>
      <c r="G549" s="6">
        <v>1</v>
      </c>
      <c r="H549" s="6"/>
      <c r="I549" s="6"/>
      <c r="J549" s="6" t="s">
        <v>209</v>
      </c>
      <c r="K549" s="21">
        <v>43773</v>
      </c>
      <c r="L549" s="6" t="s">
        <v>462</v>
      </c>
      <c r="M549" s="6" t="s">
        <v>210</v>
      </c>
      <c r="N549" s="6"/>
      <c r="O549" s="6"/>
      <c r="P549" s="16">
        <v>43759</v>
      </c>
      <c r="Q549" s="17">
        <v>0.72916666666666663</v>
      </c>
      <c r="R549" s="6" t="s">
        <v>98</v>
      </c>
      <c r="S549" s="6" t="s">
        <v>98</v>
      </c>
      <c r="T549" s="6" t="s">
        <v>52</v>
      </c>
      <c r="U549" s="6" t="s">
        <v>870</v>
      </c>
      <c r="W549" s="6" t="s">
        <v>94</v>
      </c>
      <c r="X549" s="6">
        <v>1</v>
      </c>
      <c r="Y549" s="6" t="s">
        <v>73</v>
      </c>
      <c r="Z549" s="6" t="s">
        <v>74</v>
      </c>
      <c r="AU549" s="6" t="s">
        <v>576</v>
      </c>
      <c r="AV549" s="6" t="s">
        <v>106</v>
      </c>
      <c r="AX549" s="6" t="s">
        <v>99</v>
      </c>
      <c r="AY549" s="13">
        <f t="shared" si="368"/>
        <v>0</v>
      </c>
      <c r="AZ549" s="13">
        <f t="shared" si="369"/>
        <v>0</v>
      </c>
      <c r="BA549" s="13">
        <f t="shared" si="370"/>
        <v>0</v>
      </c>
      <c r="BB549" s="13">
        <f t="shared" si="371"/>
        <v>1</v>
      </c>
      <c r="BC549" s="13">
        <f t="shared" si="372"/>
        <v>0</v>
      </c>
      <c r="BD549" s="13">
        <f t="shared" si="373"/>
        <v>0</v>
      </c>
      <c r="BE549" s="13">
        <f>COUNTIF(T549:AT549,"Tocaciones")</f>
        <v>0</v>
      </c>
      <c r="BF549" s="13">
        <f t="shared" si="374"/>
        <v>0</v>
      </c>
      <c r="BG549" s="13">
        <f t="shared" si="375"/>
        <v>0</v>
      </c>
      <c r="BH549" s="13">
        <f t="shared" si="376"/>
        <v>0</v>
      </c>
      <c r="BI549" s="13">
        <f t="shared" si="377"/>
        <v>0</v>
      </c>
      <c r="BJ549" s="13">
        <f t="shared" si="378"/>
        <v>0</v>
      </c>
      <c r="BK549" s="13">
        <f t="shared" si="379"/>
        <v>0</v>
      </c>
      <c r="BL549" s="13">
        <f t="shared" si="380"/>
        <v>0</v>
      </c>
      <c r="BM549" s="13">
        <f t="shared" si="381"/>
        <v>0</v>
      </c>
      <c r="BN549" s="13">
        <f t="shared" si="382"/>
        <v>0</v>
      </c>
      <c r="BO549" s="13">
        <f t="shared" si="383"/>
        <v>0</v>
      </c>
      <c r="BP549" s="13">
        <f t="shared" si="384"/>
        <v>0</v>
      </c>
      <c r="BQ549" s="13">
        <f t="shared" si="385"/>
        <v>0</v>
      </c>
      <c r="BR549" s="13">
        <f t="shared" si="386"/>
        <v>0</v>
      </c>
      <c r="BS549" s="13">
        <f t="shared" si="387"/>
        <v>0</v>
      </c>
      <c r="BT549" s="13">
        <f t="shared" si="388"/>
        <v>0</v>
      </c>
      <c r="BU549" s="40">
        <f t="shared" si="412"/>
        <v>1</v>
      </c>
      <c r="BV549" s="13">
        <f t="shared" si="389"/>
        <v>0</v>
      </c>
      <c r="BW549" s="13">
        <f t="shared" si="390"/>
        <v>1</v>
      </c>
      <c r="BX549" s="13">
        <f t="shared" si="391"/>
        <v>1</v>
      </c>
      <c r="BY549" s="13">
        <f t="shared" si="392"/>
        <v>0</v>
      </c>
      <c r="BZ549" s="13">
        <f t="shared" si="393"/>
        <v>0</v>
      </c>
      <c r="CA549" s="13">
        <f t="shared" si="394"/>
        <v>0</v>
      </c>
      <c r="CB549" s="13">
        <f t="shared" si="395"/>
        <v>0</v>
      </c>
      <c r="CC549" s="13">
        <f t="shared" si="396"/>
        <v>0</v>
      </c>
      <c r="CD549" s="13">
        <f t="shared" si="397"/>
        <v>0</v>
      </c>
      <c r="CE549" s="13">
        <f t="shared" si="398"/>
        <v>0</v>
      </c>
      <c r="CF549" s="13">
        <f t="shared" si="399"/>
        <v>0</v>
      </c>
      <c r="CG549" s="13">
        <f t="shared" si="400"/>
        <v>0</v>
      </c>
      <c r="CH549" s="13">
        <f t="shared" si="401"/>
        <v>0</v>
      </c>
      <c r="CI549" s="13">
        <f t="shared" si="402"/>
        <v>0</v>
      </c>
      <c r="CJ549" s="13">
        <f t="shared" si="403"/>
        <v>0</v>
      </c>
      <c r="CK549" s="13">
        <f t="shared" si="404"/>
        <v>0</v>
      </c>
      <c r="CL549" s="13">
        <f t="shared" si="405"/>
        <v>0</v>
      </c>
      <c r="CM549" s="13">
        <f t="shared" si="406"/>
        <v>0</v>
      </c>
      <c r="CN549" s="13">
        <f t="shared" si="407"/>
        <v>0</v>
      </c>
      <c r="CO549" s="13">
        <f t="shared" si="408"/>
        <v>0</v>
      </c>
      <c r="CP549" s="13">
        <f t="shared" si="409"/>
        <v>0</v>
      </c>
      <c r="CQ549" s="13">
        <f t="shared" si="410"/>
        <v>0</v>
      </c>
      <c r="CR549" s="13">
        <f t="shared" si="411"/>
        <v>1</v>
      </c>
      <c r="CS549" s="13">
        <f t="shared" si="413"/>
        <v>0</v>
      </c>
      <c r="CT549" s="13" t="s">
        <v>107</v>
      </c>
    </row>
    <row r="550" spans="1:98" x14ac:dyDescent="0.35">
      <c r="A550" s="14">
        <v>391</v>
      </c>
      <c r="B550" s="6">
        <v>549</v>
      </c>
      <c r="D550" s="6">
        <v>1</v>
      </c>
      <c r="G550" s="6">
        <v>1</v>
      </c>
      <c r="H550" s="6"/>
      <c r="I550" s="6"/>
      <c r="J550" s="6" t="s">
        <v>866</v>
      </c>
      <c r="K550" s="21">
        <v>43773</v>
      </c>
      <c r="L550" s="6" t="s">
        <v>172</v>
      </c>
      <c r="M550" s="6" t="s">
        <v>139</v>
      </c>
      <c r="N550" s="6"/>
      <c r="O550" s="6"/>
      <c r="P550" s="16">
        <v>43759</v>
      </c>
      <c r="Q550" s="17">
        <v>0.91666666666666663</v>
      </c>
      <c r="R550" s="6" t="s">
        <v>98</v>
      </c>
      <c r="S550" s="6" t="s">
        <v>99</v>
      </c>
      <c r="T550" s="6" t="s">
        <v>53</v>
      </c>
      <c r="U550" s="6" t="s">
        <v>871</v>
      </c>
      <c r="V550" s="6" t="s">
        <v>141</v>
      </c>
      <c r="W550" s="6" t="s">
        <v>91</v>
      </c>
      <c r="Y550" s="6" t="s">
        <v>79</v>
      </c>
      <c r="AA550" s="6" t="s">
        <v>52</v>
      </c>
      <c r="AB550" s="6" t="s">
        <v>871</v>
      </c>
      <c r="AC550" s="6" t="s">
        <v>91</v>
      </c>
      <c r="AE550" s="6" t="s">
        <v>73</v>
      </c>
      <c r="AF550" s="6" t="s">
        <v>75</v>
      </c>
      <c r="AU550" s="6" t="s">
        <v>105</v>
      </c>
      <c r="AV550" s="6" t="s">
        <v>106</v>
      </c>
      <c r="AX550" s="6" t="s">
        <v>99</v>
      </c>
      <c r="AY550" s="13">
        <f t="shared" si="368"/>
        <v>0</v>
      </c>
      <c r="AZ550" s="13">
        <f t="shared" si="369"/>
        <v>0</v>
      </c>
      <c r="BA550" s="13">
        <f t="shared" si="370"/>
        <v>0</v>
      </c>
      <c r="BB550" s="13">
        <f t="shared" si="371"/>
        <v>1</v>
      </c>
      <c r="BC550" s="13">
        <f t="shared" si="372"/>
        <v>1</v>
      </c>
      <c r="BD550" s="13">
        <f t="shared" si="373"/>
        <v>0</v>
      </c>
      <c r="BE550" s="13">
        <f>COUNTIF(T550:AW550,"Tocaciones")</f>
        <v>0</v>
      </c>
      <c r="BF550" s="13">
        <f t="shared" si="374"/>
        <v>0</v>
      </c>
      <c r="BG550" s="13">
        <f t="shared" si="375"/>
        <v>0</v>
      </c>
      <c r="BH550" s="13">
        <f t="shared" si="376"/>
        <v>0</v>
      </c>
      <c r="BI550" s="13">
        <f t="shared" si="377"/>
        <v>0</v>
      </c>
      <c r="BJ550" s="13">
        <f t="shared" si="378"/>
        <v>0</v>
      </c>
      <c r="BK550" s="13">
        <f t="shared" si="379"/>
        <v>0</v>
      </c>
      <c r="BL550" s="13">
        <f t="shared" si="380"/>
        <v>0</v>
      </c>
      <c r="BM550" s="13">
        <f t="shared" si="381"/>
        <v>0</v>
      </c>
      <c r="BN550" s="13">
        <f t="shared" si="382"/>
        <v>0</v>
      </c>
      <c r="BO550" s="13">
        <f t="shared" si="383"/>
        <v>0</v>
      </c>
      <c r="BP550" s="13">
        <f t="shared" si="384"/>
        <v>0</v>
      </c>
      <c r="BQ550" s="13">
        <f t="shared" si="385"/>
        <v>0</v>
      </c>
      <c r="BR550" s="13">
        <f t="shared" si="386"/>
        <v>0</v>
      </c>
      <c r="BS550" s="13">
        <f t="shared" si="387"/>
        <v>0</v>
      </c>
      <c r="BT550" s="13">
        <f t="shared" si="388"/>
        <v>0</v>
      </c>
      <c r="BU550" s="40">
        <f t="shared" si="412"/>
        <v>2</v>
      </c>
      <c r="BV550" s="13">
        <f t="shared" si="389"/>
        <v>0</v>
      </c>
      <c r="BW550" s="13">
        <f t="shared" si="390"/>
        <v>1</v>
      </c>
      <c r="BX550" s="13">
        <f t="shared" si="391"/>
        <v>0</v>
      </c>
      <c r="BY550" s="13">
        <f t="shared" si="392"/>
        <v>1</v>
      </c>
      <c r="BZ550" s="13">
        <f t="shared" si="393"/>
        <v>0</v>
      </c>
      <c r="CA550" s="13">
        <f t="shared" si="394"/>
        <v>0</v>
      </c>
      <c r="CB550" s="13">
        <f t="shared" si="395"/>
        <v>0</v>
      </c>
      <c r="CC550" s="13">
        <f t="shared" si="396"/>
        <v>1</v>
      </c>
      <c r="CD550" s="13">
        <f t="shared" si="397"/>
        <v>0</v>
      </c>
      <c r="CE550" s="13">
        <f t="shared" si="398"/>
        <v>0</v>
      </c>
      <c r="CF550" s="13">
        <f t="shared" si="399"/>
        <v>0</v>
      </c>
      <c r="CG550" s="13">
        <f t="shared" si="400"/>
        <v>0</v>
      </c>
      <c r="CH550" s="13">
        <f t="shared" si="401"/>
        <v>0</v>
      </c>
      <c r="CI550" s="13">
        <f t="shared" si="402"/>
        <v>0</v>
      </c>
      <c r="CJ550" s="13">
        <f t="shared" si="403"/>
        <v>0</v>
      </c>
      <c r="CK550" s="13">
        <f t="shared" si="404"/>
        <v>0</v>
      </c>
      <c r="CL550" s="13">
        <f t="shared" si="405"/>
        <v>0</v>
      </c>
      <c r="CM550" s="13">
        <f t="shared" si="406"/>
        <v>0</v>
      </c>
      <c r="CN550" s="13">
        <f t="shared" si="407"/>
        <v>0</v>
      </c>
      <c r="CO550" s="13">
        <f t="shared" si="408"/>
        <v>2</v>
      </c>
      <c r="CP550" s="13">
        <f t="shared" si="409"/>
        <v>0</v>
      </c>
      <c r="CQ550" s="13">
        <f t="shared" si="410"/>
        <v>0</v>
      </c>
      <c r="CR550" s="13">
        <f t="shared" si="411"/>
        <v>0</v>
      </c>
      <c r="CS550" s="13">
        <f t="shared" si="413"/>
        <v>0</v>
      </c>
      <c r="CT550" s="13" t="s">
        <v>107</v>
      </c>
    </row>
    <row r="551" spans="1:98" x14ac:dyDescent="0.35">
      <c r="A551" s="14">
        <v>392</v>
      </c>
      <c r="B551" s="6">
        <v>550</v>
      </c>
      <c r="D551" s="6">
        <v>1</v>
      </c>
      <c r="G551" s="6">
        <v>1</v>
      </c>
      <c r="H551" s="6"/>
      <c r="I551" s="6"/>
      <c r="J551" s="6" t="s">
        <v>866</v>
      </c>
      <c r="K551" s="21">
        <v>43773</v>
      </c>
      <c r="L551" s="6" t="s">
        <v>172</v>
      </c>
      <c r="M551" s="6" t="s">
        <v>139</v>
      </c>
      <c r="N551" s="6"/>
      <c r="O551" s="6"/>
      <c r="P551" s="16">
        <v>43761</v>
      </c>
      <c r="Q551" s="17">
        <v>0.83333333333333337</v>
      </c>
      <c r="R551" s="6" t="s">
        <v>98</v>
      </c>
      <c r="S551" s="6" t="s">
        <v>98</v>
      </c>
      <c r="T551" s="6" t="s">
        <v>52</v>
      </c>
      <c r="U551" s="6" t="s">
        <v>872</v>
      </c>
      <c r="W551" s="6" t="s">
        <v>94</v>
      </c>
      <c r="Y551" s="6" t="s">
        <v>73</v>
      </c>
      <c r="Z551" s="6" t="s">
        <v>74</v>
      </c>
      <c r="AU551" s="6" t="s">
        <v>105</v>
      </c>
      <c r="AV551" s="6" t="s">
        <v>106</v>
      </c>
      <c r="AX551" s="6" t="s">
        <v>99</v>
      </c>
      <c r="AY551" s="13">
        <f t="shared" si="368"/>
        <v>0</v>
      </c>
      <c r="AZ551" s="13">
        <f t="shared" si="369"/>
        <v>0</v>
      </c>
      <c r="BA551" s="13">
        <f t="shared" si="370"/>
        <v>0</v>
      </c>
      <c r="BB551" s="13">
        <f t="shared" si="371"/>
        <v>1</v>
      </c>
      <c r="BC551" s="13">
        <f t="shared" si="372"/>
        <v>0</v>
      </c>
      <c r="BD551" s="13">
        <f t="shared" si="373"/>
        <v>0</v>
      </c>
      <c r="BE551" s="13">
        <f>COUNTIF(T551:AT551,"Tocaciones")</f>
        <v>0</v>
      </c>
      <c r="BF551" s="13">
        <f t="shared" si="374"/>
        <v>0</v>
      </c>
      <c r="BG551" s="13">
        <f t="shared" si="375"/>
        <v>0</v>
      </c>
      <c r="BH551" s="13">
        <f t="shared" si="376"/>
        <v>0</v>
      </c>
      <c r="BI551" s="13">
        <f t="shared" si="377"/>
        <v>0</v>
      </c>
      <c r="BJ551" s="13">
        <f t="shared" si="378"/>
        <v>0</v>
      </c>
      <c r="BK551" s="13">
        <f t="shared" si="379"/>
        <v>0</v>
      </c>
      <c r="BL551" s="13">
        <f t="shared" si="380"/>
        <v>0</v>
      </c>
      <c r="BM551" s="13">
        <f t="shared" si="381"/>
        <v>0</v>
      </c>
      <c r="BN551" s="13">
        <f t="shared" si="382"/>
        <v>0</v>
      </c>
      <c r="BO551" s="13">
        <f t="shared" si="383"/>
        <v>0</v>
      </c>
      <c r="BP551" s="13">
        <f t="shared" si="384"/>
        <v>0</v>
      </c>
      <c r="BQ551" s="13">
        <f t="shared" si="385"/>
        <v>0</v>
      </c>
      <c r="BR551" s="13">
        <f t="shared" si="386"/>
        <v>0</v>
      </c>
      <c r="BS551" s="13">
        <f t="shared" si="387"/>
        <v>0</v>
      </c>
      <c r="BT551" s="13">
        <f t="shared" si="388"/>
        <v>0</v>
      </c>
      <c r="BU551" s="40">
        <f t="shared" si="412"/>
        <v>1</v>
      </c>
      <c r="BV551" s="13">
        <f t="shared" si="389"/>
        <v>0</v>
      </c>
      <c r="BW551" s="13">
        <f t="shared" si="390"/>
        <v>1</v>
      </c>
      <c r="BX551" s="13">
        <f t="shared" si="391"/>
        <v>1</v>
      </c>
      <c r="BY551" s="13">
        <f t="shared" si="392"/>
        <v>0</v>
      </c>
      <c r="BZ551" s="13">
        <f t="shared" si="393"/>
        <v>0</v>
      </c>
      <c r="CA551" s="13">
        <f t="shared" si="394"/>
        <v>0</v>
      </c>
      <c r="CB551" s="13">
        <f t="shared" si="395"/>
        <v>0</v>
      </c>
      <c r="CC551" s="13">
        <f t="shared" si="396"/>
        <v>0</v>
      </c>
      <c r="CD551" s="13">
        <f t="shared" si="397"/>
        <v>0</v>
      </c>
      <c r="CE551" s="13">
        <f t="shared" si="398"/>
        <v>0</v>
      </c>
      <c r="CF551" s="13">
        <f t="shared" si="399"/>
        <v>0</v>
      </c>
      <c r="CG551" s="13">
        <f t="shared" si="400"/>
        <v>0</v>
      </c>
      <c r="CH551" s="13">
        <f t="shared" si="401"/>
        <v>0</v>
      </c>
      <c r="CI551" s="13">
        <f t="shared" si="402"/>
        <v>0</v>
      </c>
      <c r="CJ551" s="13">
        <f t="shared" si="403"/>
        <v>0</v>
      </c>
      <c r="CK551" s="13">
        <f t="shared" si="404"/>
        <v>0</v>
      </c>
      <c r="CL551" s="13">
        <f t="shared" si="405"/>
        <v>0</v>
      </c>
      <c r="CM551" s="13">
        <f t="shared" si="406"/>
        <v>0</v>
      </c>
      <c r="CN551" s="13">
        <f t="shared" si="407"/>
        <v>0</v>
      </c>
      <c r="CO551" s="13">
        <f t="shared" si="408"/>
        <v>0</v>
      </c>
      <c r="CP551" s="13">
        <f t="shared" si="409"/>
        <v>0</v>
      </c>
      <c r="CQ551" s="13">
        <f t="shared" si="410"/>
        <v>0</v>
      </c>
      <c r="CR551" s="13">
        <f t="shared" si="411"/>
        <v>1</v>
      </c>
      <c r="CS551" s="13">
        <f t="shared" si="413"/>
        <v>0</v>
      </c>
      <c r="CT551" s="13" t="s">
        <v>107</v>
      </c>
    </row>
    <row r="552" spans="1:98" x14ac:dyDescent="0.35">
      <c r="A552" s="14">
        <v>393</v>
      </c>
      <c r="B552" s="6">
        <v>551</v>
      </c>
      <c r="D552" s="6">
        <v>1</v>
      </c>
      <c r="G552" s="6">
        <v>1</v>
      </c>
      <c r="H552" s="6"/>
      <c r="I552" s="6"/>
      <c r="J552" s="6" t="s">
        <v>163</v>
      </c>
      <c r="K552" s="21">
        <v>43777</v>
      </c>
      <c r="L552" s="6" t="s">
        <v>462</v>
      </c>
      <c r="M552" s="6" t="s">
        <v>579</v>
      </c>
      <c r="N552" s="6"/>
      <c r="O552" s="6"/>
      <c r="P552" s="21">
        <v>43773</v>
      </c>
      <c r="Q552" s="17">
        <v>0.83333333333333337</v>
      </c>
      <c r="R552" s="6" t="s">
        <v>99</v>
      </c>
      <c r="S552" s="6" t="s">
        <v>98</v>
      </c>
      <c r="T552" s="6" t="s">
        <v>52</v>
      </c>
      <c r="U552" s="6" t="s">
        <v>873</v>
      </c>
      <c r="W552" s="6" t="s">
        <v>94</v>
      </c>
      <c r="Y552" s="6" t="s">
        <v>73</v>
      </c>
      <c r="Z552" s="6" t="s">
        <v>74</v>
      </c>
      <c r="AU552" s="6" t="s">
        <v>716</v>
      </c>
      <c r="AV552" s="6" t="s">
        <v>106</v>
      </c>
      <c r="AX552" s="6" t="s">
        <v>99</v>
      </c>
      <c r="AY552" s="13">
        <f t="shared" si="368"/>
        <v>0</v>
      </c>
      <c r="AZ552" s="13">
        <f t="shared" si="369"/>
        <v>0</v>
      </c>
      <c r="BA552" s="13">
        <f t="shared" si="370"/>
        <v>0</v>
      </c>
      <c r="BB552" s="13">
        <f t="shared" si="371"/>
        <v>1</v>
      </c>
      <c r="BC552" s="13">
        <f t="shared" si="372"/>
        <v>0</v>
      </c>
      <c r="BD552" s="13">
        <f t="shared" si="373"/>
        <v>0</v>
      </c>
      <c r="BE552" s="13">
        <f>COUNTIF(T552:AW552,"Tocaciones")</f>
        <v>0</v>
      </c>
      <c r="BF552" s="13">
        <f t="shared" si="374"/>
        <v>0</v>
      </c>
      <c r="BG552" s="13">
        <f t="shared" si="375"/>
        <v>0</v>
      </c>
      <c r="BH552" s="13">
        <f t="shared" si="376"/>
        <v>0</v>
      </c>
      <c r="BI552" s="13">
        <f t="shared" si="377"/>
        <v>0</v>
      </c>
      <c r="BJ552" s="13">
        <f t="shared" si="378"/>
        <v>0</v>
      </c>
      <c r="BK552" s="13">
        <f t="shared" si="379"/>
        <v>0</v>
      </c>
      <c r="BL552" s="13">
        <f t="shared" si="380"/>
        <v>0</v>
      </c>
      <c r="BM552" s="13">
        <f t="shared" si="381"/>
        <v>0</v>
      </c>
      <c r="BN552" s="13">
        <f t="shared" si="382"/>
        <v>0</v>
      </c>
      <c r="BO552" s="13">
        <f t="shared" si="383"/>
        <v>0</v>
      </c>
      <c r="BP552" s="13">
        <f t="shared" si="384"/>
        <v>0</v>
      </c>
      <c r="BQ552" s="13">
        <f t="shared" si="385"/>
        <v>0</v>
      </c>
      <c r="BR552" s="13">
        <f t="shared" si="386"/>
        <v>0</v>
      </c>
      <c r="BS552" s="13">
        <f t="shared" si="387"/>
        <v>0</v>
      </c>
      <c r="BT552" s="13">
        <f t="shared" si="388"/>
        <v>0</v>
      </c>
      <c r="BU552" s="40">
        <f t="shared" si="412"/>
        <v>1</v>
      </c>
      <c r="BV552" s="13">
        <f t="shared" si="389"/>
        <v>0</v>
      </c>
      <c r="BW552" s="13">
        <f t="shared" si="390"/>
        <v>1</v>
      </c>
      <c r="BX552" s="13">
        <f t="shared" si="391"/>
        <v>1</v>
      </c>
      <c r="BY552" s="13">
        <f t="shared" si="392"/>
        <v>0</v>
      </c>
      <c r="BZ552" s="13">
        <f t="shared" si="393"/>
        <v>0</v>
      </c>
      <c r="CA552" s="13">
        <f t="shared" si="394"/>
        <v>0</v>
      </c>
      <c r="CB552" s="13">
        <f t="shared" si="395"/>
        <v>0</v>
      </c>
      <c r="CC552" s="13">
        <f t="shared" si="396"/>
        <v>0</v>
      </c>
      <c r="CD552" s="13">
        <f t="shared" si="397"/>
        <v>0</v>
      </c>
      <c r="CE552" s="13">
        <f t="shared" si="398"/>
        <v>0</v>
      </c>
      <c r="CF552" s="13">
        <f t="shared" si="399"/>
        <v>0</v>
      </c>
      <c r="CG552" s="13">
        <f t="shared" si="400"/>
        <v>0</v>
      </c>
      <c r="CH552" s="13">
        <f t="shared" si="401"/>
        <v>0</v>
      </c>
      <c r="CI552" s="13">
        <f t="shared" si="402"/>
        <v>0</v>
      </c>
      <c r="CJ552" s="13">
        <f t="shared" si="403"/>
        <v>0</v>
      </c>
      <c r="CK552" s="13">
        <f t="shared" si="404"/>
        <v>0</v>
      </c>
      <c r="CL552" s="13">
        <f t="shared" si="405"/>
        <v>0</v>
      </c>
      <c r="CM552" s="13">
        <f t="shared" si="406"/>
        <v>0</v>
      </c>
      <c r="CN552" s="13">
        <f t="shared" si="407"/>
        <v>0</v>
      </c>
      <c r="CO552" s="13">
        <f t="shared" si="408"/>
        <v>0</v>
      </c>
      <c r="CP552" s="13">
        <f t="shared" si="409"/>
        <v>0</v>
      </c>
      <c r="CQ552" s="13">
        <f t="shared" si="410"/>
        <v>0</v>
      </c>
      <c r="CR552" s="13">
        <f t="shared" si="411"/>
        <v>1</v>
      </c>
      <c r="CS552" s="13">
        <f t="shared" si="413"/>
        <v>0</v>
      </c>
      <c r="CT552" s="13" t="s">
        <v>107</v>
      </c>
    </row>
    <row r="553" spans="1:98" x14ac:dyDescent="0.35">
      <c r="A553" s="14">
        <v>394</v>
      </c>
      <c r="B553" s="6">
        <v>552</v>
      </c>
      <c r="C553" s="6">
        <v>20</v>
      </c>
      <c r="D553" s="6">
        <v>1</v>
      </c>
      <c r="G553" s="6">
        <v>1</v>
      </c>
      <c r="H553" s="6"/>
      <c r="I553" s="6"/>
      <c r="J553" s="6" t="s">
        <v>96</v>
      </c>
      <c r="K553" s="21">
        <v>43777</v>
      </c>
      <c r="L553" s="6" t="s">
        <v>86</v>
      </c>
      <c r="M553" s="6" t="s">
        <v>185</v>
      </c>
      <c r="N553" s="6"/>
      <c r="O553" s="6"/>
      <c r="P553" s="16">
        <v>43775</v>
      </c>
      <c r="Q553" s="17">
        <v>0.95833333333333337</v>
      </c>
      <c r="R553" s="6" t="s">
        <v>99</v>
      </c>
      <c r="S553" s="6" t="s">
        <v>98</v>
      </c>
      <c r="T553" s="6" t="s">
        <v>53</v>
      </c>
      <c r="U553" s="6" t="s">
        <v>874</v>
      </c>
      <c r="V553" s="6" t="s">
        <v>187</v>
      </c>
      <c r="W553" s="6" t="s">
        <v>94</v>
      </c>
      <c r="X553" s="6">
        <v>4</v>
      </c>
      <c r="Y553" s="6" t="s">
        <v>87</v>
      </c>
      <c r="AA553" s="6" t="s">
        <v>49</v>
      </c>
      <c r="AB553" s="6" t="s">
        <v>874</v>
      </c>
      <c r="AC553" s="6" t="s">
        <v>94</v>
      </c>
      <c r="AD553" s="6">
        <v>4</v>
      </c>
      <c r="AE553" s="6" t="s">
        <v>79</v>
      </c>
      <c r="AG553" s="6" t="s">
        <v>58</v>
      </c>
      <c r="AH553" s="6" t="s">
        <v>875</v>
      </c>
      <c r="AI553" s="6" t="s">
        <v>94</v>
      </c>
      <c r="AJ553" s="6">
        <v>4</v>
      </c>
      <c r="AK553" s="6" t="s">
        <v>79</v>
      </c>
      <c r="AU553" s="6" t="s">
        <v>105</v>
      </c>
      <c r="AV553" s="6" t="s">
        <v>106</v>
      </c>
      <c r="AW553" s="6" t="s">
        <v>874</v>
      </c>
      <c r="AX553" s="6" t="s">
        <v>99</v>
      </c>
      <c r="AY553" s="13">
        <f t="shared" si="368"/>
        <v>1</v>
      </c>
      <c r="AZ553" s="13">
        <f t="shared" si="369"/>
        <v>0</v>
      </c>
      <c r="BA553" s="13">
        <f t="shared" si="370"/>
        <v>0</v>
      </c>
      <c r="BB553" s="13">
        <f t="shared" si="371"/>
        <v>0</v>
      </c>
      <c r="BC553" s="13">
        <f t="shared" si="372"/>
        <v>1</v>
      </c>
      <c r="BD553" s="13">
        <f t="shared" si="373"/>
        <v>0</v>
      </c>
      <c r="BE553" s="13">
        <f>COUNTIF(T553:AT553,"Tocaciones")</f>
        <v>0</v>
      </c>
      <c r="BF553" s="13">
        <f t="shared" si="374"/>
        <v>0</v>
      </c>
      <c r="BG553" s="13">
        <f t="shared" si="375"/>
        <v>0</v>
      </c>
      <c r="BH553" s="13">
        <f t="shared" si="376"/>
        <v>1</v>
      </c>
      <c r="BI553" s="13">
        <f t="shared" si="377"/>
        <v>0</v>
      </c>
      <c r="BJ553" s="13">
        <f t="shared" si="378"/>
        <v>0</v>
      </c>
      <c r="BK553" s="13">
        <f t="shared" si="379"/>
        <v>0</v>
      </c>
      <c r="BL553" s="13">
        <f t="shared" si="380"/>
        <v>0</v>
      </c>
      <c r="BM553" s="13">
        <f t="shared" si="381"/>
        <v>0</v>
      </c>
      <c r="BN553" s="13">
        <f t="shared" si="382"/>
        <v>0</v>
      </c>
      <c r="BO553" s="13">
        <f t="shared" si="383"/>
        <v>0</v>
      </c>
      <c r="BP553" s="13">
        <f t="shared" si="384"/>
        <v>0</v>
      </c>
      <c r="BQ553" s="13">
        <f t="shared" si="385"/>
        <v>0</v>
      </c>
      <c r="BR553" s="13">
        <f t="shared" si="386"/>
        <v>0</v>
      </c>
      <c r="BS553" s="13">
        <f t="shared" si="387"/>
        <v>0</v>
      </c>
      <c r="BT553" s="13">
        <f t="shared" si="388"/>
        <v>0</v>
      </c>
      <c r="BU553" s="40">
        <f t="shared" si="412"/>
        <v>3</v>
      </c>
      <c r="BV553" s="13">
        <f t="shared" si="389"/>
        <v>0</v>
      </c>
      <c r="BW553" s="13">
        <f t="shared" si="390"/>
        <v>0</v>
      </c>
      <c r="BX553" s="13">
        <f t="shared" si="391"/>
        <v>0</v>
      </c>
      <c r="BY553" s="13">
        <f t="shared" si="392"/>
        <v>0</v>
      </c>
      <c r="BZ553" s="13">
        <f t="shared" si="393"/>
        <v>0</v>
      </c>
      <c r="CA553" s="13">
        <f t="shared" si="394"/>
        <v>0</v>
      </c>
      <c r="CB553" s="13">
        <f t="shared" si="395"/>
        <v>0</v>
      </c>
      <c r="CC553" s="13">
        <f t="shared" si="396"/>
        <v>2</v>
      </c>
      <c r="CD553" s="13">
        <f t="shared" si="397"/>
        <v>0</v>
      </c>
      <c r="CE553" s="13">
        <f t="shared" si="398"/>
        <v>0</v>
      </c>
      <c r="CF553" s="13">
        <f t="shared" si="399"/>
        <v>0</v>
      </c>
      <c r="CG553" s="13">
        <f t="shared" si="400"/>
        <v>0</v>
      </c>
      <c r="CH553" s="13">
        <f t="shared" si="401"/>
        <v>0</v>
      </c>
      <c r="CI553" s="13">
        <f t="shared" si="402"/>
        <v>0</v>
      </c>
      <c r="CJ553" s="13">
        <f t="shared" si="403"/>
        <v>0</v>
      </c>
      <c r="CK553" s="13">
        <f t="shared" si="404"/>
        <v>1</v>
      </c>
      <c r="CL553" s="13">
        <f t="shared" si="405"/>
        <v>0</v>
      </c>
      <c r="CM553" s="13">
        <f t="shared" si="406"/>
        <v>0</v>
      </c>
      <c r="CN553" s="13">
        <f t="shared" si="407"/>
        <v>0</v>
      </c>
      <c r="CO553" s="13">
        <f t="shared" si="408"/>
        <v>0</v>
      </c>
      <c r="CP553" s="13">
        <f t="shared" si="409"/>
        <v>0</v>
      </c>
      <c r="CQ553" s="13">
        <f t="shared" si="410"/>
        <v>0</v>
      </c>
      <c r="CR553" s="13">
        <f t="shared" si="411"/>
        <v>3</v>
      </c>
      <c r="CS553" s="13">
        <f t="shared" si="413"/>
        <v>0</v>
      </c>
      <c r="CT553" s="13" t="s">
        <v>107</v>
      </c>
    </row>
    <row r="554" spans="1:98" x14ac:dyDescent="0.35">
      <c r="A554" s="14">
        <v>395</v>
      </c>
      <c r="B554" s="6">
        <v>553</v>
      </c>
      <c r="C554" s="6">
        <v>17</v>
      </c>
      <c r="D554" s="6">
        <v>1</v>
      </c>
      <c r="G554" s="6">
        <v>1</v>
      </c>
      <c r="H554" s="6"/>
      <c r="I554" s="6"/>
      <c r="J554" s="6" t="s">
        <v>209</v>
      </c>
      <c r="K554" s="21">
        <v>43776</v>
      </c>
      <c r="L554" s="6" t="s">
        <v>172</v>
      </c>
      <c r="M554" s="6" t="s">
        <v>876</v>
      </c>
      <c r="N554" s="6"/>
      <c r="O554" s="6"/>
      <c r="P554" s="16">
        <v>43758</v>
      </c>
      <c r="Q554" s="17">
        <v>0.83333333333333337</v>
      </c>
      <c r="R554" s="6" t="s">
        <v>98</v>
      </c>
      <c r="S554" s="6" t="s">
        <v>99</v>
      </c>
      <c r="T554" s="6" t="s">
        <v>52</v>
      </c>
      <c r="V554" s="6" t="s">
        <v>877</v>
      </c>
      <c r="W554" s="6" t="s">
        <v>94</v>
      </c>
      <c r="Y554" s="6" t="s">
        <v>73</v>
      </c>
      <c r="Z554" s="6" t="s">
        <v>74</v>
      </c>
      <c r="AA554" s="6" t="s">
        <v>53</v>
      </c>
      <c r="AB554" s="6" t="s">
        <v>878</v>
      </c>
      <c r="AC554" s="6" t="s">
        <v>94</v>
      </c>
      <c r="AE554" s="6" t="s">
        <v>79</v>
      </c>
      <c r="AU554" s="6" t="s">
        <v>105</v>
      </c>
      <c r="AV554" s="6" t="s">
        <v>106</v>
      </c>
      <c r="AW554" s="6" t="s">
        <v>879</v>
      </c>
      <c r="AX554" s="6" t="s">
        <v>99</v>
      </c>
      <c r="AY554" s="13">
        <f t="shared" si="368"/>
        <v>0</v>
      </c>
      <c r="AZ554" s="13">
        <f t="shared" si="369"/>
        <v>0</v>
      </c>
      <c r="BA554" s="13">
        <f t="shared" si="370"/>
        <v>0</v>
      </c>
      <c r="BB554" s="13">
        <f t="shared" si="371"/>
        <v>1</v>
      </c>
      <c r="BC554" s="13">
        <f t="shared" si="372"/>
        <v>1</v>
      </c>
      <c r="BD554" s="13">
        <f t="shared" si="373"/>
        <v>0</v>
      </c>
      <c r="BE554" s="13">
        <f>COUNTIF(T554:AW554,"Tocaciones")</f>
        <v>0</v>
      </c>
      <c r="BF554" s="13">
        <f t="shared" si="374"/>
        <v>0</v>
      </c>
      <c r="BG554" s="13">
        <f t="shared" si="375"/>
        <v>0</v>
      </c>
      <c r="BH554" s="13">
        <f t="shared" si="376"/>
        <v>0</v>
      </c>
      <c r="BI554" s="13">
        <f t="shared" si="377"/>
        <v>0</v>
      </c>
      <c r="BJ554" s="13">
        <f t="shared" si="378"/>
        <v>0</v>
      </c>
      <c r="BK554" s="13">
        <f t="shared" si="379"/>
        <v>0</v>
      </c>
      <c r="BL554" s="13">
        <f t="shared" si="380"/>
        <v>0</v>
      </c>
      <c r="BM554" s="13">
        <f t="shared" si="381"/>
        <v>0</v>
      </c>
      <c r="BN554" s="13">
        <f t="shared" si="382"/>
        <v>0</v>
      </c>
      <c r="BO554" s="13">
        <f t="shared" si="383"/>
        <v>0</v>
      </c>
      <c r="BP554" s="13">
        <f t="shared" si="384"/>
        <v>0</v>
      </c>
      <c r="BQ554" s="13">
        <f t="shared" si="385"/>
        <v>0</v>
      </c>
      <c r="BR554" s="13">
        <f t="shared" si="386"/>
        <v>0</v>
      </c>
      <c r="BS554" s="13">
        <f t="shared" si="387"/>
        <v>0</v>
      </c>
      <c r="BT554" s="13">
        <f t="shared" si="388"/>
        <v>0</v>
      </c>
      <c r="BU554" s="40">
        <f t="shared" si="412"/>
        <v>2</v>
      </c>
      <c r="BV554" s="13">
        <f t="shared" si="389"/>
        <v>0</v>
      </c>
      <c r="BW554" s="13">
        <f t="shared" si="390"/>
        <v>1</v>
      </c>
      <c r="BX554" s="13">
        <f t="shared" si="391"/>
        <v>1</v>
      </c>
      <c r="BY554" s="13">
        <f t="shared" si="392"/>
        <v>0</v>
      </c>
      <c r="BZ554" s="13">
        <f t="shared" si="393"/>
        <v>0</v>
      </c>
      <c r="CA554" s="13">
        <f t="shared" si="394"/>
        <v>0</v>
      </c>
      <c r="CB554" s="13">
        <f t="shared" si="395"/>
        <v>0</v>
      </c>
      <c r="CC554" s="13">
        <f t="shared" si="396"/>
        <v>1</v>
      </c>
      <c r="CD554" s="13">
        <f t="shared" si="397"/>
        <v>0</v>
      </c>
      <c r="CE554" s="13">
        <f t="shared" si="398"/>
        <v>0</v>
      </c>
      <c r="CF554" s="13">
        <f t="shared" si="399"/>
        <v>0</v>
      </c>
      <c r="CG554" s="13">
        <f t="shared" si="400"/>
        <v>0</v>
      </c>
      <c r="CH554" s="13">
        <f t="shared" si="401"/>
        <v>0</v>
      </c>
      <c r="CI554" s="13">
        <f t="shared" si="402"/>
        <v>0</v>
      </c>
      <c r="CJ554" s="13">
        <f t="shared" si="403"/>
        <v>0</v>
      </c>
      <c r="CK554" s="13">
        <f t="shared" si="404"/>
        <v>0</v>
      </c>
      <c r="CL554" s="13">
        <f t="shared" si="405"/>
        <v>0</v>
      </c>
      <c r="CM554" s="13">
        <f t="shared" si="406"/>
        <v>0</v>
      </c>
      <c r="CN554" s="13">
        <f t="shared" si="407"/>
        <v>0</v>
      </c>
      <c r="CO554" s="13">
        <f t="shared" si="408"/>
        <v>0</v>
      </c>
      <c r="CP554" s="13">
        <f t="shared" si="409"/>
        <v>0</v>
      </c>
      <c r="CQ554" s="13">
        <f t="shared" si="410"/>
        <v>0</v>
      </c>
      <c r="CR554" s="13">
        <f t="shared" si="411"/>
        <v>2</v>
      </c>
      <c r="CS554" s="13">
        <f t="shared" si="413"/>
        <v>0</v>
      </c>
      <c r="CT554" s="13" t="s">
        <v>107</v>
      </c>
    </row>
    <row r="555" spans="1:98" x14ac:dyDescent="0.35">
      <c r="A555" s="14">
        <v>396</v>
      </c>
      <c r="B555" s="6">
        <v>554</v>
      </c>
      <c r="C555" s="6">
        <v>20</v>
      </c>
      <c r="D555" s="6">
        <v>1</v>
      </c>
      <c r="G555" s="6">
        <v>1</v>
      </c>
      <c r="H555" s="6"/>
      <c r="I555" s="6"/>
      <c r="J555" s="6" t="s">
        <v>209</v>
      </c>
      <c r="K555" s="21">
        <v>43777</v>
      </c>
      <c r="L555" s="6" t="s">
        <v>172</v>
      </c>
      <c r="M555" s="6" t="s">
        <v>880</v>
      </c>
      <c r="N555" s="6"/>
      <c r="O555" s="6"/>
      <c r="P555" s="16">
        <v>43762</v>
      </c>
      <c r="R555" s="6" t="s">
        <v>98</v>
      </c>
      <c r="S555" s="6" t="s">
        <v>217</v>
      </c>
      <c r="T555" s="6" t="s">
        <v>52</v>
      </c>
      <c r="U555" s="6" t="s">
        <v>881</v>
      </c>
      <c r="V555" s="6" t="s">
        <v>882</v>
      </c>
      <c r="W555" s="6" t="s">
        <v>94</v>
      </c>
      <c r="Y555" s="6" t="s">
        <v>73</v>
      </c>
      <c r="Z555" s="6" t="s">
        <v>74</v>
      </c>
      <c r="AU555" s="6" t="s">
        <v>105</v>
      </c>
      <c r="AV555" s="6" t="s">
        <v>106</v>
      </c>
      <c r="AX555" s="6" t="s">
        <v>99</v>
      </c>
      <c r="AY555" s="13">
        <f t="shared" si="368"/>
        <v>0</v>
      </c>
      <c r="AZ555" s="13">
        <f t="shared" si="369"/>
        <v>0</v>
      </c>
      <c r="BA555" s="13">
        <f t="shared" si="370"/>
        <v>0</v>
      </c>
      <c r="BB555" s="13">
        <f t="shared" si="371"/>
        <v>1</v>
      </c>
      <c r="BC555" s="13">
        <f t="shared" si="372"/>
        <v>0</v>
      </c>
      <c r="BD555" s="13">
        <f t="shared" si="373"/>
        <v>0</v>
      </c>
      <c r="BE555" s="13">
        <f>COUNTIF(T555:AT555,"Tocaciones")</f>
        <v>0</v>
      </c>
      <c r="BF555" s="13">
        <f t="shared" si="374"/>
        <v>0</v>
      </c>
      <c r="BG555" s="13">
        <f t="shared" si="375"/>
        <v>0</v>
      </c>
      <c r="BH555" s="13">
        <f t="shared" si="376"/>
        <v>0</v>
      </c>
      <c r="BI555" s="13">
        <f t="shared" si="377"/>
        <v>0</v>
      </c>
      <c r="BJ555" s="13">
        <f t="shared" si="378"/>
        <v>0</v>
      </c>
      <c r="BK555" s="13">
        <f t="shared" si="379"/>
        <v>0</v>
      </c>
      <c r="BL555" s="13">
        <f t="shared" si="380"/>
        <v>0</v>
      </c>
      <c r="BM555" s="13">
        <f t="shared" si="381"/>
        <v>0</v>
      </c>
      <c r="BN555" s="13">
        <f t="shared" si="382"/>
        <v>0</v>
      </c>
      <c r="BO555" s="13">
        <f t="shared" si="383"/>
        <v>0</v>
      </c>
      <c r="BP555" s="13">
        <f t="shared" si="384"/>
        <v>0</v>
      </c>
      <c r="BQ555" s="13">
        <f t="shared" si="385"/>
        <v>0</v>
      </c>
      <c r="BR555" s="13">
        <f t="shared" si="386"/>
        <v>0</v>
      </c>
      <c r="BS555" s="13">
        <f t="shared" si="387"/>
        <v>0</v>
      </c>
      <c r="BT555" s="13">
        <f t="shared" si="388"/>
        <v>0</v>
      </c>
      <c r="BU555" s="40">
        <f t="shared" si="412"/>
        <v>1</v>
      </c>
      <c r="BV555" s="13">
        <f t="shared" si="389"/>
        <v>0</v>
      </c>
      <c r="BW555" s="13">
        <f t="shared" si="390"/>
        <v>1</v>
      </c>
      <c r="BX555" s="13">
        <f t="shared" si="391"/>
        <v>1</v>
      </c>
      <c r="BY555" s="13">
        <f t="shared" si="392"/>
        <v>0</v>
      </c>
      <c r="BZ555" s="13">
        <f t="shared" si="393"/>
        <v>0</v>
      </c>
      <c r="CA555" s="13">
        <f t="shared" si="394"/>
        <v>0</v>
      </c>
      <c r="CB555" s="13">
        <f t="shared" si="395"/>
        <v>0</v>
      </c>
      <c r="CC555" s="13">
        <f t="shared" si="396"/>
        <v>0</v>
      </c>
      <c r="CD555" s="13">
        <f t="shared" si="397"/>
        <v>0</v>
      </c>
      <c r="CE555" s="13">
        <f t="shared" si="398"/>
        <v>0</v>
      </c>
      <c r="CF555" s="13">
        <f t="shared" si="399"/>
        <v>0</v>
      </c>
      <c r="CG555" s="13">
        <f t="shared" si="400"/>
        <v>0</v>
      </c>
      <c r="CH555" s="13">
        <f t="shared" si="401"/>
        <v>0</v>
      </c>
      <c r="CI555" s="13">
        <f t="shared" si="402"/>
        <v>0</v>
      </c>
      <c r="CJ555" s="13">
        <f t="shared" si="403"/>
        <v>0</v>
      </c>
      <c r="CK555" s="13">
        <f t="shared" si="404"/>
        <v>0</v>
      </c>
      <c r="CL555" s="13">
        <f t="shared" si="405"/>
        <v>0</v>
      </c>
      <c r="CM555" s="13">
        <f t="shared" si="406"/>
        <v>0</v>
      </c>
      <c r="CN555" s="13">
        <f t="shared" si="407"/>
        <v>0</v>
      </c>
      <c r="CO555" s="13">
        <f t="shared" si="408"/>
        <v>0</v>
      </c>
      <c r="CP555" s="13">
        <f t="shared" si="409"/>
        <v>0</v>
      </c>
      <c r="CQ555" s="13">
        <f t="shared" si="410"/>
        <v>0</v>
      </c>
      <c r="CR555" s="13">
        <f t="shared" si="411"/>
        <v>1</v>
      </c>
      <c r="CS555" s="13">
        <f t="shared" si="413"/>
        <v>0</v>
      </c>
      <c r="CT555" s="13" t="s">
        <v>107</v>
      </c>
    </row>
    <row r="556" spans="1:98" x14ac:dyDescent="0.35">
      <c r="A556" s="14">
        <v>396</v>
      </c>
      <c r="B556" s="6">
        <v>555</v>
      </c>
      <c r="C556" s="6">
        <v>17</v>
      </c>
      <c r="D556" s="6">
        <v>1</v>
      </c>
      <c r="G556" s="6">
        <v>1</v>
      </c>
      <c r="H556" s="6"/>
      <c r="I556" s="6"/>
      <c r="J556" s="6" t="s">
        <v>209</v>
      </c>
      <c r="K556" s="21">
        <v>43777</v>
      </c>
      <c r="L556" s="6" t="s">
        <v>172</v>
      </c>
      <c r="M556" s="6" t="s">
        <v>880</v>
      </c>
      <c r="N556" s="6"/>
      <c r="O556" s="6"/>
      <c r="P556" s="16">
        <v>43762</v>
      </c>
      <c r="R556" s="6" t="s">
        <v>98</v>
      </c>
      <c r="S556" s="6" t="s">
        <v>217</v>
      </c>
      <c r="T556" s="6" t="s">
        <v>52</v>
      </c>
      <c r="U556" s="6" t="s">
        <v>881</v>
      </c>
      <c r="V556" s="6" t="s">
        <v>882</v>
      </c>
      <c r="W556" s="6" t="s">
        <v>94</v>
      </c>
      <c r="Y556" s="6" t="s">
        <v>73</v>
      </c>
      <c r="Z556" s="6" t="s">
        <v>74</v>
      </c>
      <c r="AU556" s="6" t="s">
        <v>105</v>
      </c>
      <c r="AV556" s="6" t="s">
        <v>106</v>
      </c>
      <c r="AX556" s="6" t="s">
        <v>99</v>
      </c>
      <c r="AY556" s="13">
        <f t="shared" si="368"/>
        <v>0</v>
      </c>
      <c r="AZ556" s="13">
        <f t="shared" si="369"/>
        <v>0</v>
      </c>
      <c r="BA556" s="13">
        <f t="shared" si="370"/>
        <v>0</v>
      </c>
      <c r="BB556" s="13">
        <f t="shared" si="371"/>
        <v>1</v>
      </c>
      <c r="BC556" s="13">
        <f t="shared" si="372"/>
        <v>0</v>
      </c>
      <c r="BD556" s="13">
        <f t="shared" si="373"/>
        <v>0</v>
      </c>
      <c r="BE556" s="13">
        <f>COUNTIF(T556:AW556,"Tocaciones")</f>
        <v>0</v>
      </c>
      <c r="BF556" s="13">
        <f t="shared" si="374"/>
        <v>0</v>
      </c>
      <c r="BG556" s="13">
        <f t="shared" si="375"/>
        <v>0</v>
      </c>
      <c r="BH556" s="13">
        <f t="shared" si="376"/>
        <v>0</v>
      </c>
      <c r="BI556" s="13">
        <f t="shared" si="377"/>
        <v>0</v>
      </c>
      <c r="BJ556" s="13">
        <f t="shared" si="378"/>
        <v>0</v>
      </c>
      <c r="BK556" s="13">
        <f t="shared" si="379"/>
        <v>0</v>
      </c>
      <c r="BL556" s="13">
        <f t="shared" si="380"/>
        <v>0</v>
      </c>
      <c r="BM556" s="13">
        <f t="shared" si="381"/>
        <v>0</v>
      </c>
      <c r="BN556" s="13">
        <f t="shared" si="382"/>
        <v>0</v>
      </c>
      <c r="BO556" s="13">
        <f t="shared" si="383"/>
        <v>0</v>
      </c>
      <c r="BP556" s="13">
        <f t="shared" si="384"/>
        <v>0</v>
      </c>
      <c r="BQ556" s="13">
        <f t="shared" si="385"/>
        <v>0</v>
      </c>
      <c r="BR556" s="13">
        <f t="shared" si="386"/>
        <v>0</v>
      </c>
      <c r="BS556" s="13">
        <f t="shared" si="387"/>
        <v>0</v>
      </c>
      <c r="BT556" s="13">
        <f t="shared" si="388"/>
        <v>0</v>
      </c>
      <c r="BU556" s="40">
        <f t="shared" si="412"/>
        <v>1</v>
      </c>
      <c r="BV556" s="13">
        <f t="shared" si="389"/>
        <v>0</v>
      </c>
      <c r="BW556" s="13">
        <f t="shared" si="390"/>
        <v>1</v>
      </c>
      <c r="BX556" s="13">
        <f t="shared" si="391"/>
        <v>1</v>
      </c>
      <c r="BY556" s="13">
        <f t="shared" si="392"/>
        <v>0</v>
      </c>
      <c r="BZ556" s="13">
        <f t="shared" si="393"/>
        <v>0</v>
      </c>
      <c r="CA556" s="13">
        <f t="shared" si="394"/>
        <v>0</v>
      </c>
      <c r="CB556" s="13">
        <f t="shared" si="395"/>
        <v>0</v>
      </c>
      <c r="CC556" s="13">
        <f t="shared" si="396"/>
        <v>0</v>
      </c>
      <c r="CD556" s="13">
        <f t="shared" si="397"/>
        <v>0</v>
      </c>
      <c r="CE556" s="13">
        <f t="shared" si="398"/>
        <v>0</v>
      </c>
      <c r="CF556" s="13">
        <f t="shared" si="399"/>
        <v>0</v>
      </c>
      <c r="CG556" s="13">
        <f t="shared" si="400"/>
        <v>0</v>
      </c>
      <c r="CH556" s="13">
        <f t="shared" si="401"/>
        <v>0</v>
      </c>
      <c r="CI556" s="13">
        <f t="shared" si="402"/>
        <v>0</v>
      </c>
      <c r="CJ556" s="13">
        <f t="shared" si="403"/>
        <v>0</v>
      </c>
      <c r="CK556" s="13">
        <f t="shared" si="404"/>
        <v>0</v>
      </c>
      <c r="CL556" s="13">
        <f t="shared" si="405"/>
        <v>0</v>
      </c>
      <c r="CM556" s="13">
        <f t="shared" si="406"/>
        <v>0</v>
      </c>
      <c r="CN556" s="13">
        <f t="shared" si="407"/>
        <v>0</v>
      </c>
      <c r="CO556" s="13">
        <f t="shared" si="408"/>
        <v>0</v>
      </c>
      <c r="CP556" s="13">
        <f t="shared" si="409"/>
        <v>0</v>
      </c>
      <c r="CQ556" s="13">
        <f t="shared" si="410"/>
        <v>0</v>
      </c>
      <c r="CR556" s="13">
        <f t="shared" si="411"/>
        <v>1</v>
      </c>
      <c r="CS556" s="13">
        <f t="shared" si="413"/>
        <v>0</v>
      </c>
      <c r="CT556" s="13" t="s">
        <v>107</v>
      </c>
    </row>
    <row r="557" spans="1:98" x14ac:dyDescent="0.35">
      <c r="A557" s="14">
        <v>397</v>
      </c>
      <c r="B557" s="6">
        <v>556</v>
      </c>
      <c r="D557" s="6">
        <v>1</v>
      </c>
      <c r="G557" s="6">
        <v>1</v>
      </c>
      <c r="H557" s="6"/>
      <c r="I557" s="6"/>
      <c r="J557" s="6" t="s">
        <v>254</v>
      </c>
      <c r="K557" s="21">
        <v>43775</v>
      </c>
      <c r="L557" s="6" t="s">
        <v>172</v>
      </c>
      <c r="M557" s="6" t="s">
        <v>255</v>
      </c>
      <c r="N557" s="6"/>
      <c r="O557" s="6"/>
      <c r="P557" s="16">
        <v>43761</v>
      </c>
      <c r="Q557" s="17">
        <v>0.85416666666666663</v>
      </c>
      <c r="R557" s="6" t="s">
        <v>98</v>
      </c>
      <c r="S557" s="6" t="s">
        <v>98</v>
      </c>
      <c r="T557" s="6" t="s">
        <v>52</v>
      </c>
      <c r="U557" s="6" t="s">
        <v>745</v>
      </c>
      <c r="V557" s="6" t="s">
        <v>257</v>
      </c>
      <c r="W557" s="6" t="s">
        <v>94</v>
      </c>
      <c r="Y557" s="6" t="s">
        <v>73</v>
      </c>
      <c r="Z557" s="6" t="s">
        <v>74</v>
      </c>
      <c r="AU557" s="6" t="s">
        <v>105</v>
      </c>
      <c r="AV557" s="6" t="s">
        <v>106</v>
      </c>
      <c r="AX557" s="6" t="s">
        <v>99</v>
      </c>
      <c r="AY557" s="13">
        <f t="shared" si="368"/>
        <v>0</v>
      </c>
      <c r="AZ557" s="13">
        <f t="shared" si="369"/>
        <v>0</v>
      </c>
      <c r="BA557" s="13">
        <f t="shared" si="370"/>
        <v>0</v>
      </c>
      <c r="BB557" s="13">
        <f t="shared" si="371"/>
        <v>1</v>
      </c>
      <c r="BC557" s="13">
        <f t="shared" si="372"/>
        <v>0</v>
      </c>
      <c r="BD557" s="13">
        <f t="shared" si="373"/>
        <v>0</v>
      </c>
      <c r="BE557" s="13">
        <f>COUNTIF(T557:AT557,"Tocaciones")</f>
        <v>0</v>
      </c>
      <c r="BF557" s="13">
        <f t="shared" si="374"/>
        <v>0</v>
      </c>
      <c r="BG557" s="13">
        <f t="shared" si="375"/>
        <v>0</v>
      </c>
      <c r="BH557" s="13">
        <f t="shared" si="376"/>
        <v>0</v>
      </c>
      <c r="BI557" s="13">
        <f t="shared" si="377"/>
        <v>0</v>
      </c>
      <c r="BJ557" s="13">
        <f t="shared" si="378"/>
        <v>0</v>
      </c>
      <c r="BK557" s="13">
        <f t="shared" si="379"/>
        <v>0</v>
      </c>
      <c r="BL557" s="13">
        <f t="shared" si="380"/>
        <v>0</v>
      </c>
      <c r="BM557" s="13">
        <f t="shared" si="381"/>
        <v>0</v>
      </c>
      <c r="BN557" s="13">
        <f t="shared" si="382"/>
        <v>0</v>
      </c>
      <c r="BO557" s="13">
        <f t="shared" si="383"/>
        <v>0</v>
      </c>
      <c r="BP557" s="13">
        <f t="shared" si="384"/>
        <v>0</v>
      </c>
      <c r="BQ557" s="13">
        <f t="shared" si="385"/>
        <v>0</v>
      </c>
      <c r="BR557" s="13">
        <f t="shared" si="386"/>
        <v>0</v>
      </c>
      <c r="BS557" s="13">
        <f t="shared" si="387"/>
        <v>0</v>
      </c>
      <c r="BT557" s="13">
        <f t="shared" si="388"/>
        <v>0</v>
      </c>
      <c r="BU557" s="40">
        <f t="shared" si="412"/>
        <v>1</v>
      </c>
      <c r="BV557" s="13">
        <f t="shared" si="389"/>
        <v>0</v>
      </c>
      <c r="BW557" s="13">
        <f t="shared" si="390"/>
        <v>1</v>
      </c>
      <c r="BX557" s="13">
        <f t="shared" si="391"/>
        <v>1</v>
      </c>
      <c r="BY557" s="13">
        <f t="shared" si="392"/>
        <v>0</v>
      </c>
      <c r="BZ557" s="13">
        <f t="shared" si="393"/>
        <v>0</v>
      </c>
      <c r="CA557" s="13">
        <f t="shared" si="394"/>
        <v>0</v>
      </c>
      <c r="CB557" s="13">
        <f t="shared" si="395"/>
        <v>0</v>
      </c>
      <c r="CC557" s="13">
        <f t="shared" si="396"/>
        <v>0</v>
      </c>
      <c r="CD557" s="13">
        <f t="shared" si="397"/>
        <v>0</v>
      </c>
      <c r="CE557" s="13">
        <f t="shared" si="398"/>
        <v>0</v>
      </c>
      <c r="CF557" s="13">
        <f t="shared" si="399"/>
        <v>0</v>
      </c>
      <c r="CG557" s="13">
        <f t="shared" si="400"/>
        <v>0</v>
      </c>
      <c r="CH557" s="13">
        <f t="shared" si="401"/>
        <v>0</v>
      </c>
      <c r="CI557" s="13">
        <f t="shared" si="402"/>
        <v>0</v>
      </c>
      <c r="CJ557" s="13">
        <f t="shared" si="403"/>
        <v>0</v>
      </c>
      <c r="CK557" s="13">
        <f t="shared" si="404"/>
        <v>0</v>
      </c>
      <c r="CL557" s="13">
        <f t="shared" si="405"/>
        <v>0</v>
      </c>
      <c r="CM557" s="13">
        <f t="shared" si="406"/>
        <v>0</v>
      </c>
      <c r="CN557" s="13">
        <f t="shared" si="407"/>
        <v>0</v>
      </c>
      <c r="CO557" s="13">
        <f t="shared" si="408"/>
        <v>0</v>
      </c>
      <c r="CP557" s="13">
        <f t="shared" si="409"/>
        <v>0</v>
      </c>
      <c r="CQ557" s="13">
        <f t="shared" si="410"/>
        <v>0</v>
      </c>
      <c r="CR557" s="13">
        <f t="shared" si="411"/>
        <v>1</v>
      </c>
      <c r="CS557" s="13">
        <f t="shared" si="413"/>
        <v>0</v>
      </c>
      <c r="CT557" s="13" t="s">
        <v>107</v>
      </c>
    </row>
    <row r="558" spans="1:98" x14ac:dyDescent="0.35">
      <c r="A558" s="14">
        <v>398</v>
      </c>
      <c r="B558" s="6">
        <v>557</v>
      </c>
      <c r="C558" s="6">
        <v>17</v>
      </c>
      <c r="D558" s="6">
        <v>1</v>
      </c>
      <c r="G558" s="6">
        <v>1</v>
      </c>
      <c r="H558" s="6"/>
      <c r="I558" s="6"/>
      <c r="J558" s="6" t="s">
        <v>158</v>
      </c>
      <c r="K558" s="21">
        <v>43770</v>
      </c>
      <c r="L558" s="6" t="s">
        <v>172</v>
      </c>
      <c r="M558" s="6" t="s">
        <v>409</v>
      </c>
      <c r="N558" s="6"/>
      <c r="O558" s="6"/>
      <c r="P558" s="16">
        <v>43757</v>
      </c>
      <c r="Q558" s="17">
        <v>0.79166666666666663</v>
      </c>
      <c r="R558" s="6" t="s">
        <v>98</v>
      </c>
      <c r="S558" s="6" t="s">
        <v>98</v>
      </c>
      <c r="T558" s="6" t="s">
        <v>49</v>
      </c>
      <c r="U558" s="6" t="s">
        <v>883</v>
      </c>
      <c r="V558" s="6" t="s">
        <v>400</v>
      </c>
      <c r="W558" s="6" t="s">
        <v>94</v>
      </c>
      <c r="X558" s="6">
        <v>4</v>
      </c>
      <c r="Y558" s="6" t="s">
        <v>87</v>
      </c>
      <c r="AA558" s="6" t="s">
        <v>53</v>
      </c>
      <c r="AB558" s="6" t="s">
        <v>883</v>
      </c>
      <c r="AC558" s="6" t="s">
        <v>94</v>
      </c>
      <c r="AD558" s="6">
        <v>4</v>
      </c>
      <c r="AE558" s="6" t="s">
        <v>79</v>
      </c>
      <c r="AU558" s="6" t="s">
        <v>105</v>
      </c>
      <c r="AV558" s="6" t="s">
        <v>106</v>
      </c>
      <c r="AW558" s="6" t="s">
        <v>884</v>
      </c>
      <c r="AX558" s="6" t="s">
        <v>99</v>
      </c>
      <c r="AY558" s="13">
        <f t="shared" si="368"/>
        <v>1</v>
      </c>
      <c r="AZ558" s="13">
        <f t="shared" si="369"/>
        <v>0</v>
      </c>
      <c r="BA558" s="13">
        <f t="shared" si="370"/>
        <v>0</v>
      </c>
      <c r="BB558" s="13">
        <f t="shared" si="371"/>
        <v>0</v>
      </c>
      <c r="BC558" s="13">
        <f t="shared" si="372"/>
        <v>1</v>
      </c>
      <c r="BD558" s="13">
        <f t="shared" si="373"/>
        <v>0</v>
      </c>
      <c r="BE558" s="13">
        <f>COUNTIF(T558:AW558,"Tocaciones")</f>
        <v>0</v>
      </c>
      <c r="BF558" s="13">
        <f t="shared" si="374"/>
        <v>0</v>
      </c>
      <c r="BG558" s="13">
        <f t="shared" si="375"/>
        <v>0</v>
      </c>
      <c r="BH558" s="13">
        <f t="shared" si="376"/>
        <v>0</v>
      </c>
      <c r="BI558" s="13">
        <f t="shared" si="377"/>
        <v>0</v>
      </c>
      <c r="BJ558" s="13">
        <f t="shared" si="378"/>
        <v>0</v>
      </c>
      <c r="BK558" s="13">
        <f t="shared" si="379"/>
        <v>0</v>
      </c>
      <c r="BL558" s="13">
        <f t="shared" si="380"/>
        <v>0</v>
      </c>
      <c r="BM558" s="13">
        <f t="shared" si="381"/>
        <v>0</v>
      </c>
      <c r="BN558" s="13">
        <f t="shared" si="382"/>
        <v>0</v>
      </c>
      <c r="BO558" s="13">
        <f t="shared" si="383"/>
        <v>0</v>
      </c>
      <c r="BP558" s="13">
        <f t="shared" si="384"/>
        <v>0</v>
      </c>
      <c r="BQ558" s="13">
        <f t="shared" si="385"/>
        <v>0</v>
      </c>
      <c r="BR558" s="13">
        <f t="shared" si="386"/>
        <v>0</v>
      </c>
      <c r="BS558" s="13">
        <f t="shared" si="387"/>
        <v>0</v>
      </c>
      <c r="BT558" s="13">
        <f t="shared" si="388"/>
        <v>0</v>
      </c>
      <c r="BU558" s="40">
        <f t="shared" si="412"/>
        <v>2</v>
      </c>
      <c r="BV558" s="13">
        <f t="shared" si="389"/>
        <v>0</v>
      </c>
      <c r="BW558" s="13">
        <f t="shared" si="390"/>
        <v>0</v>
      </c>
      <c r="BX558" s="13">
        <f t="shared" si="391"/>
        <v>0</v>
      </c>
      <c r="BY558" s="13">
        <f t="shared" si="392"/>
        <v>0</v>
      </c>
      <c r="BZ558" s="13">
        <f t="shared" si="393"/>
        <v>0</v>
      </c>
      <c r="CA558" s="13">
        <f t="shared" si="394"/>
        <v>0</v>
      </c>
      <c r="CB558" s="13">
        <f t="shared" si="395"/>
        <v>0</v>
      </c>
      <c r="CC558" s="13">
        <f t="shared" si="396"/>
        <v>1</v>
      </c>
      <c r="CD558" s="13">
        <f t="shared" si="397"/>
        <v>0</v>
      </c>
      <c r="CE558" s="13">
        <f t="shared" si="398"/>
        <v>0</v>
      </c>
      <c r="CF558" s="13">
        <f t="shared" si="399"/>
        <v>0</v>
      </c>
      <c r="CG558" s="13">
        <f t="shared" si="400"/>
        <v>0</v>
      </c>
      <c r="CH558" s="13">
        <f t="shared" si="401"/>
        <v>0</v>
      </c>
      <c r="CI558" s="13">
        <f t="shared" si="402"/>
        <v>0</v>
      </c>
      <c r="CJ558" s="13">
        <f t="shared" si="403"/>
        <v>0</v>
      </c>
      <c r="CK558" s="13">
        <f t="shared" si="404"/>
        <v>1</v>
      </c>
      <c r="CL558" s="13">
        <f t="shared" si="405"/>
        <v>0</v>
      </c>
      <c r="CM558" s="13">
        <f t="shared" si="406"/>
        <v>0</v>
      </c>
      <c r="CN558" s="13">
        <f t="shared" si="407"/>
        <v>0</v>
      </c>
      <c r="CO558" s="13">
        <f t="shared" si="408"/>
        <v>0</v>
      </c>
      <c r="CP558" s="13">
        <f t="shared" si="409"/>
        <v>0</v>
      </c>
      <c r="CQ558" s="13">
        <f t="shared" si="410"/>
        <v>0</v>
      </c>
      <c r="CR558" s="13">
        <f t="shared" si="411"/>
        <v>2</v>
      </c>
      <c r="CS558" s="13">
        <f t="shared" si="413"/>
        <v>0</v>
      </c>
      <c r="CT558" s="13" t="s">
        <v>107</v>
      </c>
    </row>
    <row r="559" spans="1:98" x14ac:dyDescent="0.35">
      <c r="A559" s="14">
        <v>399</v>
      </c>
      <c r="B559" s="6">
        <v>558</v>
      </c>
      <c r="C559" s="6">
        <v>22</v>
      </c>
      <c r="D559" s="6">
        <v>1</v>
      </c>
      <c r="F559" s="6" t="s">
        <v>240</v>
      </c>
      <c r="G559" s="6">
        <v>1</v>
      </c>
      <c r="H559" s="6"/>
      <c r="I559" s="6"/>
      <c r="J559" s="6" t="s">
        <v>254</v>
      </c>
      <c r="K559" s="21">
        <v>43776</v>
      </c>
      <c r="L559" s="6" t="s">
        <v>172</v>
      </c>
      <c r="M559" s="6" t="s">
        <v>255</v>
      </c>
      <c r="N559" s="6"/>
      <c r="O559" s="6"/>
      <c r="P559" s="21">
        <v>43774</v>
      </c>
      <c r="Q559" s="17">
        <v>0.83333333333333337</v>
      </c>
      <c r="R559" s="6" t="s">
        <v>99</v>
      </c>
      <c r="S559" s="6" t="s">
        <v>98</v>
      </c>
      <c r="T559" s="6" t="s">
        <v>52</v>
      </c>
      <c r="U559" s="6" t="s">
        <v>885</v>
      </c>
      <c r="W559" s="6" t="s">
        <v>94</v>
      </c>
      <c r="Y559" s="6" t="s">
        <v>73</v>
      </c>
      <c r="Z559" s="6" t="s">
        <v>74</v>
      </c>
      <c r="AU559" s="6" t="s">
        <v>105</v>
      </c>
      <c r="AV559" s="6" t="s">
        <v>106</v>
      </c>
      <c r="AX559" s="6" t="s">
        <v>99</v>
      </c>
      <c r="AY559" s="13">
        <f t="shared" si="368"/>
        <v>0</v>
      </c>
      <c r="AZ559" s="13">
        <f t="shared" si="369"/>
        <v>0</v>
      </c>
      <c r="BA559" s="13">
        <f t="shared" si="370"/>
        <v>0</v>
      </c>
      <c r="BB559" s="13">
        <f t="shared" si="371"/>
        <v>1</v>
      </c>
      <c r="BC559" s="13">
        <f t="shared" si="372"/>
        <v>0</v>
      </c>
      <c r="BD559" s="13">
        <f t="shared" si="373"/>
        <v>0</v>
      </c>
      <c r="BE559" s="13">
        <f>COUNTIF(T559:AT559,"Tocaciones")</f>
        <v>0</v>
      </c>
      <c r="BF559" s="13">
        <f t="shared" si="374"/>
        <v>0</v>
      </c>
      <c r="BG559" s="13">
        <f t="shared" si="375"/>
        <v>0</v>
      </c>
      <c r="BH559" s="13">
        <f t="shared" si="376"/>
        <v>0</v>
      </c>
      <c r="BI559" s="13">
        <f t="shared" si="377"/>
        <v>0</v>
      </c>
      <c r="BJ559" s="13">
        <f t="shared" si="378"/>
        <v>0</v>
      </c>
      <c r="BK559" s="13">
        <f t="shared" si="379"/>
        <v>0</v>
      </c>
      <c r="BL559" s="13">
        <f t="shared" si="380"/>
        <v>0</v>
      </c>
      <c r="BM559" s="13">
        <f t="shared" si="381"/>
        <v>0</v>
      </c>
      <c r="BN559" s="13">
        <f t="shared" si="382"/>
        <v>0</v>
      </c>
      <c r="BO559" s="13">
        <f t="shared" si="383"/>
        <v>0</v>
      </c>
      <c r="BP559" s="13">
        <f t="shared" si="384"/>
        <v>0</v>
      </c>
      <c r="BQ559" s="13">
        <f t="shared" si="385"/>
        <v>0</v>
      </c>
      <c r="BR559" s="13">
        <f t="shared" si="386"/>
        <v>0</v>
      </c>
      <c r="BS559" s="13">
        <f t="shared" si="387"/>
        <v>0</v>
      </c>
      <c r="BT559" s="13">
        <f t="shared" si="388"/>
        <v>0</v>
      </c>
      <c r="BU559" s="40">
        <f t="shared" si="412"/>
        <v>1</v>
      </c>
      <c r="BV559" s="13">
        <f t="shared" si="389"/>
        <v>0</v>
      </c>
      <c r="BW559" s="13">
        <f t="shared" si="390"/>
        <v>1</v>
      </c>
      <c r="BX559" s="13">
        <f t="shared" si="391"/>
        <v>1</v>
      </c>
      <c r="BY559" s="13">
        <f t="shared" si="392"/>
        <v>0</v>
      </c>
      <c r="BZ559" s="13">
        <f t="shared" si="393"/>
        <v>0</v>
      </c>
      <c r="CA559" s="13">
        <f t="shared" si="394"/>
        <v>0</v>
      </c>
      <c r="CB559" s="13">
        <f t="shared" si="395"/>
        <v>0</v>
      </c>
      <c r="CC559" s="13">
        <f t="shared" si="396"/>
        <v>0</v>
      </c>
      <c r="CD559" s="13">
        <f t="shared" si="397"/>
        <v>0</v>
      </c>
      <c r="CE559" s="13">
        <f t="shared" si="398"/>
        <v>0</v>
      </c>
      <c r="CF559" s="13">
        <f t="shared" si="399"/>
        <v>0</v>
      </c>
      <c r="CG559" s="13">
        <f t="shared" si="400"/>
        <v>0</v>
      </c>
      <c r="CH559" s="13">
        <f t="shared" si="401"/>
        <v>0</v>
      </c>
      <c r="CI559" s="13">
        <f t="shared" si="402"/>
        <v>0</v>
      </c>
      <c r="CJ559" s="13">
        <f t="shared" si="403"/>
        <v>0</v>
      </c>
      <c r="CK559" s="13">
        <f t="shared" si="404"/>
        <v>0</v>
      </c>
      <c r="CL559" s="13">
        <f t="shared" si="405"/>
        <v>0</v>
      </c>
      <c r="CM559" s="13">
        <f t="shared" si="406"/>
        <v>0</v>
      </c>
      <c r="CN559" s="13">
        <f t="shared" si="407"/>
        <v>0</v>
      </c>
      <c r="CO559" s="13">
        <f t="shared" si="408"/>
        <v>0</v>
      </c>
      <c r="CP559" s="13">
        <f t="shared" si="409"/>
        <v>0</v>
      </c>
      <c r="CQ559" s="13">
        <f t="shared" si="410"/>
        <v>0</v>
      </c>
      <c r="CR559" s="13">
        <f t="shared" si="411"/>
        <v>1</v>
      </c>
      <c r="CS559" s="13">
        <f t="shared" si="413"/>
        <v>0</v>
      </c>
      <c r="CT559" s="13" t="s">
        <v>107</v>
      </c>
    </row>
    <row r="560" spans="1:98" x14ac:dyDescent="0.35">
      <c r="A560" s="14">
        <v>400</v>
      </c>
      <c r="B560" s="6">
        <v>559</v>
      </c>
      <c r="C560" s="6">
        <v>23</v>
      </c>
      <c r="D560" s="6">
        <v>1</v>
      </c>
      <c r="F560" s="6" t="s">
        <v>240</v>
      </c>
      <c r="G560" s="6">
        <v>1</v>
      </c>
      <c r="H560" s="6"/>
      <c r="I560" s="6"/>
      <c r="J560" s="6" t="s">
        <v>254</v>
      </c>
      <c r="K560" s="21">
        <v>43777</v>
      </c>
      <c r="L560" s="6" t="s">
        <v>172</v>
      </c>
      <c r="M560" s="6" t="s">
        <v>255</v>
      </c>
      <c r="N560" s="6"/>
      <c r="O560" s="6"/>
      <c r="P560" s="16">
        <v>43759</v>
      </c>
      <c r="Q560" s="17">
        <v>0.83333333333333337</v>
      </c>
      <c r="R560" s="6" t="s">
        <v>98</v>
      </c>
      <c r="S560" s="6" t="s">
        <v>99</v>
      </c>
      <c r="T560" s="6" t="s">
        <v>52</v>
      </c>
      <c r="U560" s="6" t="s">
        <v>886</v>
      </c>
      <c r="V560" s="6" t="s">
        <v>257</v>
      </c>
      <c r="W560" s="6" t="s">
        <v>91</v>
      </c>
      <c r="Y560" s="6" t="s">
        <v>73</v>
      </c>
      <c r="Z560" s="6" t="s">
        <v>74</v>
      </c>
      <c r="AU560" s="6" t="s">
        <v>105</v>
      </c>
      <c r="AV560" s="6" t="s">
        <v>106</v>
      </c>
      <c r="AX560" s="6" t="s">
        <v>99</v>
      </c>
      <c r="AY560" s="13">
        <f t="shared" si="368"/>
        <v>0</v>
      </c>
      <c r="AZ560" s="13">
        <f t="shared" si="369"/>
        <v>0</v>
      </c>
      <c r="BA560" s="13">
        <f t="shared" si="370"/>
        <v>0</v>
      </c>
      <c r="BB560" s="13">
        <f t="shared" si="371"/>
        <v>1</v>
      </c>
      <c r="BC560" s="13">
        <f t="shared" si="372"/>
        <v>0</v>
      </c>
      <c r="BD560" s="13">
        <f t="shared" si="373"/>
        <v>0</v>
      </c>
      <c r="BE560" s="13">
        <f>COUNTIF(T560:AW560,"Tocaciones")</f>
        <v>0</v>
      </c>
      <c r="BF560" s="13">
        <f t="shared" si="374"/>
        <v>0</v>
      </c>
      <c r="BG560" s="13">
        <f t="shared" si="375"/>
        <v>0</v>
      </c>
      <c r="BH560" s="13">
        <f t="shared" si="376"/>
        <v>0</v>
      </c>
      <c r="BI560" s="13">
        <f t="shared" si="377"/>
        <v>0</v>
      </c>
      <c r="BJ560" s="13">
        <f t="shared" si="378"/>
        <v>0</v>
      </c>
      <c r="BK560" s="13">
        <f t="shared" si="379"/>
        <v>0</v>
      </c>
      <c r="BL560" s="13">
        <f t="shared" si="380"/>
        <v>0</v>
      </c>
      <c r="BM560" s="13">
        <f t="shared" si="381"/>
        <v>0</v>
      </c>
      <c r="BN560" s="13">
        <f t="shared" si="382"/>
        <v>0</v>
      </c>
      <c r="BO560" s="13">
        <f t="shared" si="383"/>
        <v>0</v>
      </c>
      <c r="BP560" s="13">
        <f t="shared" si="384"/>
        <v>0</v>
      </c>
      <c r="BQ560" s="13">
        <f t="shared" si="385"/>
        <v>0</v>
      </c>
      <c r="BR560" s="13">
        <f t="shared" si="386"/>
        <v>0</v>
      </c>
      <c r="BS560" s="13">
        <f t="shared" si="387"/>
        <v>0</v>
      </c>
      <c r="BT560" s="13">
        <f t="shared" si="388"/>
        <v>0</v>
      </c>
      <c r="BU560" s="40">
        <f t="shared" si="412"/>
        <v>1</v>
      </c>
      <c r="BV560" s="13">
        <f t="shared" si="389"/>
        <v>0</v>
      </c>
      <c r="BW560" s="13">
        <f t="shared" si="390"/>
        <v>1</v>
      </c>
      <c r="BX560" s="13">
        <f t="shared" si="391"/>
        <v>1</v>
      </c>
      <c r="BY560" s="13">
        <f t="shared" si="392"/>
        <v>0</v>
      </c>
      <c r="BZ560" s="13">
        <f t="shared" si="393"/>
        <v>0</v>
      </c>
      <c r="CA560" s="13">
        <f t="shared" si="394"/>
        <v>0</v>
      </c>
      <c r="CB560" s="13">
        <f t="shared" si="395"/>
        <v>0</v>
      </c>
      <c r="CC560" s="13">
        <f t="shared" si="396"/>
        <v>0</v>
      </c>
      <c r="CD560" s="13">
        <f t="shared" si="397"/>
        <v>0</v>
      </c>
      <c r="CE560" s="13">
        <f t="shared" si="398"/>
        <v>0</v>
      </c>
      <c r="CF560" s="13">
        <f t="shared" si="399"/>
        <v>0</v>
      </c>
      <c r="CG560" s="13">
        <f t="shared" si="400"/>
        <v>0</v>
      </c>
      <c r="CH560" s="13">
        <f t="shared" si="401"/>
        <v>0</v>
      </c>
      <c r="CI560" s="13">
        <f t="shared" si="402"/>
        <v>0</v>
      </c>
      <c r="CJ560" s="13">
        <f t="shared" si="403"/>
        <v>0</v>
      </c>
      <c r="CK560" s="13">
        <f t="shared" si="404"/>
        <v>0</v>
      </c>
      <c r="CL560" s="13">
        <f t="shared" si="405"/>
        <v>0</v>
      </c>
      <c r="CM560" s="13">
        <f t="shared" si="406"/>
        <v>0</v>
      </c>
      <c r="CN560" s="13">
        <f t="shared" si="407"/>
        <v>0</v>
      </c>
      <c r="CO560" s="13">
        <f t="shared" si="408"/>
        <v>1</v>
      </c>
      <c r="CP560" s="13">
        <f t="shared" si="409"/>
        <v>0</v>
      </c>
      <c r="CQ560" s="13">
        <f t="shared" si="410"/>
        <v>0</v>
      </c>
      <c r="CR560" s="13">
        <f t="shared" si="411"/>
        <v>0</v>
      </c>
      <c r="CS560" s="13">
        <f t="shared" si="413"/>
        <v>0</v>
      </c>
      <c r="CT560" s="13" t="s">
        <v>107</v>
      </c>
    </row>
    <row r="561" spans="1:98" x14ac:dyDescent="0.35">
      <c r="A561" s="14">
        <v>401</v>
      </c>
      <c r="B561" s="6">
        <v>560</v>
      </c>
      <c r="C561" s="6">
        <v>22</v>
      </c>
      <c r="D561" s="6">
        <v>1</v>
      </c>
      <c r="F561" s="6" t="s">
        <v>240</v>
      </c>
      <c r="G561" s="6">
        <v>1</v>
      </c>
      <c r="H561" s="6"/>
      <c r="I561" s="6"/>
      <c r="J561" s="6" t="s">
        <v>254</v>
      </c>
      <c r="K561" s="21">
        <v>43777</v>
      </c>
      <c r="L561" s="6" t="s">
        <v>172</v>
      </c>
      <c r="M561" s="6" t="s">
        <v>255</v>
      </c>
      <c r="N561" s="6"/>
      <c r="O561" s="6"/>
      <c r="P561" s="16">
        <v>43766</v>
      </c>
      <c r="Q561" s="17">
        <v>0.73958333333333337</v>
      </c>
      <c r="R561" s="6" t="s">
        <v>99</v>
      </c>
      <c r="S561" s="6" t="s">
        <v>98</v>
      </c>
      <c r="T561" s="6" t="s">
        <v>53</v>
      </c>
      <c r="U561" s="6" t="s">
        <v>887</v>
      </c>
      <c r="V561" s="6" t="s">
        <v>257</v>
      </c>
      <c r="W561" s="6" t="s">
        <v>94</v>
      </c>
      <c r="X561" s="6">
        <v>3</v>
      </c>
      <c r="Y561" s="6" t="s">
        <v>87</v>
      </c>
      <c r="AA561" s="6" t="s">
        <v>53</v>
      </c>
      <c r="AB561" s="6" t="s">
        <v>887</v>
      </c>
      <c r="AC561" s="6" t="s">
        <v>94</v>
      </c>
      <c r="AD561" s="6">
        <v>3</v>
      </c>
      <c r="AE561" s="6" t="s">
        <v>79</v>
      </c>
      <c r="AU561" s="6" t="s">
        <v>105</v>
      </c>
      <c r="AV561" s="6" t="s">
        <v>106</v>
      </c>
      <c r="AW561" s="6" t="s">
        <v>816</v>
      </c>
      <c r="AX561" s="6" t="s">
        <v>98</v>
      </c>
      <c r="AY561" s="13">
        <f t="shared" si="368"/>
        <v>0</v>
      </c>
      <c r="AZ561" s="13">
        <f t="shared" si="369"/>
        <v>0</v>
      </c>
      <c r="BA561" s="13">
        <f t="shared" si="370"/>
        <v>0</v>
      </c>
      <c r="BB561" s="13">
        <f t="shared" si="371"/>
        <v>0</v>
      </c>
      <c r="BC561" s="13">
        <f t="shared" si="372"/>
        <v>2</v>
      </c>
      <c r="BD561" s="13">
        <f t="shared" si="373"/>
        <v>0</v>
      </c>
      <c r="BE561" s="13">
        <f>COUNTIF(T561:AT561,"Tocaciones")</f>
        <v>0</v>
      </c>
      <c r="BF561" s="13">
        <f t="shared" si="374"/>
        <v>0</v>
      </c>
      <c r="BG561" s="13">
        <f t="shared" si="375"/>
        <v>0</v>
      </c>
      <c r="BH561" s="13">
        <f t="shared" si="376"/>
        <v>0</v>
      </c>
      <c r="BI561" s="13">
        <f t="shared" si="377"/>
        <v>0</v>
      </c>
      <c r="BJ561" s="13">
        <f t="shared" si="378"/>
        <v>0</v>
      </c>
      <c r="BK561" s="13">
        <f t="shared" si="379"/>
        <v>0</v>
      </c>
      <c r="BL561" s="13">
        <f t="shared" si="380"/>
        <v>0</v>
      </c>
      <c r="BM561" s="13">
        <f t="shared" si="381"/>
        <v>0</v>
      </c>
      <c r="BN561" s="13">
        <f t="shared" si="382"/>
        <v>0</v>
      </c>
      <c r="BO561" s="13">
        <f t="shared" si="383"/>
        <v>0</v>
      </c>
      <c r="BP561" s="13">
        <f t="shared" si="384"/>
        <v>0</v>
      </c>
      <c r="BQ561" s="13">
        <f t="shared" si="385"/>
        <v>0</v>
      </c>
      <c r="BR561" s="13">
        <f t="shared" si="386"/>
        <v>0</v>
      </c>
      <c r="BS561" s="13">
        <f t="shared" si="387"/>
        <v>0</v>
      </c>
      <c r="BT561" s="13">
        <f t="shared" si="388"/>
        <v>0</v>
      </c>
      <c r="BU561" s="40">
        <f t="shared" si="412"/>
        <v>2</v>
      </c>
      <c r="BV561" s="13">
        <f t="shared" si="389"/>
        <v>0</v>
      </c>
      <c r="BW561" s="13">
        <f t="shared" si="390"/>
        <v>0</v>
      </c>
      <c r="BX561" s="13">
        <f t="shared" si="391"/>
        <v>0</v>
      </c>
      <c r="BY561" s="13">
        <f t="shared" si="392"/>
        <v>0</v>
      </c>
      <c r="BZ561" s="13">
        <f t="shared" si="393"/>
        <v>0</v>
      </c>
      <c r="CA561" s="13">
        <f t="shared" si="394"/>
        <v>0</v>
      </c>
      <c r="CB561" s="13">
        <f t="shared" si="395"/>
        <v>0</v>
      </c>
      <c r="CC561" s="13">
        <f t="shared" si="396"/>
        <v>1</v>
      </c>
      <c r="CD561" s="13">
        <f t="shared" si="397"/>
        <v>0</v>
      </c>
      <c r="CE561" s="13">
        <f t="shared" si="398"/>
        <v>0</v>
      </c>
      <c r="CF561" s="13">
        <f t="shared" si="399"/>
        <v>0</v>
      </c>
      <c r="CG561" s="13">
        <f t="shared" si="400"/>
        <v>0</v>
      </c>
      <c r="CH561" s="13">
        <f t="shared" si="401"/>
        <v>0</v>
      </c>
      <c r="CI561" s="13">
        <f t="shared" si="402"/>
        <v>0</v>
      </c>
      <c r="CJ561" s="13">
        <f t="shared" si="403"/>
        <v>0</v>
      </c>
      <c r="CK561" s="13">
        <f t="shared" si="404"/>
        <v>1</v>
      </c>
      <c r="CL561" s="13">
        <f t="shared" si="405"/>
        <v>0</v>
      </c>
      <c r="CM561" s="13">
        <f t="shared" si="406"/>
        <v>0</v>
      </c>
      <c r="CN561" s="13">
        <f t="shared" si="407"/>
        <v>0</v>
      </c>
      <c r="CO561" s="13">
        <f t="shared" si="408"/>
        <v>0</v>
      </c>
      <c r="CP561" s="13">
        <f t="shared" si="409"/>
        <v>0</v>
      </c>
      <c r="CQ561" s="13">
        <f t="shared" si="410"/>
        <v>0</v>
      </c>
      <c r="CR561" s="13">
        <f t="shared" si="411"/>
        <v>2</v>
      </c>
      <c r="CS561" s="13">
        <f t="shared" si="413"/>
        <v>0</v>
      </c>
      <c r="CT561" s="13" t="s">
        <v>107</v>
      </c>
    </row>
    <row r="562" spans="1:98" x14ac:dyDescent="0.35">
      <c r="A562" s="14">
        <v>402</v>
      </c>
      <c r="B562" s="6">
        <v>561</v>
      </c>
      <c r="D562" s="6">
        <v>1</v>
      </c>
      <c r="G562" s="6">
        <v>1</v>
      </c>
      <c r="H562" s="6"/>
      <c r="I562" s="6"/>
      <c r="J562" s="6" t="s">
        <v>96</v>
      </c>
      <c r="K562" s="16">
        <v>43768</v>
      </c>
      <c r="L562" s="6" t="s">
        <v>86</v>
      </c>
      <c r="M562" s="6" t="s">
        <v>888</v>
      </c>
      <c r="N562" s="6"/>
      <c r="O562" s="6"/>
      <c r="P562" s="16">
        <v>43758</v>
      </c>
      <c r="Q562" s="17">
        <v>0.6875</v>
      </c>
      <c r="R562" s="6" t="s">
        <v>98</v>
      </c>
      <c r="S562" s="6" t="s">
        <v>99</v>
      </c>
      <c r="T562" s="6" t="s">
        <v>49</v>
      </c>
      <c r="U562" s="6" t="s">
        <v>889</v>
      </c>
      <c r="V562" s="6" t="s">
        <v>890</v>
      </c>
      <c r="W562" s="6" t="s">
        <v>92</v>
      </c>
      <c r="X562" s="6">
        <v>3</v>
      </c>
      <c r="Y562" s="6" t="s">
        <v>87</v>
      </c>
      <c r="AA562" s="6" t="s">
        <v>53</v>
      </c>
      <c r="AB562" s="6" t="s">
        <v>889</v>
      </c>
      <c r="AC562" s="6" t="s">
        <v>92</v>
      </c>
      <c r="AD562" s="6">
        <v>3</v>
      </c>
      <c r="AE562" s="6" t="s">
        <v>79</v>
      </c>
      <c r="AG562" s="6" t="s">
        <v>49</v>
      </c>
      <c r="AH562" s="6" t="s">
        <v>891</v>
      </c>
      <c r="AI562" s="6" t="s">
        <v>92</v>
      </c>
      <c r="AJ562" s="6">
        <v>25</v>
      </c>
      <c r="AK562" s="6" t="s">
        <v>86</v>
      </c>
      <c r="AM562" s="6" t="s">
        <v>68</v>
      </c>
      <c r="AN562" s="6" t="s">
        <v>891</v>
      </c>
      <c r="AO562" s="6" t="s">
        <v>92</v>
      </c>
      <c r="AQ562" s="6" t="s">
        <v>86</v>
      </c>
      <c r="AU562" s="6" t="s">
        <v>105</v>
      </c>
      <c r="AV562" s="6" t="s">
        <v>270</v>
      </c>
      <c r="AW562" s="6" t="s">
        <v>891</v>
      </c>
      <c r="AX562" s="6" t="s">
        <v>99</v>
      </c>
      <c r="AY562" s="13">
        <f t="shared" si="368"/>
        <v>2</v>
      </c>
      <c r="AZ562" s="13">
        <f t="shared" si="369"/>
        <v>0</v>
      </c>
      <c r="BA562" s="13">
        <f t="shared" si="370"/>
        <v>0</v>
      </c>
      <c r="BB562" s="13">
        <f t="shared" si="371"/>
        <v>0</v>
      </c>
      <c r="BC562" s="13">
        <f t="shared" si="372"/>
        <v>1</v>
      </c>
      <c r="BD562" s="13">
        <f t="shared" si="373"/>
        <v>0</v>
      </c>
      <c r="BE562" s="13">
        <f>COUNTIF(T562:AW562,"Tocaciones")</f>
        <v>0</v>
      </c>
      <c r="BF562" s="13">
        <f t="shared" si="374"/>
        <v>0</v>
      </c>
      <c r="BG562" s="13">
        <f t="shared" si="375"/>
        <v>0</v>
      </c>
      <c r="BH562" s="13">
        <f t="shared" si="376"/>
        <v>0</v>
      </c>
      <c r="BI562" s="13">
        <f t="shared" si="377"/>
        <v>0</v>
      </c>
      <c r="BJ562" s="13">
        <f t="shared" si="378"/>
        <v>0</v>
      </c>
      <c r="BK562" s="13">
        <f t="shared" si="379"/>
        <v>0</v>
      </c>
      <c r="BL562" s="13">
        <f t="shared" si="380"/>
        <v>0</v>
      </c>
      <c r="BM562" s="13">
        <f t="shared" si="381"/>
        <v>0</v>
      </c>
      <c r="BN562" s="13">
        <f t="shared" si="382"/>
        <v>0</v>
      </c>
      <c r="BO562" s="13">
        <f t="shared" si="383"/>
        <v>0</v>
      </c>
      <c r="BP562" s="13">
        <f t="shared" si="384"/>
        <v>0</v>
      </c>
      <c r="BQ562" s="13">
        <f t="shared" si="385"/>
        <v>0</v>
      </c>
      <c r="BR562" s="13">
        <f t="shared" si="386"/>
        <v>1</v>
      </c>
      <c r="BS562" s="13">
        <f t="shared" si="387"/>
        <v>0</v>
      </c>
      <c r="BT562" s="13">
        <f t="shared" si="388"/>
        <v>0</v>
      </c>
      <c r="BU562" s="40">
        <f t="shared" si="412"/>
        <v>4</v>
      </c>
      <c r="BV562" s="13">
        <f t="shared" si="389"/>
        <v>0</v>
      </c>
      <c r="BW562" s="13">
        <f t="shared" si="390"/>
        <v>0</v>
      </c>
      <c r="BX562" s="13">
        <f t="shared" si="391"/>
        <v>0</v>
      </c>
      <c r="BY562" s="13">
        <f t="shared" si="392"/>
        <v>0</v>
      </c>
      <c r="BZ562" s="13">
        <f t="shared" si="393"/>
        <v>0</v>
      </c>
      <c r="CA562" s="13">
        <f t="shared" si="394"/>
        <v>0</v>
      </c>
      <c r="CB562" s="13">
        <f t="shared" si="395"/>
        <v>0</v>
      </c>
      <c r="CC562" s="13">
        <f t="shared" si="396"/>
        <v>1</v>
      </c>
      <c r="CD562" s="13">
        <f t="shared" si="397"/>
        <v>0</v>
      </c>
      <c r="CE562" s="13">
        <f t="shared" si="398"/>
        <v>0</v>
      </c>
      <c r="CF562" s="13">
        <f t="shared" si="399"/>
        <v>0</v>
      </c>
      <c r="CG562" s="13">
        <f t="shared" si="400"/>
        <v>0</v>
      </c>
      <c r="CH562" s="13">
        <f t="shared" si="401"/>
        <v>0</v>
      </c>
      <c r="CI562" s="13">
        <f t="shared" si="402"/>
        <v>0</v>
      </c>
      <c r="CJ562" s="13">
        <f t="shared" si="403"/>
        <v>2</v>
      </c>
      <c r="CK562" s="13">
        <f t="shared" si="404"/>
        <v>1</v>
      </c>
      <c r="CL562" s="13">
        <f t="shared" si="405"/>
        <v>0</v>
      </c>
      <c r="CM562" s="13">
        <f t="shared" si="406"/>
        <v>0</v>
      </c>
      <c r="CN562" s="13">
        <f t="shared" si="407"/>
        <v>0</v>
      </c>
      <c r="CO562" s="13">
        <f t="shared" si="408"/>
        <v>0</v>
      </c>
      <c r="CP562" s="13">
        <f t="shared" si="409"/>
        <v>4</v>
      </c>
      <c r="CQ562" s="13">
        <f t="shared" si="410"/>
        <v>0</v>
      </c>
      <c r="CR562" s="13">
        <f t="shared" si="411"/>
        <v>0</v>
      </c>
      <c r="CS562" s="13">
        <f t="shared" si="413"/>
        <v>0</v>
      </c>
      <c r="CT562" s="13" t="s">
        <v>107</v>
      </c>
    </row>
    <row r="563" spans="1:98" x14ac:dyDescent="0.35">
      <c r="A563" s="14">
        <v>403</v>
      </c>
      <c r="B563" s="6">
        <v>562</v>
      </c>
      <c r="C563" s="6">
        <v>23</v>
      </c>
      <c r="D563" s="6">
        <v>2</v>
      </c>
      <c r="G563" s="6">
        <v>1</v>
      </c>
      <c r="H563" s="6"/>
      <c r="I563" s="6"/>
      <c r="J563" s="6" t="s">
        <v>138</v>
      </c>
      <c r="K563" s="21">
        <v>43773</v>
      </c>
      <c r="L563" s="6" t="s">
        <v>172</v>
      </c>
      <c r="M563" s="6" t="s">
        <v>139</v>
      </c>
      <c r="N563" s="6"/>
      <c r="O563" s="6"/>
      <c r="P563" s="16">
        <v>43764</v>
      </c>
      <c r="Q563" s="17">
        <v>0.95833333333333337</v>
      </c>
      <c r="R563" s="6" t="s">
        <v>307</v>
      </c>
      <c r="S563" s="6" t="s">
        <v>98</v>
      </c>
      <c r="T563" s="6" t="s">
        <v>52</v>
      </c>
      <c r="U563" s="6" t="s">
        <v>892</v>
      </c>
      <c r="V563" s="6" t="s">
        <v>141</v>
      </c>
      <c r="W563" s="6" t="s">
        <v>94</v>
      </c>
      <c r="Y563" s="6" t="s">
        <v>73</v>
      </c>
      <c r="Z563" s="6" t="s">
        <v>74</v>
      </c>
      <c r="AU563" s="6" t="s">
        <v>105</v>
      </c>
      <c r="AV563" s="6" t="s">
        <v>106</v>
      </c>
      <c r="AX563" s="6" t="s">
        <v>99</v>
      </c>
      <c r="AY563" s="13">
        <f t="shared" si="368"/>
        <v>0</v>
      </c>
      <c r="AZ563" s="13">
        <f t="shared" si="369"/>
        <v>0</v>
      </c>
      <c r="BA563" s="13">
        <f t="shared" si="370"/>
        <v>0</v>
      </c>
      <c r="BB563" s="13">
        <f t="shared" si="371"/>
        <v>1</v>
      </c>
      <c r="BC563" s="13">
        <f t="shared" si="372"/>
        <v>0</v>
      </c>
      <c r="BD563" s="13">
        <f t="shared" si="373"/>
        <v>0</v>
      </c>
      <c r="BE563" s="13">
        <f>COUNTIF(T563:AT563,"Tocaciones")</f>
        <v>0</v>
      </c>
      <c r="BF563" s="13">
        <f t="shared" si="374"/>
        <v>0</v>
      </c>
      <c r="BG563" s="13">
        <f t="shared" si="375"/>
        <v>0</v>
      </c>
      <c r="BH563" s="13">
        <f t="shared" si="376"/>
        <v>0</v>
      </c>
      <c r="BI563" s="13">
        <f t="shared" si="377"/>
        <v>0</v>
      </c>
      <c r="BJ563" s="13">
        <f t="shared" si="378"/>
        <v>0</v>
      </c>
      <c r="BK563" s="13">
        <f t="shared" si="379"/>
        <v>0</v>
      </c>
      <c r="BL563" s="13">
        <f t="shared" si="380"/>
        <v>0</v>
      </c>
      <c r="BM563" s="13">
        <f t="shared" si="381"/>
        <v>0</v>
      </c>
      <c r="BN563" s="13">
        <f t="shared" si="382"/>
        <v>0</v>
      </c>
      <c r="BO563" s="13">
        <f t="shared" si="383"/>
        <v>0</v>
      </c>
      <c r="BP563" s="13">
        <f t="shared" si="384"/>
        <v>0</v>
      </c>
      <c r="BQ563" s="13">
        <f t="shared" si="385"/>
        <v>0</v>
      </c>
      <c r="BR563" s="13">
        <f t="shared" si="386"/>
        <v>0</v>
      </c>
      <c r="BS563" s="13">
        <f t="shared" si="387"/>
        <v>0</v>
      </c>
      <c r="BT563" s="13">
        <f t="shared" si="388"/>
        <v>0</v>
      </c>
      <c r="BU563" s="40">
        <f t="shared" si="412"/>
        <v>1</v>
      </c>
      <c r="BV563" s="13">
        <f t="shared" si="389"/>
        <v>0</v>
      </c>
      <c r="BW563" s="13">
        <f t="shared" si="390"/>
        <v>1</v>
      </c>
      <c r="BX563" s="13">
        <f t="shared" si="391"/>
        <v>1</v>
      </c>
      <c r="BY563" s="13">
        <f t="shared" si="392"/>
        <v>0</v>
      </c>
      <c r="BZ563" s="13">
        <f t="shared" si="393"/>
        <v>0</v>
      </c>
      <c r="CA563" s="13">
        <f t="shared" si="394"/>
        <v>0</v>
      </c>
      <c r="CB563" s="13">
        <f t="shared" si="395"/>
        <v>0</v>
      </c>
      <c r="CC563" s="13">
        <f t="shared" si="396"/>
        <v>0</v>
      </c>
      <c r="CD563" s="13">
        <f t="shared" si="397"/>
        <v>0</v>
      </c>
      <c r="CE563" s="13">
        <f t="shared" si="398"/>
        <v>0</v>
      </c>
      <c r="CF563" s="13">
        <f t="shared" si="399"/>
        <v>0</v>
      </c>
      <c r="CG563" s="13">
        <f t="shared" si="400"/>
        <v>0</v>
      </c>
      <c r="CH563" s="13">
        <f t="shared" si="401"/>
        <v>0</v>
      </c>
      <c r="CI563" s="13">
        <f t="shared" si="402"/>
        <v>0</v>
      </c>
      <c r="CJ563" s="13">
        <f t="shared" si="403"/>
        <v>0</v>
      </c>
      <c r="CK563" s="13">
        <f t="shared" si="404"/>
        <v>0</v>
      </c>
      <c r="CL563" s="13">
        <f t="shared" si="405"/>
        <v>0</v>
      </c>
      <c r="CM563" s="13">
        <f t="shared" si="406"/>
        <v>0</v>
      </c>
      <c r="CN563" s="13">
        <f t="shared" si="407"/>
        <v>0</v>
      </c>
      <c r="CO563" s="13">
        <f t="shared" si="408"/>
        <v>0</v>
      </c>
      <c r="CP563" s="13">
        <f t="shared" si="409"/>
        <v>0</v>
      </c>
      <c r="CQ563" s="13">
        <f t="shared" si="410"/>
        <v>0</v>
      </c>
      <c r="CR563" s="13">
        <f t="shared" si="411"/>
        <v>1</v>
      </c>
      <c r="CS563" s="13">
        <f t="shared" si="413"/>
        <v>0</v>
      </c>
      <c r="CT563" s="13" t="s">
        <v>107</v>
      </c>
    </row>
    <row r="564" spans="1:98" x14ac:dyDescent="0.35">
      <c r="A564" s="14">
        <v>404</v>
      </c>
      <c r="B564" s="6">
        <v>563</v>
      </c>
      <c r="C564" s="6">
        <v>57</v>
      </c>
      <c r="D564" s="6">
        <v>1</v>
      </c>
      <c r="F564" s="6" t="s">
        <v>893</v>
      </c>
      <c r="G564" s="6">
        <v>1</v>
      </c>
      <c r="H564" s="6"/>
      <c r="I564" s="6"/>
      <c r="J564" s="6" t="s">
        <v>96</v>
      </c>
      <c r="K564" s="16">
        <v>43768</v>
      </c>
      <c r="L564" s="6" t="s">
        <v>172</v>
      </c>
      <c r="M564" s="6" t="s">
        <v>108</v>
      </c>
      <c r="N564" s="6"/>
      <c r="O564" s="6"/>
      <c r="P564" s="16">
        <v>43767</v>
      </c>
      <c r="Q564" s="17">
        <v>0.6875</v>
      </c>
      <c r="R564" s="6" t="s">
        <v>99</v>
      </c>
      <c r="S564" s="6" t="s">
        <v>98</v>
      </c>
      <c r="T564" s="6" t="s">
        <v>52</v>
      </c>
      <c r="U564" s="6" t="s">
        <v>894</v>
      </c>
      <c r="V564" s="6" t="s">
        <v>110</v>
      </c>
      <c r="W564" s="6" t="s">
        <v>94</v>
      </c>
      <c r="Y564" s="6" t="s">
        <v>73</v>
      </c>
      <c r="Z564" s="6" t="s">
        <v>74</v>
      </c>
      <c r="AU564" s="6" t="s">
        <v>105</v>
      </c>
      <c r="AV564" s="6" t="s">
        <v>106</v>
      </c>
      <c r="AX564" s="6">
        <v>999</v>
      </c>
      <c r="AY564" s="13">
        <f t="shared" si="368"/>
        <v>0</v>
      </c>
      <c r="AZ564" s="13">
        <f t="shared" si="369"/>
        <v>0</v>
      </c>
      <c r="BA564" s="13">
        <f t="shared" si="370"/>
        <v>0</v>
      </c>
      <c r="BB564" s="13">
        <f t="shared" si="371"/>
        <v>1</v>
      </c>
      <c r="BC564" s="13">
        <f t="shared" si="372"/>
        <v>0</v>
      </c>
      <c r="BD564" s="13">
        <f t="shared" si="373"/>
        <v>0</v>
      </c>
      <c r="BE564" s="13">
        <f>COUNTIF(T564:AW564,"Tocaciones")</f>
        <v>0</v>
      </c>
      <c r="BF564" s="13">
        <f t="shared" si="374"/>
        <v>0</v>
      </c>
      <c r="BG564" s="13">
        <f t="shared" si="375"/>
        <v>0</v>
      </c>
      <c r="BH564" s="13">
        <f t="shared" si="376"/>
        <v>0</v>
      </c>
      <c r="BI564" s="13">
        <f t="shared" si="377"/>
        <v>0</v>
      </c>
      <c r="BJ564" s="13">
        <f t="shared" si="378"/>
        <v>0</v>
      </c>
      <c r="BK564" s="13">
        <f t="shared" si="379"/>
        <v>0</v>
      </c>
      <c r="BL564" s="13">
        <f t="shared" si="380"/>
        <v>0</v>
      </c>
      <c r="BM564" s="13">
        <f t="shared" si="381"/>
        <v>0</v>
      </c>
      <c r="BN564" s="13">
        <f t="shared" si="382"/>
        <v>0</v>
      </c>
      <c r="BO564" s="13">
        <f t="shared" si="383"/>
        <v>0</v>
      </c>
      <c r="BP564" s="13">
        <f t="shared" si="384"/>
        <v>0</v>
      </c>
      <c r="BQ564" s="13">
        <f t="shared" si="385"/>
        <v>0</v>
      </c>
      <c r="BR564" s="13">
        <f t="shared" si="386"/>
        <v>0</v>
      </c>
      <c r="BS564" s="13">
        <f t="shared" si="387"/>
        <v>0</v>
      </c>
      <c r="BT564" s="13">
        <f t="shared" si="388"/>
        <v>0</v>
      </c>
      <c r="BU564" s="40">
        <f t="shared" si="412"/>
        <v>1</v>
      </c>
      <c r="BV564" s="13">
        <f t="shared" si="389"/>
        <v>0</v>
      </c>
      <c r="BW564" s="13">
        <f t="shared" si="390"/>
        <v>1</v>
      </c>
      <c r="BX564" s="13">
        <f t="shared" si="391"/>
        <v>1</v>
      </c>
      <c r="BY564" s="13">
        <f t="shared" si="392"/>
        <v>0</v>
      </c>
      <c r="BZ564" s="13">
        <f t="shared" si="393"/>
        <v>0</v>
      </c>
      <c r="CA564" s="13">
        <f t="shared" si="394"/>
        <v>0</v>
      </c>
      <c r="CB564" s="13">
        <f t="shared" si="395"/>
        <v>0</v>
      </c>
      <c r="CC564" s="13">
        <f t="shared" si="396"/>
        <v>0</v>
      </c>
      <c r="CD564" s="13">
        <f t="shared" si="397"/>
        <v>0</v>
      </c>
      <c r="CE564" s="13">
        <f t="shared" si="398"/>
        <v>0</v>
      </c>
      <c r="CF564" s="13">
        <f t="shared" si="399"/>
        <v>0</v>
      </c>
      <c r="CG564" s="13">
        <f t="shared" si="400"/>
        <v>0</v>
      </c>
      <c r="CH564" s="13">
        <f t="shared" si="401"/>
        <v>0</v>
      </c>
      <c r="CI564" s="13">
        <f t="shared" si="402"/>
        <v>0</v>
      </c>
      <c r="CJ564" s="13">
        <f t="shared" si="403"/>
        <v>0</v>
      </c>
      <c r="CK564" s="13">
        <f t="shared" si="404"/>
        <v>0</v>
      </c>
      <c r="CL564" s="13">
        <f t="shared" si="405"/>
        <v>0</v>
      </c>
      <c r="CM564" s="13">
        <f t="shared" si="406"/>
        <v>0</v>
      </c>
      <c r="CN564" s="13">
        <f t="shared" si="407"/>
        <v>0</v>
      </c>
      <c r="CO564" s="13">
        <f t="shared" si="408"/>
        <v>0</v>
      </c>
      <c r="CP564" s="13">
        <f t="shared" si="409"/>
        <v>0</v>
      </c>
      <c r="CQ564" s="13">
        <f t="shared" si="410"/>
        <v>0</v>
      </c>
      <c r="CR564" s="13">
        <f t="shared" si="411"/>
        <v>1</v>
      </c>
      <c r="CS564" s="13">
        <f t="shared" si="413"/>
        <v>0</v>
      </c>
      <c r="CT564" s="13" t="s">
        <v>107</v>
      </c>
    </row>
    <row r="565" spans="1:98" x14ac:dyDescent="0.35">
      <c r="A565" s="14">
        <v>405</v>
      </c>
      <c r="B565" s="6">
        <v>564</v>
      </c>
      <c r="D565" s="6">
        <v>1</v>
      </c>
      <c r="G565" s="6">
        <v>1</v>
      </c>
      <c r="H565" s="6"/>
      <c r="I565" s="6"/>
      <c r="J565" s="6" t="s">
        <v>163</v>
      </c>
      <c r="K565" s="16">
        <v>43768</v>
      </c>
      <c r="L565" s="6" t="s">
        <v>668</v>
      </c>
      <c r="M565" s="6" t="s">
        <v>579</v>
      </c>
      <c r="N565" s="6"/>
      <c r="O565" s="6"/>
      <c r="P565" s="16">
        <v>43757</v>
      </c>
      <c r="Q565" s="17">
        <v>0.83333333333333337</v>
      </c>
      <c r="R565" s="6" t="s">
        <v>98</v>
      </c>
      <c r="S565" s="6" t="s">
        <v>98</v>
      </c>
      <c r="T565" s="6" t="s">
        <v>52</v>
      </c>
      <c r="U565" s="6" t="s">
        <v>895</v>
      </c>
      <c r="V565" s="6" t="s">
        <v>544</v>
      </c>
      <c r="W565" s="6" t="s">
        <v>94</v>
      </c>
      <c r="Y565" s="6" t="s">
        <v>73</v>
      </c>
      <c r="Z565" s="6" t="s">
        <v>76</v>
      </c>
      <c r="AU565" s="6" t="s">
        <v>105</v>
      </c>
      <c r="AV565" s="6" t="s">
        <v>106</v>
      </c>
      <c r="AX565" s="6" t="s">
        <v>99</v>
      </c>
      <c r="AY565" s="13">
        <f t="shared" si="368"/>
        <v>0</v>
      </c>
      <c r="AZ565" s="13">
        <f t="shared" si="369"/>
        <v>0</v>
      </c>
      <c r="BA565" s="13">
        <f t="shared" si="370"/>
        <v>0</v>
      </c>
      <c r="BB565" s="13">
        <f t="shared" si="371"/>
        <v>1</v>
      </c>
      <c r="BC565" s="13">
        <f t="shared" si="372"/>
        <v>0</v>
      </c>
      <c r="BD565" s="13">
        <f t="shared" si="373"/>
        <v>0</v>
      </c>
      <c r="BE565" s="13">
        <f>COUNTIF(T565:AT565,"Tocaciones")</f>
        <v>0</v>
      </c>
      <c r="BF565" s="13">
        <f t="shared" si="374"/>
        <v>0</v>
      </c>
      <c r="BG565" s="13">
        <f t="shared" si="375"/>
        <v>0</v>
      </c>
      <c r="BH565" s="13">
        <f t="shared" si="376"/>
        <v>0</v>
      </c>
      <c r="BI565" s="13">
        <f t="shared" si="377"/>
        <v>0</v>
      </c>
      <c r="BJ565" s="13">
        <f t="shared" si="378"/>
        <v>0</v>
      </c>
      <c r="BK565" s="13">
        <f t="shared" si="379"/>
        <v>0</v>
      </c>
      <c r="BL565" s="13">
        <f t="shared" si="380"/>
        <v>0</v>
      </c>
      <c r="BM565" s="13">
        <f t="shared" si="381"/>
        <v>0</v>
      </c>
      <c r="BN565" s="13">
        <f t="shared" si="382"/>
        <v>0</v>
      </c>
      <c r="BO565" s="13">
        <f t="shared" si="383"/>
        <v>0</v>
      </c>
      <c r="BP565" s="13">
        <f t="shared" si="384"/>
        <v>0</v>
      </c>
      <c r="BQ565" s="13">
        <f t="shared" si="385"/>
        <v>0</v>
      </c>
      <c r="BR565" s="13">
        <f t="shared" si="386"/>
        <v>0</v>
      </c>
      <c r="BS565" s="13">
        <f t="shared" si="387"/>
        <v>0</v>
      </c>
      <c r="BT565" s="13">
        <f t="shared" si="388"/>
        <v>0</v>
      </c>
      <c r="BU565" s="40">
        <f t="shared" si="412"/>
        <v>1</v>
      </c>
      <c r="BV565" s="13">
        <f t="shared" si="389"/>
        <v>0</v>
      </c>
      <c r="BW565" s="13">
        <f t="shared" si="390"/>
        <v>1</v>
      </c>
      <c r="BX565" s="13">
        <f t="shared" si="391"/>
        <v>0</v>
      </c>
      <c r="BY565" s="13">
        <f t="shared" si="392"/>
        <v>0</v>
      </c>
      <c r="BZ565" s="13">
        <f t="shared" si="393"/>
        <v>1</v>
      </c>
      <c r="CA565" s="13">
        <f t="shared" si="394"/>
        <v>0</v>
      </c>
      <c r="CB565" s="13">
        <f t="shared" si="395"/>
        <v>0</v>
      </c>
      <c r="CC565" s="13">
        <f t="shared" si="396"/>
        <v>0</v>
      </c>
      <c r="CD565" s="13">
        <f t="shared" si="397"/>
        <v>0</v>
      </c>
      <c r="CE565" s="13">
        <f t="shared" si="398"/>
        <v>0</v>
      </c>
      <c r="CF565" s="13">
        <f t="shared" si="399"/>
        <v>0</v>
      </c>
      <c r="CG565" s="13">
        <f t="shared" si="400"/>
        <v>0</v>
      </c>
      <c r="CH565" s="13">
        <f t="shared" si="401"/>
        <v>0</v>
      </c>
      <c r="CI565" s="13">
        <f t="shared" si="402"/>
        <v>0</v>
      </c>
      <c r="CJ565" s="13">
        <f t="shared" si="403"/>
        <v>0</v>
      </c>
      <c r="CK565" s="13">
        <f t="shared" si="404"/>
        <v>0</v>
      </c>
      <c r="CL565" s="13">
        <f t="shared" si="405"/>
        <v>0</v>
      </c>
      <c r="CM565" s="13">
        <f t="shared" si="406"/>
        <v>0</v>
      </c>
      <c r="CN565" s="13">
        <f t="shared" si="407"/>
        <v>0</v>
      </c>
      <c r="CO565" s="13">
        <f t="shared" si="408"/>
        <v>0</v>
      </c>
      <c r="CP565" s="13">
        <f t="shared" si="409"/>
        <v>0</v>
      </c>
      <c r="CQ565" s="13">
        <f t="shared" si="410"/>
        <v>0</v>
      </c>
      <c r="CR565" s="13">
        <f t="shared" si="411"/>
        <v>1</v>
      </c>
      <c r="CS565" s="13">
        <f t="shared" si="413"/>
        <v>0</v>
      </c>
      <c r="CT565" s="13" t="s">
        <v>107</v>
      </c>
    </row>
    <row r="566" spans="1:98" x14ac:dyDescent="0.35">
      <c r="A566" s="14">
        <v>406</v>
      </c>
      <c r="B566" s="6">
        <v>565</v>
      </c>
      <c r="C566" s="6">
        <v>52</v>
      </c>
      <c r="D566" s="6">
        <v>1</v>
      </c>
      <c r="G566" s="6">
        <v>1</v>
      </c>
      <c r="H566" s="6"/>
      <c r="I566" s="6"/>
      <c r="J566" s="6" t="s">
        <v>254</v>
      </c>
      <c r="K566" s="16">
        <v>43768</v>
      </c>
      <c r="L566" s="6" t="s">
        <v>172</v>
      </c>
      <c r="M566" s="6" t="s">
        <v>780</v>
      </c>
      <c r="N566" s="6"/>
      <c r="O566" s="6"/>
      <c r="P566" s="16">
        <v>43760</v>
      </c>
      <c r="Q566" s="17">
        <v>0.99305555555555558</v>
      </c>
      <c r="R566" s="6" t="s">
        <v>98</v>
      </c>
      <c r="S566" s="6" t="s">
        <v>99</v>
      </c>
      <c r="T566" s="6" t="s">
        <v>52</v>
      </c>
      <c r="U566" s="6" t="s">
        <v>896</v>
      </c>
      <c r="V566" s="6" t="s">
        <v>782</v>
      </c>
      <c r="W566" s="6" t="s">
        <v>94</v>
      </c>
      <c r="Y566" s="6" t="s">
        <v>73</v>
      </c>
      <c r="Z566" s="6" t="s">
        <v>74</v>
      </c>
      <c r="AU566" s="6" t="s">
        <v>576</v>
      </c>
      <c r="AV566" s="6" t="s">
        <v>106</v>
      </c>
      <c r="AX566" s="6" t="s">
        <v>99</v>
      </c>
      <c r="AY566" s="13">
        <f t="shared" si="368"/>
        <v>0</v>
      </c>
      <c r="AZ566" s="13">
        <f t="shared" si="369"/>
        <v>0</v>
      </c>
      <c r="BA566" s="13">
        <f t="shared" si="370"/>
        <v>0</v>
      </c>
      <c r="BB566" s="13">
        <f t="shared" si="371"/>
        <v>1</v>
      </c>
      <c r="BC566" s="13">
        <f t="shared" si="372"/>
        <v>0</v>
      </c>
      <c r="BD566" s="13">
        <f t="shared" si="373"/>
        <v>0</v>
      </c>
      <c r="BE566" s="13">
        <f>COUNTIF(T566:AW566,"Tocaciones")</f>
        <v>0</v>
      </c>
      <c r="BF566" s="13">
        <f t="shared" si="374"/>
        <v>0</v>
      </c>
      <c r="BG566" s="13">
        <f t="shared" si="375"/>
        <v>0</v>
      </c>
      <c r="BH566" s="13">
        <f t="shared" si="376"/>
        <v>0</v>
      </c>
      <c r="BI566" s="13">
        <f t="shared" si="377"/>
        <v>0</v>
      </c>
      <c r="BJ566" s="13">
        <f t="shared" si="378"/>
        <v>0</v>
      </c>
      <c r="BK566" s="13">
        <f t="shared" si="379"/>
        <v>0</v>
      </c>
      <c r="BL566" s="13">
        <f t="shared" si="380"/>
        <v>0</v>
      </c>
      <c r="BM566" s="13">
        <f t="shared" si="381"/>
        <v>0</v>
      </c>
      <c r="BN566" s="13">
        <f t="shared" si="382"/>
        <v>0</v>
      </c>
      <c r="BO566" s="13">
        <f t="shared" si="383"/>
        <v>0</v>
      </c>
      <c r="BP566" s="13">
        <f t="shared" si="384"/>
        <v>0</v>
      </c>
      <c r="BQ566" s="13">
        <f t="shared" si="385"/>
        <v>0</v>
      </c>
      <c r="BR566" s="13">
        <f t="shared" si="386"/>
        <v>0</v>
      </c>
      <c r="BS566" s="13">
        <f t="shared" si="387"/>
        <v>0</v>
      </c>
      <c r="BT566" s="13">
        <f t="shared" si="388"/>
        <v>0</v>
      </c>
      <c r="BU566" s="40">
        <f t="shared" si="412"/>
        <v>1</v>
      </c>
      <c r="BV566" s="13">
        <f t="shared" si="389"/>
        <v>0</v>
      </c>
      <c r="BW566" s="13">
        <f t="shared" si="390"/>
        <v>1</v>
      </c>
      <c r="BX566" s="13">
        <f t="shared" si="391"/>
        <v>1</v>
      </c>
      <c r="BY566" s="13">
        <f t="shared" si="392"/>
        <v>0</v>
      </c>
      <c r="BZ566" s="13">
        <f t="shared" si="393"/>
        <v>0</v>
      </c>
      <c r="CA566" s="13">
        <f t="shared" si="394"/>
        <v>0</v>
      </c>
      <c r="CB566" s="13">
        <f t="shared" si="395"/>
        <v>0</v>
      </c>
      <c r="CC566" s="13">
        <f t="shared" si="396"/>
        <v>0</v>
      </c>
      <c r="CD566" s="13">
        <f t="shared" si="397"/>
        <v>0</v>
      </c>
      <c r="CE566" s="13">
        <f t="shared" si="398"/>
        <v>0</v>
      </c>
      <c r="CF566" s="13">
        <f t="shared" si="399"/>
        <v>0</v>
      </c>
      <c r="CG566" s="13">
        <f t="shared" si="400"/>
        <v>0</v>
      </c>
      <c r="CH566" s="13">
        <f t="shared" si="401"/>
        <v>0</v>
      </c>
      <c r="CI566" s="13">
        <f t="shared" si="402"/>
        <v>0</v>
      </c>
      <c r="CJ566" s="13">
        <f t="shared" si="403"/>
        <v>0</v>
      </c>
      <c r="CK566" s="13">
        <f t="shared" si="404"/>
        <v>0</v>
      </c>
      <c r="CL566" s="13">
        <f t="shared" si="405"/>
        <v>0</v>
      </c>
      <c r="CM566" s="13">
        <f t="shared" si="406"/>
        <v>0</v>
      </c>
      <c r="CN566" s="13">
        <f t="shared" si="407"/>
        <v>0</v>
      </c>
      <c r="CO566" s="13">
        <f t="shared" si="408"/>
        <v>0</v>
      </c>
      <c r="CP566" s="13">
        <f t="shared" si="409"/>
        <v>0</v>
      </c>
      <c r="CQ566" s="13">
        <f t="shared" si="410"/>
        <v>0</v>
      </c>
      <c r="CR566" s="13">
        <f t="shared" si="411"/>
        <v>1</v>
      </c>
      <c r="CS566" s="13">
        <f t="shared" si="413"/>
        <v>0</v>
      </c>
      <c r="CT566" s="13" t="s">
        <v>107</v>
      </c>
    </row>
    <row r="567" spans="1:98" x14ac:dyDescent="0.35">
      <c r="A567" s="14">
        <v>407</v>
      </c>
      <c r="B567" s="6">
        <v>566</v>
      </c>
      <c r="C567" s="6">
        <v>33</v>
      </c>
      <c r="D567" s="6">
        <v>1</v>
      </c>
      <c r="G567" s="6">
        <v>1</v>
      </c>
      <c r="H567" s="6"/>
      <c r="I567" s="6"/>
      <c r="J567" s="6" t="s">
        <v>254</v>
      </c>
      <c r="K567" s="16">
        <v>43769</v>
      </c>
      <c r="L567" s="6" t="s">
        <v>172</v>
      </c>
      <c r="M567" s="6" t="s">
        <v>255</v>
      </c>
      <c r="N567" s="6"/>
      <c r="O567" s="6"/>
      <c r="P567" s="16">
        <v>43760</v>
      </c>
      <c r="Q567" s="17">
        <v>0.77083333333333337</v>
      </c>
      <c r="R567" s="6" t="s">
        <v>98</v>
      </c>
      <c r="S567" s="6" t="s">
        <v>98</v>
      </c>
      <c r="T567" s="6" t="s">
        <v>52</v>
      </c>
      <c r="U567" s="6" t="s">
        <v>897</v>
      </c>
      <c r="W567" s="6" t="s">
        <v>94</v>
      </c>
      <c r="Y567" s="6" t="s">
        <v>73</v>
      </c>
      <c r="Z567" s="6" t="s">
        <v>74</v>
      </c>
      <c r="AU567" s="6" t="s">
        <v>105</v>
      </c>
      <c r="AV567" s="6" t="s">
        <v>106</v>
      </c>
      <c r="AX567" s="6" t="s">
        <v>99</v>
      </c>
      <c r="AY567" s="13">
        <f t="shared" si="368"/>
        <v>0</v>
      </c>
      <c r="AZ567" s="13">
        <f t="shared" si="369"/>
        <v>0</v>
      </c>
      <c r="BA567" s="13">
        <f t="shared" si="370"/>
        <v>0</v>
      </c>
      <c r="BB567" s="13">
        <f t="shared" si="371"/>
        <v>1</v>
      </c>
      <c r="BC567" s="13">
        <f t="shared" si="372"/>
        <v>0</v>
      </c>
      <c r="BD567" s="13">
        <f t="shared" si="373"/>
        <v>0</v>
      </c>
      <c r="BE567" s="13">
        <f>COUNTIF(T567:AT567,"Tocaciones")</f>
        <v>0</v>
      </c>
      <c r="BF567" s="13">
        <f t="shared" si="374"/>
        <v>0</v>
      </c>
      <c r="BG567" s="13">
        <f t="shared" si="375"/>
        <v>0</v>
      </c>
      <c r="BH567" s="13">
        <f t="shared" si="376"/>
        <v>0</v>
      </c>
      <c r="BI567" s="13">
        <f t="shared" si="377"/>
        <v>0</v>
      </c>
      <c r="BJ567" s="13">
        <f t="shared" si="378"/>
        <v>0</v>
      </c>
      <c r="BK567" s="13">
        <f t="shared" si="379"/>
        <v>0</v>
      </c>
      <c r="BL567" s="13">
        <f t="shared" si="380"/>
        <v>0</v>
      </c>
      <c r="BM567" s="13">
        <f t="shared" si="381"/>
        <v>0</v>
      </c>
      <c r="BN567" s="13">
        <f t="shared" si="382"/>
        <v>0</v>
      </c>
      <c r="BO567" s="13">
        <f t="shared" si="383"/>
        <v>0</v>
      </c>
      <c r="BP567" s="13">
        <f t="shared" si="384"/>
        <v>0</v>
      </c>
      <c r="BQ567" s="13">
        <f t="shared" si="385"/>
        <v>0</v>
      </c>
      <c r="BR567" s="13">
        <f t="shared" si="386"/>
        <v>0</v>
      </c>
      <c r="BS567" s="13">
        <f t="shared" si="387"/>
        <v>0</v>
      </c>
      <c r="BT567" s="13">
        <f t="shared" si="388"/>
        <v>0</v>
      </c>
      <c r="BU567" s="40">
        <f t="shared" si="412"/>
        <v>1</v>
      </c>
      <c r="BV567" s="13">
        <f t="shared" si="389"/>
        <v>0</v>
      </c>
      <c r="BW567" s="13">
        <f t="shared" si="390"/>
        <v>1</v>
      </c>
      <c r="BX567" s="13">
        <f t="shared" si="391"/>
        <v>1</v>
      </c>
      <c r="BY567" s="13">
        <f t="shared" si="392"/>
        <v>0</v>
      </c>
      <c r="BZ567" s="13">
        <f t="shared" si="393"/>
        <v>0</v>
      </c>
      <c r="CA567" s="13">
        <f t="shared" si="394"/>
        <v>0</v>
      </c>
      <c r="CB567" s="13">
        <f t="shared" si="395"/>
        <v>0</v>
      </c>
      <c r="CC567" s="13">
        <f t="shared" si="396"/>
        <v>0</v>
      </c>
      <c r="CD567" s="13">
        <f t="shared" si="397"/>
        <v>0</v>
      </c>
      <c r="CE567" s="13">
        <f t="shared" si="398"/>
        <v>0</v>
      </c>
      <c r="CF567" s="13">
        <f t="shared" si="399"/>
        <v>0</v>
      </c>
      <c r="CG567" s="13">
        <f t="shared" si="400"/>
        <v>0</v>
      </c>
      <c r="CH567" s="13">
        <f t="shared" si="401"/>
        <v>0</v>
      </c>
      <c r="CI567" s="13">
        <f t="shared" si="402"/>
        <v>0</v>
      </c>
      <c r="CJ567" s="13">
        <f t="shared" si="403"/>
        <v>0</v>
      </c>
      <c r="CK567" s="13">
        <f t="shared" si="404"/>
        <v>0</v>
      </c>
      <c r="CL567" s="13">
        <f t="shared" si="405"/>
        <v>0</v>
      </c>
      <c r="CM567" s="13">
        <f t="shared" si="406"/>
        <v>0</v>
      </c>
      <c r="CN567" s="13">
        <f t="shared" si="407"/>
        <v>0</v>
      </c>
      <c r="CO567" s="13">
        <f t="shared" si="408"/>
        <v>0</v>
      </c>
      <c r="CP567" s="13">
        <f t="shared" si="409"/>
        <v>0</v>
      </c>
      <c r="CQ567" s="13">
        <f t="shared" si="410"/>
        <v>0</v>
      </c>
      <c r="CR567" s="13">
        <f t="shared" si="411"/>
        <v>1</v>
      </c>
      <c r="CS567" s="13">
        <f t="shared" si="413"/>
        <v>0</v>
      </c>
      <c r="CT567" s="13" t="s">
        <v>107</v>
      </c>
    </row>
    <row r="568" spans="1:98" x14ac:dyDescent="0.35">
      <c r="A568" s="14">
        <v>408</v>
      </c>
      <c r="B568" s="6">
        <v>567</v>
      </c>
      <c r="C568" s="6">
        <v>26</v>
      </c>
      <c r="D568" s="6">
        <v>1</v>
      </c>
      <c r="F568" s="6" t="s">
        <v>858</v>
      </c>
      <c r="G568" s="6">
        <v>1</v>
      </c>
      <c r="H568" s="6"/>
      <c r="I568" s="6"/>
      <c r="J568" s="6" t="s">
        <v>254</v>
      </c>
      <c r="K568" s="21">
        <v>43772</v>
      </c>
      <c r="L568" s="6" t="s">
        <v>172</v>
      </c>
      <c r="M568" s="6" t="s">
        <v>859</v>
      </c>
      <c r="N568" s="6"/>
      <c r="O568" s="6"/>
      <c r="P568" s="16">
        <v>43759</v>
      </c>
      <c r="Q568" s="17">
        <v>0.52083333333333337</v>
      </c>
      <c r="R568" s="6" t="s">
        <v>98</v>
      </c>
      <c r="S568" s="6" t="s">
        <v>98</v>
      </c>
      <c r="T568" s="6" t="s">
        <v>52</v>
      </c>
      <c r="U568" s="6" t="s">
        <v>898</v>
      </c>
      <c r="V568" s="6" t="s">
        <v>861</v>
      </c>
      <c r="W568" s="6" t="s">
        <v>94</v>
      </c>
      <c r="X568" s="6">
        <v>14</v>
      </c>
      <c r="Y568" s="6" t="s">
        <v>73</v>
      </c>
      <c r="Z568" s="6" t="s">
        <v>74</v>
      </c>
      <c r="AU568" s="6" t="s">
        <v>105</v>
      </c>
      <c r="AV568" s="6" t="s">
        <v>106</v>
      </c>
      <c r="AX568" s="6" t="s">
        <v>99</v>
      </c>
      <c r="AY568" s="13">
        <f t="shared" si="368"/>
        <v>0</v>
      </c>
      <c r="AZ568" s="13">
        <f t="shared" si="369"/>
        <v>0</v>
      </c>
      <c r="BA568" s="13">
        <f t="shared" si="370"/>
        <v>0</v>
      </c>
      <c r="BB568" s="13">
        <f t="shared" si="371"/>
        <v>1</v>
      </c>
      <c r="BC568" s="13">
        <f t="shared" si="372"/>
        <v>0</v>
      </c>
      <c r="BD568" s="13">
        <f t="shared" si="373"/>
        <v>0</v>
      </c>
      <c r="BE568" s="13">
        <f>COUNTIF(T568:AW568,"Tocaciones")</f>
        <v>0</v>
      </c>
      <c r="BF568" s="13">
        <f t="shared" si="374"/>
        <v>0</v>
      </c>
      <c r="BG568" s="13">
        <f t="shared" si="375"/>
        <v>0</v>
      </c>
      <c r="BH568" s="13">
        <f t="shared" si="376"/>
        <v>0</v>
      </c>
      <c r="BI568" s="13">
        <f t="shared" si="377"/>
        <v>0</v>
      </c>
      <c r="BJ568" s="13">
        <f t="shared" si="378"/>
        <v>0</v>
      </c>
      <c r="BK568" s="13">
        <f t="shared" si="379"/>
        <v>0</v>
      </c>
      <c r="BL568" s="13">
        <f t="shared" si="380"/>
        <v>0</v>
      </c>
      <c r="BM568" s="13">
        <f t="shared" si="381"/>
        <v>0</v>
      </c>
      <c r="BN568" s="13">
        <f t="shared" si="382"/>
        <v>0</v>
      </c>
      <c r="BO568" s="13">
        <f t="shared" si="383"/>
        <v>0</v>
      </c>
      <c r="BP568" s="13">
        <f t="shared" si="384"/>
        <v>0</v>
      </c>
      <c r="BQ568" s="13">
        <f t="shared" si="385"/>
        <v>0</v>
      </c>
      <c r="BR568" s="13">
        <f t="shared" si="386"/>
        <v>0</v>
      </c>
      <c r="BS568" s="13">
        <f t="shared" si="387"/>
        <v>0</v>
      </c>
      <c r="BT568" s="13">
        <f t="shared" si="388"/>
        <v>0</v>
      </c>
      <c r="BU568" s="40">
        <f t="shared" si="412"/>
        <v>1</v>
      </c>
      <c r="BV568" s="13">
        <f t="shared" si="389"/>
        <v>0</v>
      </c>
      <c r="BW568" s="13">
        <f t="shared" si="390"/>
        <v>1</v>
      </c>
      <c r="BX568" s="13">
        <f t="shared" si="391"/>
        <v>1</v>
      </c>
      <c r="BY568" s="13">
        <f t="shared" si="392"/>
        <v>0</v>
      </c>
      <c r="BZ568" s="13">
        <f t="shared" si="393"/>
        <v>0</v>
      </c>
      <c r="CA568" s="13">
        <f t="shared" si="394"/>
        <v>0</v>
      </c>
      <c r="CB568" s="13">
        <f t="shared" si="395"/>
        <v>0</v>
      </c>
      <c r="CC568" s="13">
        <f t="shared" si="396"/>
        <v>0</v>
      </c>
      <c r="CD568" s="13">
        <f t="shared" si="397"/>
        <v>0</v>
      </c>
      <c r="CE568" s="13">
        <f t="shared" si="398"/>
        <v>0</v>
      </c>
      <c r="CF568" s="13">
        <f t="shared" si="399"/>
        <v>0</v>
      </c>
      <c r="CG568" s="13">
        <f t="shared" si="400"/>
        <v>0</v>
      </c>
      <c r="CH568" s="13">
        <f t="shared" si="401"/>
        <v>0</v>
      </c>
      <c r="CI568" s="13">
        <f t="shared" si="402"/>
        <v>0</v>
      </c>
      <c r="CJ568" s="13">
        <f t="shared" si="403"/>
        <v>0</v>
      </c>
      <c r="CK568" s="13">
        <f t="shared" si="404"/>
        <v>0</v>
      </c>
      <c r="CL568" s="13">
        <f t="shared" si="405"/>
        <v>0</v>
      </c>
      <c r="CM568" s="13">
        <f t="shared" si="406"/>
        <v>0</v>
      </c>
      <c r="CN568" s="13">
        <f t="shared" si="407"/>
        <v>0</v>
      </c>
      <c r="CO568" s="13">
        <f t="shared" si="408"/>
        <v>0</v>
      </c>
      <c r="CP568" s="13">
        <f t="shared" si="409"/>
        <v>0</v>
      </c>
      <c r="CQ568" s="13">
        <f t="shared" si="410"/>
        <v>0</v>
      </c>
      <c r="CR568" s="13">
        <f t="shared" si="411"/>
        <v>1</v>
      </c>
      <c r="CS568" s="13">
        <f t="shared" si="413"/>
        <v>0</v>
      </c>
      <c r="CT568" s="13" t="s">
        <v>107</v>
      </c>
    </row>
    <row r="569" spans="1:98" x14ac:dyDescent="0.35">
      <c r="A569" s="14">
        <v>409</v>
      </c>
      <c r="B569" s="6">
        <v>568</v>
      </c>
      <c r="C569" s="6">
        <v>17</v>
      </c>
      <c r="D569" s="6">
        <v>1</v>
      </c>
      <c r="G569" s="6">
        <v>1</v>
      </c>
      <c r="H569" s="6"/>
      <c r="I569" s="6"/>
      <c r="J569" s="6" t="s">
        <v>163</v>
      </c>
      <c r="K569" s="16">
        <v>43768</v>
      </c>
      <c r="L569" s="6" t="s">
        <v>462</v>
      </c>
      <c r="M569" s="6" t="s">
        <v>579</v>
      </c>
      <c r="N569" s="6"/>
      <c r="O569" s="6"/>
      <c r="P569" s="16">
        <v>43759</v>
      </c>
      <c r="Q569" s="17">
        <v>0.8125</v>
      </c>
      <c r="R569" s="6" t="s">
        <v>98</v>
      </c>
      <c r="S569" s="6" t="s">
        <v>98</v>
      </c>
      <c r="T569" s="6" t="s">
        <v>52</v>
      </c>
      <c r="U569" s="6" t="s">
        <v>899</v>
      </c>
      <c r="V569" s="6" t="s">
        <v>544</v>
      </c>
      <c r="W569" s="6" t="s">
        <v>94</v>
      </c>
      <c r="Y569" s="6" t="s">
        <v>73</v>
      </c>
      <c r="Z569" s="6" t="s">
        <v>74</v>
      </c>
      <c r="AU569" s="6" t="s">
        <v>105</v>
      </c>
      <c r="AV569" s="6" t="s">
        <v>106</v>
      </c>
      <c r="AX569" s="6" t="s">
        <v>99</v>
      </c>
      <c r="AY569" s="13">
        <f t="shared" si="368"/>
        <v>0</v>
      </c>
      <c r="AZ569" s="13">
        <f t="shared" si="369"/>
        <v>0</v>
      </c>
      <c r="BA569" s="13">
        <f t="shared" si="370"/>
        <v>0</v>
      </c>
      <c r="BB569" s="13">
        <f t="shared" si="371"/>
        <v>1</v>
      </c>
      <c r="BC569" s="13">
        <f t="shared" si="372"/>
        <v>0</v>
      </c>
      <c r="BD569" s="13">
        <f t="shared" si="373"/>
        <v>0</v>
      </c>
      <c r="BE569" s="13">
        <f>COUNTIF(T569:AT569,"Tocaciones")</f>
        <v>0</v>
      </c>
      <c r="BF569" s="13">
        <f t="shared" si="374"/>
        <v>0</v>
      </c>
      <c r="BG569" s="13">
        <f t="shared" si="375"/>
        <v>0</v>
      </c>
      <c r="BH569" s="13">
        <f t="shared" si="376"/>
        <v>0</v>
      </c>
      <c r="BI569" s="13">
        <f t="shared" si="377"/>
        <v>0</v>
      </c>
      <c r="BJ569" s="13">
        <f t="shared" si="378"/>
        <v>0</v>
      </c>
      <c r="BK569" s="13">
        <f t="shared" si="379"/>
        <v>0</v>
      </c>
      <c r="BL569" s="13">
        <f t="shared" si="380"/>
        <v>0</v>
      </c>
      <c r="BM569" s="13">
        <f t="shared" si="381"/>
        <v>0</v>
      </c>
      <c r="BN569" s="13">
        <f t="shared" si="382"/>
        <v>0</v>
      </c>
      <c r="BO569" s="13">
        <f t="shared" si="383"/>
        <v>0</v>
      </c>
      <c r="BP569" s="13">
        <f t="shared" si="384"/>
        <v>0</v>
      </c>
      <c r="BQ569" s="13">
        <f t="shared" si="385"/>
        <v>0</v>
      </c>
      <c r="BR569" s="13">
        <f t="shared" si="386"/>
        <v>0</v>
      </c>
      <c r="BS569" s="13">
        <f t="shared" si="387"/>
        <v>0</v>
      </c>
      <c r="BT569" s="13">
        <f t="shared" si="388"/>
        <v>0</v>
      </c>
      <c r="BU569" s="40">
        <f t="shared" si="412"/>
        <v>1</v>
      </c>
      <c r="BV569" s="13">
        <f t="shared" si="389"/>
        <v>0</v>
      </c>
      <c r="BW569" s="13">
        <f t="shared" si="390"/>
        <v>1</v>
      </c>
      <c r="BX569" s="13">
        <f t="shared" si="391"/>
        <v>1</v>
      </c>
      <c r="BY569" s="13">
        <f t="shared" si="392"/>
        <v>0</v>
      </c>
      <c r="BZ569" s="13">
        <f t="shared" si="393"/>
        <v>0</v>
      </c>
      <c r="CA569" s="13">
        <f t="shared" si="394"/>
        <v>0</v>
      </c>
      <c r="CB569" s="13">
        <f t="shared" si="395"/>
        <v>0</v>
      </c>
      <c r="CC569" s="13">
        <f t="shared" si="396"/>
        <v>0</v>
      </c>
      <c r="CD569" s="13">
        <f t="shared" si="397"/>
        <v>0</v>
      </c>
      <c r="CE569" s="13">
        <f t="shared" si="398"/>
        <v>0</v>
      </c>
      <c r="CF569" s="13">
        <f t="shared" si="399"/>
        <v>0</v>
      </c>
      <c r="CG569" s="13">
        <f t="shared" si="400"/>
        <v>0</v>
      </c>
      <c r="CH569" s="13">
        <f t="shared" si="401"/>
        <v>0</v>
      </c>
      <c r="CI569" s="13">
        <f t="shared" si="402"/>
        <v>0</v>
      </c>
      <c r="CJ569" s="13">
        <f t="shared" si="403"/>
        <v>0</v>
      </c>
      <c r="CK569" s="13">
        <f t="shared" si="404"/>
        <v>0</v>
      </c>
      <c r="CL569" s="13">
        <f t="shared" si="405"/>
        <v>0</v>
      </c>
      <c r="CM569" s="13">
        <f t="shared" si="406"/>
        <v>0</v>
      </c>
      <c r="CN569" s="13">
        <f t="shared" si="407"/>
        <v>0</v>
      </c>
      <c r="CO569" s="13">
        <f t="shared" si="408"/>
        <v>0</v>
      </c>
      <c r="CP569" s="13">
        <f t="shared" si="409"/>
        <v>0</v>
      </c>
      <c r="CQ569" s="13">
        <f t="shared" si="410"/>
        <v>0</v>
      </c>
      <c r="CR569" s="13">
        <f t="shared" si="411"/>
        <v>1</v>
      </c>
      <c r="CS569" s="13">
        <f t="shared" si="413"/>
        <v>0</v>
      </c>
      <c r="CT569" s="13" t="s">
        <v>107</v>
      </c>
    </row>
    <row r="570" spans="1:98" x14ac:dyDescent="0.35">
      <c r="A570" s="14">
        <v>410</v>
      </c>
      <c r="B570" s="6">
        <v>569</v>
      </c>
      <c r="C570" s="6">
        <v>23</v>
      </c>
      <c r="D570" s="6">
        <v>2</v>
      </c>
      <c r="F570" s="6" t="s">
        <v>240</v>
      </c>
      <c r="G570" s="6">
        <v>1</v>
      </c>
      <c r="H570" s="6"/>
      <c r="I570" s="6"/>
      <c r="J570" s="6" t="s">
        <v>254</v>
      </c>
      <c r="K570" s="16">
        <v>43769</v>
      </c>
      <c r="L570" s="6" t="s">
        <v>172</v>
      </c>
      <c r="M570" s="6" t="s">
        <v>255</v>
      </c>
      <c r="N570" s="6"/>
      <c r="O570" s="6"/>
      <c r="P570" s="16">
        <v>43760</v>
      </c>
      <c r="Q570" s="17">
        <v>0.72916666666666663</v>
      </c>
      <c r="R570" s="6" t="s">
        <v>98</v>
      </c>
      <c r="S570" s="6" t="s">
        <v>98</v>
      </c>
      <c r="T570" s="6" t="s">
        <v>52</v>
      </c>
      <c r="U570" s="6" t="s">
        <v>900</v>
      </c>
      <c r="V570" s="6" t="s">
        <v>257</v>
      </c>
      <c r="W570" s="6" t="s">
        <v>94</v>
      </c>
      <c r="Y570" s="6" t="s">
        <v>73</v>
      </c>
      <c r="Z570" s="6" t="s">
        <v>76</v>
      </c>
      <c r="AU570" s="6" t="s">
        <v>105</v>
      </c>
      <c r="AV570" s="6" t="s">
        <v>106</v>
      </c>
      <c r="AX570" s="6" t="s">
        <v>99</v>
      </c>
      <c r="AY570" s="13">
        <f t="shared" si="368"/>
        <v>0</v>
      </c>
      <c r="AZ570" s="13">
        <f t="shared" si="369"/>
        <v>0</v>
      </c>
      <c r="BA570" s="13">
        <f t="shared" si="370"/>
        <v>0</v>
      </c>
      <c r="BB570" s="13">
        <f t="shared" si="371"/>
        <v>1</v>
      </c>
      <c r="BC570" s="13">
        <f t="shared" si="372"/>
        <v>0</v>
      </c>
      <c r="BD570" s="13">
        <f t="shared" si="373"/>
        <v>0</v>
      </c>
      <c r="BE570" s="13">
        <f>COUNTIF(T570:AW570,"Tocaciones")</f>
        <v>0</v>
      </c>
      <c r="BF570" s="13">
        <f t="shared" si="374"/>
        <v>0</v>
      </c>
      <c r="BG570" s="13">
        <f t="shared" si="375"/>
        <v>0</v>
      </c>
      <c r="BH570" s="13">
        <f t="shared" si="376"/>
        <v>0</v>
      </c>
      <c r="BI570" s="13">
        <f t="shared" si="377"/>
        <v>0</v>
      </c>
      <c r="BJ570" s="13">
        <f t="shared" si="378"/>
        <v>0</v>
      </c>
      <c r="BK570" s="13">
        <f t="shared" si="379"/>
        <v>0</v>
      </c>
      <c r="BL570" s="13">
        <f t="shared" si="380"/>
        <v>0</v>
      </c>
      <c r="BM570" s="13">
        <f t="shared" si="381"/>
        <v>0</v>
      </c>
      <c r="BN570" s="13">
        <f t="shared" si="382"/>
        <v>0</v>
      </c>
      <c r="BO570" s="13">
        <f t="shared" si="383"/>
        <v>0</v>
      </c>
      <c r="BP570" s="13">
        <f t="shared" si="384"/>
        <v>0</v>
      </c>
      <c r="BQ570" s="13">
        <f t="shared" si="385"/>
        <v>0</v>
      </c>
      <c r="BR570" s="13">
        <f t="shared" si="386"/>
        <v>0</v>
      </c>
      <c r="BS570" s="13">
        <f t="shared" si="387"/>
        <v>0</v>
      </c>
      <c r="BT570" s="13">
        <f t="shared" si="388"/>
        <v>0</v>
      </c>
      <c r="BU570" s="40">
        <f t="shared" si="412"/>
        <v>1</v>
      </c>
      <c r="BV570" s="13">
        <f t="shared" si="389"/>
        <v>0</v>
      </c>
      <c r="BW570" s="13">
        <f t="shared" si="390"/>
        <v>1</v>
      </c>
      <c r="BX570" s="13">
        <f t="shared" si="391"/>
        <v>0</v>
      </c>
      <c r="BY570" s="13">
        <f t="shared" si="392"/>
        <v>0</v>
      </c>
      <c r="BZ570" s="13">
        <f t="shared" si="393"/>
        <v>1</v>
      </c>
      <c r="CA570" s="13">
        <f t="shared" si="394"/>
        <v>0</v>
      </c>
      <c r="CB570" s="13">
        <f t="shared" si="395"/>
        <v>0</v>
      </c>
      <c r="CC570" s="13">
        <f t="shared" si="396"/>
        <v>0</v>
      </c>
      <c r="CD570" s="13">
        <f t="shared" si="397"/>
        <v>0</v>
      </c>
      <c r="CE570" s="13">
        <f t="shared" si="398"/>
        <v>0</v>
      </c>
      <c r="CF570" s="13">
        <f t="shared" si="399"/>
        <v>0</v>
      </c>
      <c r="CG570" s="13">
        <f t="shared" si="400"/>
        <v>0</v>
      </c>
      <c r="CH570" s="13">
        <f t="shared" si="401"/>
        <v>0</v>
      </c>
      <c r="CI570" s="13">
        <f t="shared" si="402"/>
        <v>0</v>
      </c>
      <c r="CJ570" s="13">
        <f t="shared" si="403"/>
        <v>0</v>
      </c>
      <c r="CK570" s="13">
        <f t="shared" si="404"/>
        <v>0</v>
      </c>
      <c r="CL570" s="13">
        <f t="shared" si="405"/>
        <v>0</v>
      </c>
      <c r="CM570" s="13">
        <f t="shared" si="406"/>
        <v>0</v>
      </c>
      <c r="CN570" s="13">
        <f t="shared" si="407"/>
        <v>0</v>
      </c>
      <c r="CO570" s="13">
        <f t="shared" si="408"/>
        <v>0</v>
      </c>
      <c r="CP570" s="13">
        <f t="shared" si="409"/>
        <v>0</v>
      </c>
      <c r="CQ570" s="13">
        <f t="shared" si="410"/>
        <v>0</v>
      </c>
      <c r="CR570" s="13">
        <f t="shared" si="411"/>
        <v>1</v>
      </c>
      <c r="CS570" s="13">
        <f t="shared" si="413"/>
        <v>0</v>
      </c>
      <c r="CT570" s="13" t="s">
        <v>107</v>
      </c>
    </row>
    <row r="571" spans="1:98" x14ac:dyDescent="0.35">
      <c r="A571" s="14">
        <v>411</v>
      </c>
      <c r="B571" s="6">
        <v>570</v>
      </c>
      <c r="D571" s="6">
        <v>1</v>
      </c>
      <c r="G571" s="6">
        <v>1</v>
      </c>
      <c r="H571" s="6"/>
      <c r="I571" s="6"/>
      <c r="J571" s="6" t="s">
        <v>163</v>
      </c>
      <c r="K571" s="16">
        <v>43768</v>
      </c>
      <c r="L571" s="6" t="s">
        <v>172</v>
      </c>
      <c r="M571" s="6" t="s">
        <v>579</v>
      </c>
      <c r="N571" s="6"/>
      <c r="O571" s="6"/>
      <c r="P571" s="16">
        <v>43757</v>
      </c>
      <c r="Q571" s="17">
        <v>0.77083333333333337</v>
      </c>
      <c r="R571" s="6" t="s">
        <v>98</v>
      </c>
      <c r="S571" s="6" t="s">
        <v>98</v>
      </c>
      <c r="T571" s="6" t="s">
        <v>52</v>
      </c>
      <c r="U571" s="6" t="s">
        <v>901</v>
      </c>
      <c r="V571" s="6" t="s">
        <v>544</v>
      </c>
      <c r="W571" s="6" t="s">
        <v>94</v>
      </c>
      <c r="Y571" s="6" t="s">
        <v>73</v>
      </c>
      <c r="Z571" s="6" t="s">
        <v>76</v>
      </c>
      <c r="AU571" s="6" t="s">
        <v>105</v>
      </c>
      <c r="AV571" s="6" t="s">
        <v>106</v>
      </c>
      <c r="AX571" s="6" t="s">
        <v>99</v>
      </c>
      <c r="AY571" s="13">
        <f t="shared" si="368"/>
        <v>0</v>
      </c>
      <c r="AZ571" s="13">
        <f t="shared" si="369"/>
        <v>0</v>
      </c>
      <c r="BA571" s="13">
        <f t="shared" si="370"/>
        <v>0</v>
      </c>
      <c r="BB571" s="13">
        <f t="shared" si="371"/>
        <v>1</v>
      </c>
      <c r="BC571" s="13">
        <f t="shared" si="372"/>
        <v>0</v>
      </c>
      <c r="BD571" s="13">
        <f t="shared" si="373"/>
        <v>0</v>
      </c>
      <c r="BE571" s="13">
        <f>COUNTIF(T571:AT571,"Tocaciones")</f>
        <v>0</v>
      </c>
      <c r="BF571" s="13">
        <f t="shared" si="374"/>
        <v>0</v>
      </c>
      <c r="BG571" s="13">
        <f t="shared" si="375"/>
        <v>0</v>
      </c>
      <c r="BH571" s="13">
        <f t="shared" si="376"/>
        <v>0</v>
      </c>
      <c r="BI571" s="13">
        <f t="shared" si="377"/>
        <v>0</v>
      </c>
      <c r="BJ571" s="13">
        <f t="shared" si="378"/>
        <v>0</v>
      </c>
      <c r="BK571" s="13">
        <f t="shared" si="379"/>
        <v>0</v>
      </c>
      <c r="BL571" s="13">
        <f t="shared" si="380"/>
        <v>0</v>
      </c>
      <c r="BM571" s="13">
        <f t="shared" si="381"/>
        <v>0</v>
      </c>
      <c r="BN571" s="13">
        <f t="shared" si="382"/>
        <v>0</v>
      </c>
      <c r="BO571" s="13">
        <f t="shared" si="383"/>
        <v>0</v>
      </c>
      <c r="BP571" s="13">
        <f t="shared" si="384"/>
        <v>0</v>
      </c>
      <c r="BQ571" s="13">
        <f t="shared" si="385"/>
        <v>0</v>
      </c>
      <c r="BR571" s="13">
        <f t="shared" si="386"/>
        <v>0</v>
      </c>
      <c r="BS571" s="13">
        <f t="shared" si="387"/>
        <v>0</v>
      </c>
      <c r="BT571" s="13">
        <f t="shared" si="388"/>
        <v>0</v>
      </c>
      <c r="BU571" s="40">
        <f t="shared" si="412"/>
        <v>1</v>
      </c>
      <c r="BV571" s="13">
        <f t="shared" si="389"/>
        <v>0</v>
      </c>
      <c r="BW571" s="13">
        <f t="shared" si="390"/>
        <v>1</v>
      </c>
      <c r="BX571" s="13">
        <f t="shared" si="391"/>
        <v>0</v>
      </c>
      <c r="BY571" s="13">
        <f t="shared" si="392"/>
        <v>0</v>
      </c>
      <c r="BZ571" s="13">
        <f t="shared" si="393"/>
        <v>1</v>
      </c>
      <c r="CA571" s="13">
        <f t="shared" si="394"/>
        <v>0</v>
      </c>
      <c r="CB571" s="13">
        <f t="shared" si="395"/>
        <v>0</v>
      </c>
      <c r="CC571" s="13">
        <f t="shared" si="396"/>
        <v>0</v>
      </c>
      <c r="CD571" s="13">
        <f t="shared" si="397"/>
        <v>0</v>
      </c>
      <c r="CE571" s="13">
        <f t="shared" si="398"/>
        <v>0</v>
      </c>
      <c r="CF571" s="13">
        <f t="shared" si="399"/>
        <v>0</v>
      </c>
      <c r="CG571" s="13">
        <f t="shared" si="400"/>
        <v>0</v>
      </c>
      <c r="CH571" s="13">
        <f t="shared" si="401"/>
        <v>0</v>
      </c>
      <c r="CI571" s="13">
        <f t="shared" si="402"/>
        <v>0</v>
      </c>
      <c r="CJ571" s="13">
        <f t="shared" si="403"/>
        <v>0</v>
      </c>
      <c r="CK571" s="13">
        <f t="shared" si="404"/>
        <v>0</v>
      </c>
      <c r="CL571" s="13">
        <f t="shared" si="405"/>
        <v>0</v>
      </c>
      <c r="CM571" s="13">
        <f t="shared" si="406"/>
        <v>0</v>
      </c>
      <c r="CN571" s="13">
        <f t="shared" si="407"/>
        <v>0</v>
      </c>
      <c r="CO571" s="13">
        <f t="shared" si="408"/>
        <v>0</v>
      </c>
      <c r="CP571" s="13">
        <f t="shared" si="409"/>
        <v>0</v>
      </c>
      <c r="CQ571" s="13">
        <f t="shared" si="410"/>
        <v>0</v>
      </c>
      <c r="CR571" s="13">
        <f t="shared" si="411"/>
        <v>1</v>
      </c>
      <c r="CS571" s="13">
        <f t="shared" si="413"/>
        <v>0</v>
      </c>
      <c r="CT571" s="13" t="s">
        <v>107</v>
      </c>
    </row>
    <row r="572" spans="1:98" x14ac:dyDescent="0.35">
      <c r="A572" s="14">
        <v>412</v>
      </c>
      <c r="B572" s="6">
        <v>571</v>
      </c>
      <c r="C572" s="6">
        <v>20</v>
      </c>
      <c r="D572" s="6">
        <v>2</v>
      </c>
      <c r="F572" s="6" t="s">
        <v>240</v>
      </c>
      <c r="G572" s="6">
        <v>1</v>
      </c>
      <c r="H572" s="6"/>
      <c r="I572" s="6"/>
      <c r="J572" s="6" t="s">
        <v>254</v>
      </c>
      <c r="K572" s="16">
        <v>43769</v>
      </c>
      <c r="L572" s="6" t="s">
        <v>172</v>
      </c>
      <c r="M572" s="6" t="s">
        <v>255</v>
      </c>
      <c r="N572" s="6"/>
      <c r="O572" s="6"/>
      <c r="P572" s="16">
        <v>43757</v>
      </c>
      <c r="R572" s="6" t="s">
        <v>98</v>
      </c>
      <c r="S572" s="6" t="s">
        <v>98</v>
      </c>
      <c r="T572" s="6" t="s">
        <v>52</v>
      </c>
      <c r="U572" s="6" t="s">
        <v>902</v>
      </c>
      <c r="V572" s="6" t="s">
        <v>257</v>
      </c>
      <c r="W572" s="6" t="s">
        <v>94</v>
      </c>
      <c r="Y572" s="6" t="s">
        <v>73</v>
      </c>
      <c r="Z572" s="6" t="s">
        <v>74</v>
      </c>
      <c r="AU572" s="6" t="s">
        <v>105</v>
      </c>
      <c r="AV572" s="6" t="s">
        <v>106</v>
      </c>
      <c r="AX572" s="6" t="s">
        <v>99</v>
      </c>
      <c r="AY572" s="13">
        <f t="shared" si="368"/>
        <v>0</v>
      </c>
      <c r="AZ572" s="13">
        <f t="shared" si="369"/>
        <v>0</v>
      </c>
      <c r="BA572" s="13">
        <f t="shared" si="370"/>
        <v>0</v>
      </c>
      <c r="BB572" s="13">
        <f t="shared" si="371"/>
        <v>1</v>
      </c>
      <c r="BC572" s="13">
        <f t="shared" si="372"/>
        <v>0</v>
      </c>
      <c r="BD572" s="13">
        <f t="shared" si="373"/>
        <v>0</v>
      </c>
      <c r="BE572" s="13">
        <f>COUNTIF(T572:AW572,"Tocaciones")</f>
        <v>0</v>
      </c>
      <c r="BF572" s="13">
        <f t="shared" si="374"/>
        <v>0</v>
      </c>
      <c r="BG572" s="13">
        <f t="shared" si="375"/>
        <v>0</v>
      </c>
      <c r="BH572" s="13">
        <f t="shared" si="376"/>
        <v>0</v>
      </c>
      <c r="BI572" s="13">
        <f t="shared" si="377"/>
        <v>0</v>
      </c>
      <c r="BJ572" s="13">
        <f t="shared" si="378"/>
        <v>0</v>
      </c>
      <c r="BK572" s="13">
        <f t="shared" si="379"/>
        <v>0</v>
      </c>
      <c r="BL572" s="13">
        <f t="shared" si="380"/>
        <v>0</v>
      </c>
      <c r="BM572" s="13">
        <f t="shared" si="381"/>
        <v>0</v>
      </c>
      <c r="BN572" s="13">
        <f t="shared" si="382"/>
        <v>0</v>
      </c>
      <c r="BO572" s="13">
        <f t="shared" si="383"/>
        <v>0</v>
      </c>
      <c r="BP572" s="13">
        <f t="shared" si="384"/>
        <v>0</v>
      </c>
      <c r="BQ572" s="13">
        <f t="shared" si="385"/>
        <v>0</v>
      </c>
      <c r="BR572" s="13">
        <f t="shared" si="386"/>
        <v>0</v>
      </c>
      <c r="BS572" s="13">
        <f t="shared" si="387"/>
        <v>0</v>
      </c>
      <c r="BT572" s="13">
        <f t="shared" si="388"/>
        <v>0</v>
      </c>
      <c r="BU572" s="40">
        <f t="shared" si="412"/>
        <v>1</v>
      </c>
      <c r="BV572" s="13">
        <f t="shared" si="389"/>
        <v>0</v>
      </c>
      <c r="BW572" s="13">
        <f t="shared" si="390"/>
        <v>1</v>
      </c>
      <c r="BX572" s="13">
        <f t="shared" si="391"/>
        <v>1</v>
      </c>
      <c r="BY572" s="13">
        <f t="shared" si="392"/>
        <v>0</v>
      </c>
      <c r="BZ572" s="13">
        <f t="shared" si="393"/>
        <v>0</v>
      </c>
      <c r="CA572" s="13">
        <f t="shared" si="394"/>
        <v>0</v>
      </c>
      <c r="CB572" s="13">
        <f t="shared" si="395"/>
        <v>0</v>
      </c>
      <c r="CC572" s="13">
        <f t="shared" si="396"/>
        <v>0</v>
      </c>
      <c r="CD572" s="13">
        <f t="shared" si="397"/>
        <v>0</v>
      </c>
      <c r="CE572" s="13">
        <f t="shared" si="398"/>
        <v>0</v>
      </c>
      <c r="CF572" s="13">
        <f t="shared" si="399"/>
        <v>0</v>
      </c>
      <c r="CG572" s="13">
        <f t="shared" si="400"/>
        <v>0</v>
      </c>
      <c r="CH572" s="13">
        <f t="shared" si="401"/>
        <v>0</v>
      </c>
      <c r="CI572" s="13">
        <f t="shared" si="402"/>
        <v>0</v>
      </c>
      <c r="CJ572" s="13">
        <f t="shared" si="403"/>
        <v>0</v>
      </c>
      <c r="CK572" s="13">
        <f t="shared" si="404"/>
        <v>0</v>
      </c>
      <c r="CL572" s="13">
        <f t="shared" si="405"/>
        <v>0</v>
      </c>
      <c r="CM572" s="13">
        <f t="shared" si="406"/>
        <v>0</v>
      </c>
      <c r="CN572" s="13">
        <f t="shared" si="407"/>
        <v>0</v>
      </c>
      <c r="CO572" s="13">
        <f t="shared" si="408"/>
        <v>0</v>
      </c>
      <c r="CP572" s="13">
        <f t="shared" si="409"/>
        <v>0</v>
      </c>
      <c r="CQ572" s="13">
        <f t="shared" si="410"/>
        <v>0</v>
      </c>
      <c r="CR572" s="13">
        <f t="shared" si="411"/>
        <v>1</v>
      </c>
      <c r="CS572" s="13">
        <f t="shared" si="413"/>
        <v>0</v>
      </c>
      <c r="CT572" s="13" t="s">
        <v>107</v>
      </c>
    </row>
    <row r="573" spans="1:98" x14ac:dyDescent="0.35">
      <c r="A573" s="14">
        <v>413</v>
      </c>
      <c r="B573" s="6">
        <v>572</v>
      </c>
      <c r="C573" s="6">
        <v>44</v>
      </c>
      <c r="D573" s="6">
        <v>1</v>
      </c>
      <c r="G573" s="6">
        <v>1</v>
      </c>
      <c r="H573" s="6"/>
      <c r="I573" s="6"/>
      <c r="J573" s="6" t="s">
        <v>254</v>
      </c>
      <c r="K573" s="16">
        <v>43769</v>
      </c>
      <c r="L573" s="6" t="s">
        <v>172</v>
      </c>
      <c r="M573" s="6" t="s">
        <v>255</v>
      </c>
      <c r="N573" s="6"/>
      <c r="O573" s="6"/>
      <c r="P573" s="16">
        <v>43760</v>
      </c>
      <c r="R573" s="6" t="s">
        <v>98</v>
      </c>
      <c r="S573" s="6" t="s">
        <v>98</v>
      </c>
      <c r="T573" s="6" t="s">
        <v>52</v>
      </c>
      <c r="U573" s="6" t="s">
        <v>902</v>
      </c>
      <c r="V573" s="6" t="s">
        <v>257</v>
      </c>
      <c r="W573" s="6" t="s">
        <v>94</v>
      </c>
      <c r="Y573" s="6" t="s">
        <v>73</v>
      </c>
      <c r="Z573" s="6" t="s">
        <v>74</v>
      </c>
      <c r="AU573" s="6" t="s">
        <v>106</v>
      </c>
      <c r="AV573" s="6" t="s">
        <v>106</v>
      </c>
      <c r="AX573" s="6" t="s">
        <v>99</v>
      </c>
      <c r="AY573" s="13">
        <f t="shared" si="368"/>
        <v>0</v>
      </c>
      <c r="AZ573" s="13">
        <f t="shared" si="369"/>
        <v>0</v>
      </c>
      <c r="BA573" s="13">
        <f t="shared" si="370"/>
        <v>0</v>
      </c>
      <c r="BB573" s="13">
        <f t="shared" si="371"/>
        <v>1</v>
      </c>
      <c r="BC573" s="13">
        <f t="shared" si="372"/>
        <v>0</v>
      </c>
      <c r="BD573" s="13">
        <f t="shared" si="373"/>
        <v>0</v>
      </c>
      <c r="BE573" s="13">
        <f>COUNTIF(T573:AT573,"Tocaciones")</f>
        <v>0</v>
      </c>
      <c r="BF573" s="13">
        <f t="shared" si="374"/>
        <v>0</v>
      </c>
      <c r="BG573" s="13">
        <f t="shared" si="375"/>
        <v>0</v>
      </c>
      <c r="BH573" s="13">
        <f t="shared" si="376"/>
        <v>0</v>
      </c>
      <c r="BI573" s="13">
        <f t="shared" si="377"/>
        <v>0</v>
      </c>
      <c r="BJ573" s="13">
        <f t="shared" si="378"/>
        <v>0</v>
      </c>
      <c r="BK573" s="13">
        <f t="shared" si="379"/>
        <v>0</v>
      </c>
      <c r="BL573" s="13">
        <f t="shared" si="380"/>
        <v>0</v>
      </c>
      <c r="BM573" s="13">
        <f t="shared" si="381"/>
        <v>0</v>
      </c>
      <c r="BN573" s="13">
        <f t="shared" si="382"/>
        <v>0</v>
      </c>
      <c r="BO573" s="13">
        <f t="shared" si="383"/>
        <v>0</v>
      </c>
      <c r="BP573" s="13">
        <f t="shared" si="384"/>
        <v>0</v>
      </c>
      <c r="BQ573" s="13">
        <f t="shared" si="385"/>
        <v>0</v>
      </c>
      <c r="BR573" s="13">
        <f t="shared" si="386"/>
        <v>0</v>
      </c>
      <c r="BS573" s="13">
        <f t="shared" si="387"/>
        <v>0</v>
      </c>
      <c r="BT573" s="13">
        <f t="shared" si="388"/>
        <v>0</v>
      </c>
      <c r="BU573" s="40">
        <f t="shared" si="412"/>
        <v>1</v>
      </c>
      <c r="BV573" s="13">
        <f t="shared" si="389"/>
        <v>0</v>
      </c>
      <c r="BW573" s="13">
        <f t="shared" si="390"/>
        <v>1</v>
      </c>
      <c r="BX573" s="13">
        <f t="shared" si="391"/>
        <v>1</v>
      </c>
      <c r="BY573" s="13">
        <f t="shared" si="392"/>
        <v>0</v>
      </c>
      <c r="BZ573" s="13">
        <f t="shared" si="393"/>
        <v>0</v>
      </c>
      <c r="CA573" s="13">
        <f t="shared" si="394"/>
        <v>0</v>
      </c>
      <c r="CB573" s="13">
        <f t="shared" si="395"/>
        <v>0</v>
      </c>
      <c r="CC573" s="13">
        <f t="shared" si="396"/>
        <v>0</v>
      </c>
      <c r="CD573" s="13">
        <f t="shared" si="397"/>
        <v>0</v>
      </c>
      <c r="CE573" s="13">
        <f t="shared" si="398"/>
        <v>0</v>
      </c>
      <c r="CF573" s="13">
        <f t="shared" si="399"/>
        <v>0</v>
      </c>
      <c r="CG573" s="13">
        <f t="shared" si="400"/>
        <v>0</v>
      </c>
      <c r="CH573" s="13">
        <f t="shared" si="401"/>
        <v>0</v>
      </c>
      <c r="CI573" s="13">
        <f t="shared" si="402"/>
        <v>0</v>
      </c>
      <c r="CJ573" s="13">
        <f t="shared" si="403"/>
        <v>0</v>
      </c>
      <c r="CK573" s="13">
        <f t="shared" si="404"/>
        <v>0</v>
      </c>
      <c r="CL573" s="13">
        <f t="shared" si="405"/>
        <v>0</v>
      </c>
      <c r="CM573" s="13">
        <f t="shared" si="406"/>
        <v>0</v>
      </c>
      <c r="CN573" s="13">
        <f t="shared" si="407"/>
        <v>0</v>
      </c>
      <c r="CO573" s="13">
        <f t="shared" si="408"/>
        <v>0</v>
      </c>
      <c r="CP573" s="13">
        <f t="shared" si="409"/>
        <v>0</v>
      </c>
      <c r="CQ573" s="13">
        <f t="shared" si="410"/>
        <v>0</v>
      </c>
      <c r="CR573" s="13">
        <f t="shared" si="411"/>
        <v>1</v>
      </c>
      <c r="CS573" s="13">
        <f t="shared" si="413"/>
        <v>0</v>
      </c>
      <c r="CT573" s="13" t="s">
        <v>107</v>
      </c>
    </row>
    <row r="574" spans="1:98" x14ac:dyDescent="0.35">
      <c r="A574" s="14">
        <v>414</v>
      </c>
      <c r="B574" s="6">
        <v>573</v>
      </c>
      <c r="D574" s="6">
        <v>1</v>
      </c>
      <c r="G574" s="6">
        <v>1</v>
      </c>
      <c r="H574" s="6"/>
      <c r="I574" s="6"/>
      <c r="J574" s="6" t="s">
        <v>254</v>
      </c>
      <c r="K574" s="16">
        <v>43766</v>
      </c>
      <c r="L574" s="6" t="s">
        <v>172</v>
      </c>
      <c r="M574" s="6" t="s">
        <v>255</v>
      </c>
      <c r="N574" s="6"/>
      <c r="O574" s="6"/>
      <c r="P574" s="16">
        <v>43761</v>
      </c>
      <c r="Q574" s="17">
        <v>0.95833333333333337</v>
      </c>
      <c r="R574" s="6" t="s">
        <v>307</v>
      </c>
      <c r="S574" s="6" t="s">
        <v>310</v>
      </c>
      <c r="T574" s="6" t="s">
        <v>52</v>
      </c>
      <c r="U574" s="6" t="s">
        <v>903</v>
      </c>
      <c r="V574" s="6" t="s">
        <v>257</v>
      </c>
      <c r="W574" s="6" t="s">
        <v>91</v>
      </c>
      <c r="X574" s="6">
        <v>10</v>
      </c>
      <c r="Y574" s="6" t="s">
        <v>73</v>
      </c>
      <c r="Z574" s="6" t="s">
        <v>74</v>
      </c>
      <c r="AU574" s="6" t="s">
        <v>105</v>
      </c>
      <c r="AV574" s="6" t="s">
        <v>106</v>
      </c>
      <c r="AX574" s="6" t="s">
        <v>99</v>
      </c>
      <c r="AY574" s="13">
        <f t="shared" si="368"/>
        <v>0</v>
      </c>
      <c r="AZ574" s="13">
        <f t="shared" si="369"/>
        <v>0</v>
      </c>
      <c r="BA574" s="13">
        <f t="shared" si="370"/>
        <v>0</v>
      </c>
      <c r="BB574" s="13">
        <f t="shared" si="371"/>
        <v>1</v>
      </c>
      <c r="BC574" s="13">
        <f t="shared" si="372"/>
        <v>0</v>
      </c>
      <c r="BD574" s="13">
        <f t="shared" si="373"/>
        <v>0</v>
      </c>
      <c r="BE574" s="13">
        <f>COUNTIF(T574:AW574,"Tocaciones")</f>
        <v>0</v>
      </c>
      <c r="BF574" s="13">
        <f t="shared" si="374"/>
        <v>0</v>
      </c>
      <c r="BG574" s="13">
        <f t="shared" si="375"/>
        <v>0</v>
      </c>
      <c r="BH574" s="13">
        <f t="shared" si="376"/>
        <v>0</v>
      </c>
      <c r="BI574" s="13">
        <f t="shared" si="377"/>
        <v>0</v>
      </c>
      <c r="BJ574" s="13">
        <f t="shared" si="378"/>
        <v>0</v>
      </c>
      <c r="BK574" s="13">
        <f t="shared" si="379"/>
        <v>0</v>
      </c>
      <c r="BL574" s="13">
        <f t="shared" si="380"/>
        <v>0</v>
      </c>
      <c r="BM574" s="13">
        <f t="shared" si="381"/>
        <v>0</v>
      </c>
      <c r="BN574" s="13">
        <f t="shared" si="382"/>
        <v>0</v>
      </c>
      <c r="BO574" s="13">
        <f t="shared" si="383"/>
        <v>0</v>
      </c>
      <c r="BP574" s="13">
        <f t="shared" si="384"/>
        <v>0</v>
      </c>
      <c r="BQ574" s="13">
        <f t="shared" si="385"/>
        <v>0</v>
      </c>
      <c r="BR574" s="13">
        <f t="shared" si="386"/>
        <v>0</v>
      </c>
      <c r="BS574" s="13">
        <f t="shared" si="387"/>
        <v>0</v>
      </c>
      <c r="BT574" s="13">
        <f t="shared" si="388"/>
        <v>0</v>
      </c>
      <c r="BU574" s="40">
        <f t="shared" si="412"/>
        <v>1</v>
      </c>
      <c r="BV574" s="13">
        <f t="shared" si="389"/>
        <v>0</v>
      </c>
      <c r="BW574" s="13">
        <f t="shared" si="390"/>
        <v>1</v>
      </c>
      <c r="BX574" s="13">
        <f t="shared" si="391"/>
        <v>1</v>
      </c>
      <c r="BY574" s="13">
        <f t="shared" si="392"/>
        <v>0</v>
      </c>
      <c r="BZ574" s="13">
        <f t="shared" si="393"/>
        <v>0</v>
      </c>
      <c r="CA574" s="13">
        <f t="shared" si="394"/>
        <v>0</v>
      </c>
      <c r="CB574" s="13">
        <f t="shared" si="395"/>
        <v>0</v>
      </c>
      <c r="CC574" s="13">
        <f t="shared" si="396"/>
        <v>0</v>
      </c>
      <c r="CD574" s="13">
        <f t="shared" si="397"/>
        <v>0</v>
      </c>
      <c r="CE574" s="13">
        <f t="shared" si="398"/>
        <v>0</v>
      </c>
      <c r="CF574" s="13">
        <f t="shared" si="399"/>
        <v>0</v>
      </c>
      <c r="CG574" s="13">
        <f t="shared" si="400"/>
        <v>0</v>
      </c>
      <c r="CH574" s="13">
        <f t="shared" si="401"/>
        <v>0</v>
      </c>
      <c r="CI574" s="13">
        <f t="shared" si="402"/>
        <v>0</v>
      </c>
      <c r="CJ574" s="13">
        <f t="shared" si="403"/>
        <v>0</v>
      </c>
      <c r="CK574" s="13">
        <f t="shared" si="404"/>
        <v>0</v>
      </c>
      <c r="CL574" s="13">
        <f t="shared" si="405"/>
        <v>0</v>
      </c>
      <c r="CM574" s="13">
        <f t="shared" si="406"/>
        <v>0</v>
      </c>
      <c r="CN574" s="13">
        <f t="shared" si="407"/>
        <v>0</v>
      </c>
      <c r="CO574" s="13">
        <f t="shared" si="408"/>
        <v>1</v>
      </c>
      <c r="CP574" s="13">
        <f t="shared" si="409"/>
        <v>0</v>
      </c>
      <c r="CQ574" s="13">
        <f t="shared" si="410"/>
        <v>0</v>
      </c>
      <c r="CR574" s="13">
        <f t="shared" si="411"/>
        <v>0</v>
      </c>
      <c r="CS574" s="13">
        <f t="shared" si="413"/>
        <v>0</v>
      </c>
      <c r="CT574" s="13" t="s">
        <v>107</v>
      </c>
    </row>
    <row r="575" spans="1:98" x14ac:dyDescent="0.35">
      <c r="A575" s="14">
        <v>415</v>
      </c>
      <c r="B575" s="6">
        <v>574</v>
      </c>
      <c r="C575" s="6">
        <v>18</v>
      </c>
      <c r="D575" s="6">
        <v>2</v>
      </c>
      <c r="G575" s="6">
        <v>1</v>
      </c>
      <c r="H575" s="6"/>
      <c r="I575" s="6"/>
      <c r="J575" s="6" t="s">
        <v>254</v>
      </c>
      <c r="K575" s="16">
        <v>43769</v>
      </c>
      <c r="L575" s="6" t="s">
        <v>172</v>
      </c>
      <c r="M575" s="6" t="s">
        <v>255</v>
      </c>
      <c r="N575" s="6"/>
      <c r="O575" s="6"/>
      <c r="P575" s="16">
        <v>43760</v>
      </c>
      <c r="R575" s="6" t="s">
        <v>307</v>
      </c>
      <c r="S575" s="6" t="s">
        <v>98</v>
      </c>
      <c r="T575" s="6" t="s">
        <v>52</v>
      </c>
      <c r="U575" s="6" t="s">
        <v>902</v>
      </c>
      <c r="V575" s="6" t="s">
        <v>257</v>
      </c>
      <c r="W575" s="6" t="s">
        <v>94</v>
      </c>
      <c r="Y575" s="6" t="s">
        <v>73</v>
      </c>
      <c r="Z575" s="6" t="s">
        <v>74</v>
      </c>
      <c r="AU575" s="6" t="s">
        <v>105</v>
      </c>
      <c r="AV575" s="6" t="s">
        <v>106</v>
      </c>
      <c r="AX575" s="6" t="s">
        <v>99</v>
      </c>
      <c r="AY575" s="13">
        <f t="shared" si="368"/>
        <v>0</v>
      </c>
      <c r="AZ575" s="13">
        <f t="shared" si="369"/>
        <v>0</v>
      </c>
      <c r="BA575" s="13">
        <f t="shared" si="370"/>
        <v>0</v>
      </c>
      <c r="BB575" s="13">
        <f t="shared" si="371"/>
        <v>1</v>
      </c>
      <c r="BC575" s="13">
        <f t="shared" si="372"/>
        <v>0</v>
      </c>
      <c r="BD575" s="13">
        <f t="shared" si="373"/>
        <v>0</v>
      </c>
      <c r="BE575" s="13">
        <f>COUNTIF(T575:AT575,"Tocaciones")</f>
        <v>0</v>
      </c>
      <c r="BF575" s="13">
        <f t="shared" si="374"/>
        <v>0</v>
      </c>
      <c r="BG575" s="13">
        <f t="shared" si="375"/>
        <v>0</v>
      </c>
      <c r="BH575" s="13">
        <f t="shared" si="376"/>
        <v>0</v>
      </c>
      <c r="BI575" s="13">
        <f t="shared" si="377"/>
        <v>0</v>
      </c>
      <c r="BJ575" s="13">
        <f t="shared" si="378"/>
        <v>0</v>
      </c>
      <c r="BK575" s="13">
        <f t="shared" si="379"/>
        <v>0</v>
      </c>
      <c r="BL575" s="13">
        <f t="shared" si="380"/>
        <v>0</v>
      </c>
      <c r="BM575" s="13">
        <f t="shared" si="381"/>
        <v>0</v>
      </c>
      <c r="BN575" s="13">
        <f t="shared" si="382"/>
        <v>0</v>
      </c>
      <c r="BO575" s="13">
        <f t="shared" si="383"/>
        <v>0</v>
      </c>
      <c r="BP575" s="13">
        <f t="shared" si="384"/>
        <v>0</v>
      </c>
      <c r="BQ575" s="13">
        <f t="shared" si="385"/>
        <v>0</v>
      </c>
      <c r="BR575" s="13">
        <f t="shared" si="386"/>
        <v>0</v>
      </c>
      <c r="BS575" s="13">
        <f t="shared" si="387"/>
        <v>0</v>
      </c>
      <c r="BT575" s="13">
        <f t="shared" si="388"/>
        <v>0</v>
      </c>
      <c r="BU575" s="40">
        <f t="shared" si="412"/>
        <v>1</v>
      </c>
      <c r="BV575" s="13">
        <f t="shared" si="389"/>
        <v>0</v>
      </c>
      <c r="BW575" s="13">
        <f t="shared" si="390"/>
        <v>1</v>
      </c>
      <c r="BX575" s="13">
        <f t="shared" si="391"/>
        <v>1</v>
      </c>
      <c r="BY575" s="13">
        <f t="shared" si="392"/>
        <v>0</v>
      </c>
      <c r="BZ575" s="13">
        <f t="shared" si="393"/>
        <v>0</v>
      </c>
      <c r="CA575" s="13">
        <f t="shared" si="394"/>
        <v>0</v>
      </c>
      <c r="CB575" s="13">
        <f t="shared" si="395"/>
        <v>0</v>
      </c>
      <c r="CC575" s="13">
        <f t="shared" si="396"/>
        <v>0</v>
      </c>
      <c r="CD575" s="13">
        <f t="shared" si="397"/>
        <v>0</v>
      </c>
      <c r="CE575" s="13">
        <f t="shared" si="398"/>
        <v>0</v>
      </c>
      <c r="CF575" s="13">
        <f t="shared" si="399"/>
        <v>0</v>
      </c>
      <c r="CG575" s="13">
        <f t="shared" si="400"/>
        <v>0</v>
      </c>
      <c r="CH575" s="13">
        <f t="shared" si="401"/>
        <v>0</v>
      </c>
      <c r="CI575" s="13">
        <f t="shared" si="402"/>
        <v>0</v>
      </c>
      <c r="CJ575" s="13">
        <f t="shared" si="403"/>
        <v>0</v>
      </c>
      <c r="CK575" s="13">
        <f t="shared" si="404"/>
        <v>0</v>
      </c>
      <c r="CL575" s="13">
        <f t="shared" si="405"/>
        <v>0</v>
      </c>
      <c r="CM575" s="13">
        <f t="shared" si="406"/>
        <v>0</v>
      </c>
      <c r="CN575" s="13">
        <f t="shared" si="407"/>
        <v>0</v>
      </c>
      <c r="CO575" s="13">
        <f t="shared" si="408"/>
        <v>0</v>
      </c>
      <c r="CP575" s="13">
        <f t="shared" si="409"/>
        <v>0</v>
      </c>
      <c r="CQ575" s="13">
        <f t="shared" si="410"/>
        <v>0</v>
      </c>
      <c r="CR575" s="13">
        <f t="shared" si="411"/>
        <v>1</v>
      </c>
      <c r="CS575" s="13">
        <f t="shared" si="413"/>
        <v>0</v>
      </c>
      <c r="CT575" s="13" t="s">
        <v>107</v>
      </c>
    </row>
    <row r="576" spans="1:98" x14ac:dyDescent="0.35">
      <c r="A576" s="14">
        <v>416</v>
      </c>
      <c r="B576" s="6">
        <v>575</v>
      </c>
      <c r="C576" s="6">
        <v>29</v>
      </c>
      <c r="D576" s="6">
        <v>1</v>
      </c>
      <c r="G576" s="6">
        <v>1</v>
      </c>
      <c r="H576" s="6"/>
      <c r="I576" s="6"/>
      <c r="J576" s="6" t="s">
        <v>254</v>
      </c>
      <c r="K576" s="16">
        <v>43766</v>
      </c>
      <c r="L576" s="6" t="s">
        <v>172</v>
      </c>
      <c r="M576" s="6" t="s">
        <v>255</v>
      </c>
      <c r="N576" s="6"/>
      <c r="O576" s="6"/>
      <c r="P576" s="16">
        <v>43759</v>
      </c>
      <c r="Q576" s="17">
        <v>0.77083333333333337</v>
      </c>
      <c r="R576" s="6" t="s">
        <v>307</v>
      </c>
      <c r="S576" s="6" t="s">
        <v>307</v>
      </c>
      <c r="T576" s="6" t="s">
        <v>52</v>
      </c>
      <c r="U576" s="6" t="s">
        <v>904</v>
      </c>
      <c r="V576" s="6" t="s">
        <v>257</v>
      </c>
      <c r="W576" s="6" t="s">
        <v>94</v>
      </c>
      <c r="Y576" s="6" t="s">
        <v>73</v>
      </c>
      <c r="Z576" s="6" t="s">
        <v>75</v>
      </c>
      <c r="AU576" s="6" t="s">
        <v>105</v>
      </c>
      <c r="AV576" s="6" t="s">
        <v>106</v>
      </c>
      <c r="AX576" s="6" t="s">
        <v>99</v>
      </c>
      <c r="AY576" s="13">
        <f t="shared" si="368"/>
        <v>0</v>
      </c>
      <c r="AZ576" s="13">
        <f t="shared" si="369"/>
        <v>0</v>
      </c>
      <c r="BA576" s="13">
        <f t="shared" si="370"/>
        <v>0</v>
      </c>
      <c r="BB576" s="13">
        <f t="shared" si="371"/>
        <v>1</v>
      </c>
      <c r="BC576" s="13">
        <f t="shared" si="372"/>
        <v>0</v>
      </c>
      <c r="BD576" s="13">
        <f t="shared" si="373"/>
        <v>0</v>
      </c>
      <c r="BE576" s="13">
        <f>COUNTIF(T576:AW576,"Tocaciones")</f>
        <v>0</v>
      </c>
      <c r="BF576" s="13">
        <f t="shared" si="374"/>
        <v>0</v>
      </c>
      <c r="BG576" s="13">
        <f t="shared" si="375"/>
        <v>0</v>
      </c>
      <c r="BH576" s="13">
        <f t="shared" si="376"/>
        <v>0</v>
      </c>
      <c r="BI576" s="13">
        <f t="shared" si="377"/>
        <v>0</v>
      </c>
      <c r="BJ576" s="13">
        <f t="shared" si="378"/>
        <v>0</v>
      </c>
      <c r="BK576" s="13">
        <f t="shared" si="379"/>
        <v>0</v>
      </c>
      <c r="BL576" s="13">
        <f t="shared" si="380"/>
        <v>0</v>
      </c>
      <c r="BM576" s="13">
        <f t="shared" si="381"/>
        <v>0</v>
      </c>
      <c r="BN576" s="13">
        <f t="shared" si="382"/>
        <v>0</v>
      </c>
      <c r="BO576" s="13">
        <f t="shared" si="383"/>
        <v>0</v>
      </c>
      <c r="BP576" s="13">
        <f t="shared" si="384"/>
        <v>0</v>
      </c>
      <c r="BQ576" s="13">
        <f t="shared" si="385"/>
        <v>0</v>
      </c>
      <c r="BR576" s="13">
        <f t="shared" si="386"/>
        <v>0</v>
      </c>
      <c r="BS576" s="13">
        <f t="shared" si="387"/>
        <v>0</v>
      </c>
      <c r="BT576" s="13">
        <f t="shared" si="388"/>
        <v>0</v>
      </c>
      <c r="BU576" s="40">
        <f t="shared" si="412"/>
        <v>1</v>
      </c>
      <c r="BV576" s="13">
        <f t="shared" si="389"/>
        <v>0</v>
      </c>
      <c r="BW576" s="13">
        <f t="shared" si="390"/>
        <v>1</v>
      </c>
      <c r="BX576" s="13">
        <f t="shared" si="391"/>
        <v>0</v>
      </c>
      <c r="BY576" s="13">
        <f t="shared" si="392"/>
        <v>1</v>
      </c>
      <c r="BZ576" s="13">
        <f t="shared" si="393"/>
        <v>0</v>
      </c>
      <c r="CA576" s="13">
        <f t="shared" si="394"/>
        <v>0</v>
      </c>
      <c r="CB576" s="13">
        <f t="shared" si="395"/>
        <v>0</v>
      </c>
      <c r="CC576" s="13">
        <f t="shared" si="396"/>
        <v>0</v>
      </c>
      <c r="CD576" s="13">
        <f t="shared" si="397"/>
        <v>0</v>
      </c>
      <c r="CE576" s="13">
        <f t="shared" si="398"/>
        <v>0</v>
      </c>
      <c r="CF576" s="13">
        <f t="shared" si="399"/>
        <v>0</v>
      </c>
      <c r="CG576" s="13">
        <f t="shared" si="400"/>
        <v>0</v>
      </c>
      <c r="CH576" s="13">
        <f t="shared" si="401"/>
        <v>0</v>
      </c>
      <c r="CI576" s="13">
        <f t="shared" si="402"/>
        <v>0</v>
      </c>
      <c r="CJ576" s="13">
        <f t="shared" si="403"/>
        <v>0</v>
      </c>
      <c r="CK576" s="13">
        <f t="shared" si="404"/>
        <v>0</v>
      </c>
      <c r="CL576" s="13">
        <f t="shared" si="405"/>
        <v>0</v>
      </c>
      <c r="CM576" s="13">
        <f t="shared" si="406"/>
        <v>0</v>
      </c>
      <c r="CN576" s="13">
        <f t="shared" si="407"/>
        <v>0</v>
      </c>
      <c r="CO576" s="13">
        <f t="shared" si="408"/>
        <v>0</v>
      </c>
      <c r="CP576" s="13">
        <f t="shared" si="409"/>
        <v>0</v>
      </c>
      <c r="CQ576" s="13">
        <f t="shared" si="410"/>
        <v>0</v>
      </c>
      <c r="CR576" s="13">
        <f t="shared" si="411"/>
        <v>1</v>
      </c>
      <c r="CS576" s="13">
        <f t="shared" si="413"/>
        <v>0</v>
      </c>
      <c r="CT576" s="13" t="s">
        <v>107</v>
      </c>
    </row>
    <row r="577" spans="1:98" x14ac:dyDescent="0.35">
      <c r="A577" s="14">
        <v>417</v>
      </c>
      <c r="B577" s="6">
        <v>576</v>
      </c>
      <c r="C577" s="6">
        <v>24</v>
      </c>
      <c r="D577" s="6">
        <v>1</v>
      </c>
      <c r="G577" s="6">
        <v>1</v>
      </c>
      <c r="H577" s="6"/>
      <c r="I577" s="6"/>
      <c r="J577" s="6" t="s">
        <v>254</v>
      </c>
      <c r="K577" s="16">
        <v>43769</v>
      </c>
      <c r="L577" s="6" t="s">
        <v>172</v>
      </c>
      <c r="M577" s="6" t="s">
        <v>255</v>
      </c>
      <c r="N577" s="6"/>
      <c r="O577" s="6"/>
      <c r="P577" s="16">
        <v>43760</v>
      </c>
      <c r="R577" s="6" t="s">
        <v>307</v>
      </c>
      <c r="S577" s="6" t="s">
        <v>307</v>
      </c>
      <c r="T577" s="6" t="s">
        <v>52</v>
      </c>
      <c r="U577" s="6" t="s">
        <v>902</v>
      </c>
      <c r="V577" s="6" t="s">
        <v>257</v>
      </c>
      <c r="W577" s="6" t="s">
        <v>94</v>
      </c>
      <c r="Y577" s="6" t="s">
        <v>73</v>
      </c>
      <c r="Z577" s="6" t="s">
        <v>74</v>
      </c>
      <c r="AU577" s="6" t="s">
        <v>105</v>
      </c>
      <c r="AV577" s="6" t="s">
        <v>106</v>
      </c>
      <c r="AX577" s="6" t="s">
        <v>99</v>
      </c>
      <c r="AY577" s="13">
        <f t="shared" si="368"/>
        <v>0</v>
      </c>
      <c r="AZ577" s="13">
        <f t="shared" si="369"/>
        <v>0</v>
      </c>
      <c r="BA577" s="13">
        <f t="shared" si="370"/>
        <v>0</v>
      </c>
      <c r="BB577" s="13">
        <f t="shared" si="371"/>
        <v>1</v>
      </c>
      <c r="BC577" s="13">
        <f t="shared" si="372"/>
        <v>0</v>
      </c>
      <c r="BD577" s="13">
        <f t="shared" si="373"/>
        <v>0</v>
      </c>
      <c r="BE577" s="13">
        <f>COUNTIF(T577:AT577,"Tocaciones")</f>
        <v>0</v>
      </c>
      <c r="BF577" s="13">
        <f t="shared" si="374"/>
        <v>0</v>
      </c>
      <c r="BG577" s="13">
        <f t="shared" si="375"/>
        <v>0</v>
      </c>
      <c r="BH577" s="13">
        <f t="shared" si="376"/>
        <v>0</v>
      </c>
      <c r="BI577" s="13">
        <f t="shared" si="377"/>
        <v>0</v>
      </c>
      <c r="BJ577" s="13">
        <f t="shared" si="378"/>
        <v>0</v>
      </c>
      <c r="BK577" s="13">
        <f t="shared" si="379"/>
        <v>0</v>
      </c>
      <c r="BL577" s="13">
        <f t="shared" si="380"/>
        <v>0</v>
      </c>
      <c r="BM577" s="13">
        <f t="shared" si="381"/>
        <v>0</v>
      </c>
      <c r="BN577" s="13">
        <f t="shared" si="382"/>
        <v>0</v>
      </c>
      <c r="BO577" s="13">
        <f t="shared" si="383"/>
        <v>0</v>
      </c>
      <c r="BP577" s="13">
        <f t="shared" si="384"/>
        <v>0</v>
      </c>
      <c r="BQ577" s="13">
        <f t="shared" si="385"/>
        <v>0</v>
      </c>
      <c r="BR577" s="13">
        <f t="shared" si="386"/>
        <v>0</v>
      </c>
      <c r="BS577" s="13">
        <f t="shared" si="387"/>
        <v>0</v>
      </c>
      <c r="BT577" s="13">
        <f t="shared" si="388"/>
        <v>0</v>
      </c>
      <c r="BU577" s="40">
        <f t="shared" si="412"/>
        <v>1</v>
      </c>
      <c r="BV577" s="13">
        <f t="shared" si="389"/>
        <v>0</v>
      </c>
      <c r="BW577" s="13">
        <f t="shared" si="390"/>
        <v>1</v>
      </c>
      <c r="BX577" s="13">
        <f t="shared" si="391"/>
        <v>1</v>
      </c>
      <c r="BY577" s="13">
        <f t="shared" si="392"/>
        <v>0</v>
      </c>
      <c r="BZ577" s="13">
        <f t="shared" si="393"/>
        <v>0</v>
      </c>
      <c r="CA577" s="13">
        <f t="shared" si="394"/>
        <v>0</v>
      </c>
      <c r="CB577" s="13">
        <f t="shared" si="395"/>
        <v>0</v>
      </c>
      <c r="CC577" s="13">
        <f t="shared" si="396"/>
        <v>0</v>
      </c>
      <c r="CD577" s="13">
        <f t="shared" si="397"/>
        <v>0</v>
      </c>
      <c r="CE577" s="13">
        <f t="shared" si="398"/>
        <v>0</v>
      </c>
      <c r="CF577" s="13">
        <f t="shared" si="399"/>
        <v>0</v>
      </c>
      <c r="CG577" s="13">
        <f t="shared" si="400"/>
        <v>0</v>
      </c>
      <c r="CH577" s="13">
        <f t="shared" si="401"/>
        <v>0</v>
      </c>
      <c r="CI577" s="13">
        <f t="shared" si="402"/>
        <v>0</v>
      </c>
      <c r="CJ577" s="13">
        <f t="shared" si="403"/>
        <v>0</v>
      </c>
      <c r="CK577" s="13">
        <f t="shared" si="404"/>
        <v>0</v>
      </c>
      <c r="CL577" s="13">
        <f t="shared" si="405"/>
        <v>0</v>
      </c>
      <c r="CM577" s="13">
        <f t="shared" si="406"/>
        <v>0</v>
      </c>
      <c r="CN577" s="13">
        <f t="shared" si="407"/>
        <v>0</v>
      </c>
      <c r="CO577" s="13">
        <f t="shared" si="408"/>
        <v>0</v>
      </c>
      <c r="CP577" s="13">
        <f t="shared" si="409"/>
        <v>0</v>
      </c>
      <c r="CQ577" s="13">
        <f t="shared" si="410"/>
        <v>0</v>
      </c>
      <c r="CR577" s="13">
        <f t="shared" si="411"/>
        <v>1</v>
      </c>
      <c r="CS577" s="13">
        <f t="shared" si="413"/>
        <v>0</v>
      </c>
      <c r="CT577" s="13" t="s">
        <v>107</v>
      </c>
    </row>
    <row r="578" spans="1:98" x14ac:dyDescent="0.35">
      <c r="A578" s="14">
        <v>418</v>
      </c>
      <c r="B578" s="6">
        <v>577</v>
      </c>
      <c r="C578" s="6">
        <v>20</v>
      </c>
      <c r="D578" s="6">
        <v>1</v>
      </c>
      <c r="F578" s="6" t="s">
        <v>240</v>
      </c>
      <c r="G578" s="6">
        <v>1</v>
      </c>
      <c r="H578" s="6"/>
      <c r="I578" s="6"/>
      <c r="J578" s="6" t="s">
        <v>254</v>
      </c>
      <c r="K578" s="16">
        <v>43766</v>
      </c>
      <c r="L578" s="6" t="s">
        <v>172</v>
      </c>
      <c r="M578" s="6" t="s">
        <v>255</v>
      </c>
      <c r="N578" s="6"/>
      <c r="O578" s="6"/>
      <c r="P578" s="16">
        <v>43760</v>
      </c>
      <c r="Q578" s="17">
        <v>0.9375</v>
      </c>
      <c r="R578" s="6" t="s">
        <v>98</v>
      </c>
      <c r="S578" s="6" t="s">
        <v>98</v>
      </c>
      <c r="T578" s="6" t="s">
        <v>52</v>
      </c>
      <c r="U578" s="6" t="s">
        <v>905</v>
      </c>
      <c r="V578" s="6" t="s">
        <v>257</v>
      </c>
      <c r="W578" s="6" t="s">
        <v>94</v>
      </c>
      <c r="Y578" s="6" t="s">
        <v>73</v>
      </c>
      <c r="Z578" s="6" t="s">
        <v>74</v>
      </c>
      <c r="AU578" s="6" t="s">
        <v>105</v>
      </c>
      <c r="AV578" s="6" t="s">
        <v>106</v>
      </c>
      <c r="AX578" s="6" t="s">
        <v>99</v>
      </c>
      <c r="AY578" s="13">
        <f t="shared" ref="AY578:AY641" si="414">COUNTIF(T578:AT578,"Golpiza")</f>
        <v>0</v>
      </c>
      <c r="AZ578" s="13">
        <f t="shared" ref="AZ578:AZ641" si="415">COUNTIF(T578:AT578,"Desnudamiento")</f>
        <v>0</v>
      </c>
      <c r="BA578" s="13">
        <f t="shared" ref="BA578:BA641" si="416">COUNTIF(T578:AT578,"Negacion de asistencia medica")</f>
        <v>0</v>
      </c>
      <c r="BB578" s="13">
        <f t="shared" ref="BB578:BB641" si="417">COUNTIF(T578:AT578,"Disparos")</f>
        <v>1</v>
      </c>
      <c r="BC578" s="13">
        <f t="shared" ref="BC578:BC641" si="418">COUNTIF(T578:AT578,"Detencion")</f>
        <v>0</v>
      </c>
      <c r="BD578" s="13">
        <f t="shared" ref="BD578:BD641" si="419">COUNTIF(T578:AT578,"Violacion")</f>
        <v>0</v>
      </c>
      <c r="BE578" s="13">
        <f>COUNTIF(T578:AW578,"Tocaciones")</f>
        <v>0</v>
      </c>
      <c r="BF578" s="13">
        <f t="shared" ref="BF578:BF641" si="420">COUNTIF(T578:AW578,"Amenaza")</f>
        <v>0</v>
      </c>
      <c r="BG578" s="13">
        <f t="shared" ref="BG578:BG641" si="421">COUNTIF(T578:AT578,"Amenaza de violacion")</f>
        <v>0</v>
      </c>
      <c r="BH578" s="13">
        <f t="shared" ref="BH578:BH641" si="422">COUNTIF(T578:AT578,"Amenaza de muerte")</f>
        <v>0</v>
      </c>
      <c r="BI578" s="13">
        <f t="shared" ref="BI578:BI641" si="423">COUNTIF(T578:AT578,"Atropello")</f>
        <v>0</v>
      </c>
      <c r="BJ578" s="13">
        <f t="shared" ref="BJ578:BJ641" si="424">COUNTIF(T578:AT578,"Robo con violencia")</f>
        <v>0</v>
      </c>
      <c r="BK578" s="13">
        <f t="shared" ref="BK578:BK641" si="425">COUNTIF(T578:AT578,"Allanamiento")</f>
        <v>0</v>
      </c>
      <c r="BL578" s="13">
        <f t="shared" ref="BL578:BL641" si="426">COUNTIF(T578:AT578,"Invasion de espacio prohibido")</f>
        <v>0</v>
      </c>
      <c r="BM578" s="13">
        <f t="shared" ref="BM578:BM641" si="427">COUNTIF(T578:AT578,"Gaseado")</f>
        <v>0</v>
      </c>
      <c r="BN578" s="13">
        <f t="shared" ref="BN578:BN641" si="428">COUNTIF(T578:AT578,"Piedrazo")</f>
        <v>0</v>
      </c>
      <c r="BO578" s="13">
        <f t="shared" ref="BO578:BO641" si="429">COUNTIF(T578:AT578,"Mordidas")</f>
        <v>0</v>
      </c>
      <c r="BP578" s="13">
        <f t="shared" ref="BP578:BP641" si="430">COUNTIF(T578:AT578,"Montaje")</f>
        <v>0</v>
      </c>
      <c r="BQ578" s="13">
        <f t="shared" ref="BQ578:BQ641" si="431">COUNTIF(T578:AW578,"Crucifixion")</f>
        <v>0</v>
      </c>
      <c r="BR578" s="13">
        <f t="shared" ref="BR578:BR641" si="432">COUNTIF(T578:AX578,"Otros tratos crueles")</f>
        <v>0</v>
      </c>
      <c r="BS578" s="13">
        <f t="shared" ref="BS578:BS641" si="433">COUNTIF(T578:AW578,"Obstruccion de asistencia medica")</f>
        <v>0</v>
      </c>
      <c r="BT578" s="13">
        <f t="shared" ref="BT578:BT641" si="434">COUNTIF(T578:AW578,"Ahogamiento con bolsa plastica")</f>
        <v>0</v>
      </c>
      <c r="BU578" s="40">
        <f t="shared" si="412"/>
        <v>1</v>
      </c>
      <c r="BV578" s="13">
        <f t="shared" ref="BV578:BV641" si="435">COUNTIF(T578:AW578,"Arma de fuego")</f>
        <v>0</v>
      </c>
      <c r="BW578" s="13">
        <f t="shared" ref="BW578:BW641" si="436">COUNTIF(T578:AX578,"Arma antimotin")</f>
        <v>1</v>
      </c>
      <c r="BX578" s="13">
        <f t="shared" ref="BX578:BX641" si="437">COUNTIF(T578:AW578,"Perdigones")</f>
        <v>1</v>
      </c>
      <c r="BY578" s="13">
        <f t="shared" ref="BY578:BY641" si="438">COUNTIF(T578:AW578,"Balines")</f>
        <v>0</v>
      </c>
      <c r="BZ578" s="13">
        <f t="shared" ref="BZ578:BZ641" si="439">COUNTIF(T578:AW578,"Bomba lacrimogena")</f>
        <v>0</v>
      </c>
      <c r="CA578" s="13">
        <f t="shared" ref="CA578:CA641" si="440">COUNTIF(T578:AW578,"Balas")</f>
        <v>0</v>
      </c>
      <c r="CB578" s="13">
        <f t="shared" ref="CB578:CB641" si="441">COUNTIF(T578:AW578,"Poston")</f>
        <v>0</v>
      </c>
      <c r="CC578" s="13">
        <f t="shared" ref="CC578:CC641" si="442">COUNTIF(T578:AW578,"Abuso de poder")</f>
        <v>0</v>
      </c>
      <c r="CD578" s="13">
        <f t="shared" ref="CD578:CD641" si="443">COUNTIF(T578:AW578,"Abuso sexual")</f>
        <v>0</v>
      </c>
      <c r="CE578" s="13">
        <f t="shared" ref="CE578:CE641" si="444">COUNTIF(T578:AW578,"Carro lanza aguas")</f>
        <v>0</v>
      </c>
      <c r="CF578" s="13">
        <f t="shared" ref="CF578:CF641" si="445">COUNTIF(T578:AW578,"Gas pimienta")</f>
        <v>0</v>
      </c>
      <c r="CG578" s="13">
        <f t="shared" ref="CG578:CG641" si="446">COUNTIF(T578:AW578,"Moto")</f>
        <v>0</v>
      </c>
      <c r="CH578" s="13">
        <f t="shared" ref="CH578:CH641" si="447">COUNTIF(T578:AT578,"Perro policial")</f>
        <v>0</v>
      </c>
      <c r="CI578" s="13">
        <f t="shared" ref="CI578:CI641" si="448">COUNTIF(T578:AT578,"Piedras")</f>
        <v>0</v>
      </c>
      <c r="CJ578" s="13">
        <f t="shared" ref="CJ578:CJ641" si="449">COUNTIF(T578:AW578,"Tortura")</f>
        <v>0</v>
      </c>
      <c r="CK578" s="13">
        <f t="shared" ref="CK578:CK641" si="450">COUNTIF(T578:AW578,"Uso excesivo de la fuerza")</f>
        <v>0</v>
      </c>
      <c r="CL578" s="13">
        <f t="shared" ref="CL578:CL641" si="451">COUNTIF(T578:AW578,"Vehiculo")</f>
        <v>0</v>
      </c>
      <c r="CM578" s="13">
        <f t="shared" ref="CM578:CM641" si="452">COUNTIF(T578:AX578,"Acoso sexual")</f>
        <v>0</v>
      </c>
      <c r="CN578" s="13">
        <f t="shared" ref="CN578:CN641" si="453">COUNTIF(T578:AX578,"Otros")</f>
        <v>0</v>
      </c>
      <c r="CO578" s="13">
        <f t="shared" ref="CO578:CO641" si="454">COUNTIF(T578:AW578,"Militares")</f>
        <v>0</v>
      </c>
      <c r="CP578" s="13">
        <f t="shared" ref="CP578:CP641" si="455">COUNTIF(T578:AW578,"PDI")</f>
        <v>0</v>
      </c>
      <c r="CQ578" s="13">
        <f t="shared" ref="CQ578:CQ641" si="456">COUNTIF(T578:AW578,"Marinos")</f>
        <v>0</v>
      </c>
      <c r="CR578" s="13">
        <f t="shared" ref="CR578:CR641" si="457">COUNTIF(T578:AW578,"Carabineros")</f>
        <v>1</v>
      </c>
      <c r="CS578" s="13">
        <f t="shared" si="413"/>
        <v>0</v>
      </c>
      <c r="CT578" s="13" t="s">
        <v>107</v>
      </c>
    </row>
    <row r="579" spans="1:98" x14ac:dyDescent="0.35">
      <c r="A579" s="14">
        <v>419</v>
      </c>
      <c r="B579" s="6">
        <v>578</v>
      </c>
      <c r="C579" s="6">
        <v>37</v>
      </c>
      <c r="D579" s="6">
        <v>1</v>
      </c>
      <c r="G579" s="6">
        <v>1</v>
      </c>
      <c r="H579" s="6"/>
      <c r="I579" s="6"/>
      <c r="J579" s="6" t="s">
        <v>254</v>
      </c>
      <c r="K579" s="21">
        <v>43770</v>
      </c>
      <c r="L579" s="6" t="s">
        <v>172</v>
      </c>
      <c r="M579" s="6" t="s">
        <v>255</v>
      </c>
      <c r="N579" s="6"/>
      <c r="O579" s="6"/>
      <c r="P579" s="16">
        <v>43761</v>
      </c>
      <c r="Q579" s="17">
        <v>0.95833333333333337</v>
      </c>
      <c r="R579" s="6" t="s">
        <v>307</v>
      </c>
      <c r="S579" s="6" t="s">
        <v>307</v>
      </c>
      <c r="T579" s="6" t="s">
        <v>52</v>
      </c>
      <c r="U579" s="6" t="s">
        <v>902</v>
      </c>
      <c r="V579" s="6" t="s">
        <v>257</v>
      </c>
      <c r="W579" s="6" t="s">
        <v>94</v>
      </c>
      <c r="Y579" s="6" t="s">
        <v>73</v>
      </c>
      <c r="Z579" s="6" t="s">
        <v>74</v>
      </c>
      <c r="AU579" s="6" t="s">
        <v>105</v>
      </c>
      <c r="AV579" s="6" t="s">
        <v>106</v>
      </c>
      <c r="AX579" s="6" t="s">
        <v>99</v>
      </c>
      <c r="AY579" s="13">
        <f t="shared" si="414"/>
        <v>0</v>
      </c>
      <c r="AZ579" s="13">
        <f t="shared" si="415"/>
        <v>0</v>
      </c>
      <c r="BA579" s="13">
        <f t="shared" si="416"/>
        <v>0</v>
      </c>
      <c r="BB579" s="13">
        <f t="shared" si="417"/>
        <v>1</v>
      </c>
      <c r="BC579" s="13">
        <f t="shared" si="418"/>
        <v>0</v>
      </c>
      <c r="BD579" s="13">
        <f t="shared" si="419"/>
        <v>0</v>
      </c>
      <c r="BE579" s="13">
        <f>COUNTIF(T579:AT579,"Tocaciones")</f>
        <v>0</v>
      </c>
      <c r="BF579" s="13">
        <f t="shared" si="420"/>
        <v>0</v>
      </c>
      <c r="BG579" s="13">
        <f t="shared" si="421"/>
        <v>0</v>
      </c>
      <c r="BH579" s="13">
        <f t="shared" si="422"/>
        <v>0</v>
      </c>
      <c r="BI579" s="13">
        <f t="shared" si="423"/>
        <v>0</v>
      </c>
      <c r="BJ579" s="13">
        <f t="shared" si="424"/>
        <v>0</v>
      </c>
      <c r="BK579" s="13">
        <f t="shared" si="425"/>
        <v>0</v>
      </c>
      <c r="BL579" s="13">
        <f t="shared" si="426"/>
        <v>0</v>
      </c>
      <c r="BM579" s="13">
        <f t="shared" si="427"/>
        <v>0</v>
      </c>
      <c r="BN579" s="13">
        <f t="shared" si="428"/>
        <v>0</v>
      </c>
      <c r="BO579" s="13">
        <f t="shared" si="429"/>
        <v>0</v>
      </c>
      <c r="BP579" s="13">
        <f t="shared" si="430"/>
        <v>0</v>
      </c>
      <c r="BQ579" s="13">
        <f t="shared" si="431"/>
        <v>0</v>
      </c>
      <c r="BR579" s="13">
        <f t="shared" si="432"/>
        <v>0</v>
      </c>
      <c r="BS579" s="13">
        <f t="shared" si="433"/>
        <v>0</v>
      </c>
      <c r="BT579" s="13">
        <f t="shared" si="434"/>
        <v>0</v>
      </c>
      <c r="BU579" s="40">
        <f t="shared" ref="BU579:BU642" si="458">SUM(AY579:BT579)</f>
        <v>1</v>
      </c>
      <c r="BV579" s="13">
        <f t="shared" si="435"/>
        <v>0</v>
      </c>
      <c r="BW579" s="13">
        <f t="shared" si="436"/>
        <v>1</v>
      </c>
      <c r="BX579" s="13">
        <f t="shared" si="437"/>
        <v>1</v>
      </c>
      <c r="BY579" s="13">
        <f t="shared" si="438"/>
        <v>0</v>
      </c>
      <c r="BZ579" s="13">
        <f t="shared" si="439"/>
        <v>0</v>
      </c>
      <c r="CA579" s="13">
        <f t="shared" si="440"/>
        <v>0</v>
      </c>
      <c r="CB579" s="13">
        <f t="shared" si="441"/>
        <v>0</v>
      </c>
      <c r="CC579" s="13">
        <f t="shared" si="442"/>
        <v>0</v>
      </c>
      <c r="CD579" s="13">
        <f t="shared" si="443"/>
        <v>0</v>
      </c>
      <c r="CE579" s="13">
        <f t="shared" si="444"/>
        <v>0</v>
      </c>
      <c r="CF579" s="13">
        <f t="shared" si="445"/>
        <v>0</v>
      </c>
      <c r="CG579" s="13">
        <f t="shared" si="446"/>
        <v>0</v>
      </c>
      <c r="CH579" s="13">
        <f t="shared" si="447"/>
        <v>0</v>
      </c>
      <c r="CI579" s="13">
        <f t="shared" si="448"/>
        <v>0</v>
      </c>
      <c r="CJ579" s="13">
        <f t="shared" si="449"/>
        <v>0</v>
      </c>
      <c r="CK579" s="13">
        <f t="shared" si="450"/>
        <v>0</v>
      </c>
      <c r="CL579" s="13">
        <f t="shared" si="451"/>
        <v>0</v>
      </c>
      <c r="CM579" s="13">
        <f t="shared" si="452"/>
        <v>0</v>
      </c>
      <c r="CN579" s="13">
        <f t="shared" si="453"/>
        <v>0</v>
      </c>
      <c r="CO579" s="13">
        <f t="shared" si="454"/>
        <v>0</v>
      </c>
      <c r="CP579" s="13">
        <f t="shared" si="455"/>
        <v>0</v>
      </c>
      <c r="CQ579" s="13">
        <f t="shared" si="456"/>
        <v>0</v>
      </c>
      <c r="CR579" s="13">
        <f t="shared" si="457"/>
        <v>1</v>
      </c>
      <c r="CS579" s="13">
        <f t="shared" ref="CS579:CS642" si="459">SUM(AZ579,BD579,BE579,BG579)</f>
        <v>0</v>
      </c>
      <c r="CT579" s="13" t="s">
        <v>107</v>
      </c>
    </row>
    <row r="580" spans="1:98" x14ac:dyDescent="0.35">
      <c r="A580" s="14">
        <v>420</v>
      </c>
      <c r="B580" s="6">
        <v>579</v>
      </c>
      <c r="C580" s="6">
        <v>28</v>
      </c>
      <c r="D580" s="6">
        <v>1</v>
      </c>
      <c r="G580" s="6">
        <v>1</v>
      </c>
      <c r="H580" s="6"/>
      <c r="I580" s="6"/>
      <c r="J580" s="6" t="s">
        <v>254</v>
      </c>
      <c r="K580" s="21">
        <v>43772</v>
      </c>
      <c r="L580" s="6" t="s">
        <v>172</v>
      </c>
      <c r="M580" s="6" t="s">
        <v>255</v>
      </c>
      <c r="N580" s="6"/>
      <c r="O580" s="6"/>
      <c r="P580" s="16">
        <v>43760</v>
      </c>
      <c r="R580" s="6" t="s">
        <v>307</v>
      </c>
      <c r="S580" s="6" t="s">
        <v>307</v>
      </c>
      <c r="T580" s="6" t="s">
        <v>52</v>
      </c>
      <c r="U580" s="6" t="s">
        <v>902</v>
      </c>
      <c r="V580" s="6" t="s">
        <v>257</v>
      </c>
      <c r="W580" s="6" t="s">
        <v>94</v>
      </c>
      <c r="Y580" s="6" t="s">
        <v>73</v>
      </c>
      <c r="Z580" s="6" t="s">
        <v>74</v>
      </c>
      <c r="AU580" s="6" t="s">
        <v>576</v>
      </c>
      <c r="AV580" s="6" t="s">
        <v>106</v>
      </c>
      <c r="AX580" s="6" t="s">
        <v>99</v>
      </c>
      <c r="AY580" s="13">
        <f t="shared" si="414"/>
        <v>0</v>
      </c>
      <c r="AZ580" s="13">
        <f t="shared" si="415"/>
        <v>0</v>
      </c>
      <c r="BA580" s="13">
        <f t="shared" si="416"/>
        <v>0</v>
      </c>
      <c r="BB580" s="13">
        <f t="shared" si="417"/>
        <v>1</v>
      </c>
      <c r="BC580" s="13">
        <f t="shared" si="418"/>
        <v>0</v>
      </c>
      <c r="BD580" s="13">
        <f t="shared" si="419"/>
        <v>0</v>
      </c>
      <c r="BE580" s="13">
        <f>COUNTIF(T580:AW580,"Tocaciones")</f>
        <v>0</v>
      </c>
      <c r="BF580" s="13">
        <f t="shared" si="420"/>
        <v>0</v>
      </c>
      <c r="BG580" s="13">
        <f t="shared" si="421"/>
        <v>0</v>
      </c>
      <c r="BH580" s="13">
        <f t="shared" si="422"/>
        <v>0</v>
      </c>
      <c r="BI580" s="13">
        <f t="shared" si="423"/>
        <v>0</v>
      </c>
      <c r="BJ580" s="13">
        <f t="shared" si="424"/>
        <v>0</v>
      </c>
      <c r="BK580" s="13">
        <f t="shared" si="425"/>
        <v>0</v>
      </c>
      <c r="BL580" s="13">
        <f t="shared" si="426"/>
        <v>0</v>
      </c>
      <c r="BM580" s="13">
        <f t="shared" si="427"/>
        <v>0</v>
      </c>
      <c r="BN580" s="13">
        <f t="shared" si="428"/>
        <v>0</v>
      </c>
      <c r="BO580" s="13">
        <f t="shared" si="429"/>
        <v>0</v>
      </c>
      <c r="BP580" s="13">
        <f t="shared" si="430"/>
        <v>0</v>
      </c>
      <c r="BQ580" s="13">
        <f t="shared" si="431"/>
        <v>0</v>
      </c>
      <c r="BR580" s="13">
        <f t="shared" si="432"/>
        <v>0</v>
      </c>
      <c r="BS580" s="13">
        <f t="shared" si="433"/>
        <v>0</v>
      </c>
      <c r="BT580" s="13">
        <f t="shared" si="434"/>
        <v>0</v>
      </c>
      <c r="BU580" s="40">
        <f t="shared" si="458"/>
        <v>1</v>
      </c>
      <c r="BV580" s="13">
        <f t="shared" si="435"/>
        <v>0</v>
      </c>
      <c r="BW580" s="13">
        <f t="shared" si="436"/>
        <v>1</v>
      </c>
      <c r="BX580" s="13">
        <f t="shared" si="437"/>
        <v>1</v>
      </c>
      <c r="BY580" s="13">
        <f t="shared" si="438"/>
        <v>0</v>
      </c>
      <c r="BZ580" s="13">
        <f t="shared" si="439"/>
        <v>0</v>
      </c>
      <c r="CA580" s="13">
        <f t="shared" si="440"/>
        <v>0</v>
      </c>
      <c r="CB580" s="13">
        <f t="shared" si="441"/>
        <v>0</v>
      </c>
      <c r="CC580" s="13">
        <f t="shared" si="442"/>
        <v>0</v>
      </c>
      <c r="CD580" s="13">
        <f t="shared" si="443"/>
        <v>0</v>
      </c>
      <c r="CE580" s="13">
        <f t="shared" si="444"/>
        <v>0</v>
      </c>
      <c r="CF580" s="13">
        <f t="shared" si="445"/>
        <v>0</v>
      </c>
      <c r="CG580" s="13">
        <f t="shared" si="446"/>
        <v>0</v>
      </c>
      <c r="CH580" s="13">
        <f t="shared" si="447"/>
        <v>0</v>
      </c>
      <c r="CI580" s="13">
        <f t="shared" si="448"/>
        <v>0</v>
      </c>
      <c r="CJ580" s="13">
        <f t="shared" si="449"/>
        <v>0</v>
      </c>
      <c r="CK580" s="13">
        <f t="shared" si="450"/>
        <v>0</v>
      </c>
      <c r="CL580" s="13">
        <f t="shared" si="451"/>
        <v>0</v>
      </c>
      <c r="CM580" s="13">
        <f t="shared" si="452"/>
        <v>0</v>
      </c>
      <c r="CN580" s="13">
        <f t="shared" si="453"/>
        <v>0</v>
      </c>
      <c r="CO580" s="13">
        <f t="shared" si="454"/>
        <v>0</v>
      </c>
      <c r="CP580" s="13">
        <f t="shared" si="455"/>
        <v>0</v>
      </c>
      <c r="CQ580" s="13">
        <f t="shared" si="456"/>
        <v>0</v>
      </c>
      <c r="CR580" s="13">
        <f t="shared" si="457"/>
        <v>1</v>
      </c>
      <c r="CS580" s="13">
        <f t="shared" si="459"/>
        <v>0</v>
      </c>
      <c r="CT580" s="13" t="s">
        <v>107</v>
      </c>
    </row>
    <row r="581" spans="1:98" x14ac:dyDescent="0.35">
      <c r="A581" s="14">
        <v>421</v>
      </c>
      <c r="B581" s="6">
        <v>580</v>
      </c>
      <c r="C581" s="6">
        <v>30</v>
      </c>
      <c r="D581" s="6">
        <v>2</v>
      </c>
      <c r="G581" s="6">
        <v>1</v>
      </c>
      <c r="H581" s="6"/>
      <c r="I581" s="6"/>
      <c r="J581" s="6" t="s">
        <v>254</v>
      </c>
      <c r="K581" s="21">
        <v>43772</v>
      </c>
      <c r="L581" s="6" t="s">
        <v>172</v>
      </c>
      <c r="M581" s="6" t="s">
        <v>255</v>
      </c>
      <c r="N581" s="6"/>
      <c r="O581" s="6"/>
      <c r="P581" s="16">
        <v>43759</v>
      </c>
      <c r="Q581" s="17">
        <v>0.76388888888888884</v>
      </c>
      <c r="R581" s="6" t="s">
        <v>307</v>
      </c>
      <c r="S581" s="6" t="s">
        <v>307</v>
      </c>
      <c r="T581" s="6" t="s">
        <v>52</v>
      </c>
      <c r="U581" s="6" t="s">
        <v>705</v>
      </c>
      <c r="V581" s="6" t="s">
        <v>257</v>
      </c>
      <c r="W581" s="6" t="s">
        <v>94</v>
      </c>
      <c r="Y581" s="6" t="s">
        <v>73</v>
      </c>
      <c r="Z581" s="6" t="s">
        <v>74</v>
      </c>
      <c r="AU581" s="6" t="s">
        <v>105</v>
      </c>
      <c r="AV581" s="6" t="s">
        <v>106</v>
      </c>
      <c r="AX581" s="6" t="s">
        <v>99</v>
      </c>
      <c r="AY581" s="13">
        <f t="shared" si="414"/>
        <v>0</v>
      </c>
      <c r="AZ581" s="13">
        <f t="shared" si="415"/>
        <v>0</v>
      </c>
      <c r="BA581" s="13">
        <f t="shared" si="416"/>
        <v>0</v>
      </c>
      <c r="BB581" s="13">
        <f t="shared" si="417"/>
        <v>1</v>
      </c>
      <c r="BC581" s="13">
        <f t="shared" si="418"/>
        <v>0</v>
      </c>
      <c r="BD581" s="13">
        <f t="shared" si="419"/>
        <v>0</v>
      </c>
      <c r="BE581" s="13">
        <f>COUNTIF(T581:AT581,"Tocaciones")</f>
        <v>0</v>
      </c>
      <c r="BF581" s="13">
        <f t="shared" si="420"/>
        <v>0</v>
      </c>
      <c r="BG581" s="13">
        <f t="shared" si="421"/>
        <v>0</v>
      </c>
      <c r="BH581" s="13">
        <f t="shared" si="422"/>
        <v>0</v>
      </c>
      <c r="BI581" s="13">
        <f t="shared" si="423"/>
        <v>0</v>
      </c>
      <c r="BJ581" s="13">
        <f t="shared" si="424"/>
        <v>0</v>
      </c>
      <c r="BK581" s="13">
        <f t="shared" si="425"/>
        <v>0</v>
      </c>
      <c r="BL581" s="13">
        <f t="shared" si="426"/>
        <v>0</v>
      </c>
      <c r="BM581" s="13">
        <f t="shared" si="427"/>
        <v>0</v>
      </c>
      <c r="BN581" s="13">
        <f t="shared" si="428"/>
        <v>0</v>
      </c>
      <c r="BO581" s="13">
        <f t="shared" si="429"/>
        <v>0</v>
      </c>
      <c r="BP581" s="13">
        <f t="shared" si="430"/>
        <v>0</v>
      </c>
      <c r="BQ581" s="13">
        <f t="shared" si="431"/>
        <v>0</v>
      </c>
      <c r="BR581" s="13">
        <f t="shared" si="432"/>
        <v>0</v>
      </c>
      <c r="BS581" s="13">
        <f t="shared" si="433"/>
        <v>0</v>
      </c>
      <c r="BT581" s="13">
        <f t="shared" si="434"/>
        <v>0</v>
      </c>
      <c r="BU581" s="40">
        <f t="shared" si="458"/>
        <v>1</v>
      </c>
      <c r="BV581" s="13">
        <f t="shared" si="435"/>
        <v>0</v>
      </c>
      <c r="BW581" s="13">
        <f t="shared" si="436"/>
        <v>1</v>
      </c>
      <c r="BX581" s="13">
        <f t="shared" si="437"/>
        <v>1</v>
      </c>
      <c r="BY581" s="13">
        <f t="shared" si="438"/>
        <v>0</v>
      </c>
      <c r="BZ581" s="13">
        <f t="shared" si="439"/>
        <v>0</v>
      </c>
      <c r="CA581" s="13">
        <f t="shared" si="440"/>
        <v>0</v>
      </c>
      <c r="CB581" s="13">
        <f t="shared" si="441"/>
        <v>0</v>
      </c>
      <c r="CC581" s="13">
        <f t="shared" si="442"/>
        <v>0</v>
      </c>
      <c r="CD581" s="13">
        <f t="shared" si="443"/>
        <v>0</v>
      </c>
      <c r="CE581" s="13">
        <f t="shared" si="444"/>
        <v>0</v>
      </c>
      <c r="CF581" s="13">
        <f t="shared" si="445"/>
        <v>0</v>
      </c>
      <c r="CG581" s="13">
        <f t="shared" si="446"/>
        <v>0</v>
      </c>
      <c r="CH581" s="13">
        <f t="shared" si="447"/>
        <v>0</v>
      </c>
      <c r="CI581" s="13">
        <f t="shared" si="448"/>
        <v>0</v>
      </c>
      <c r="CJ581" s="13">
        <f t="shared" si="449"/>
        <v>0</v>
      </c>
      <c r="CK581" s="13">
        <f t="shared" si="450"/>
        <v>0</v>
      </c>
      <c r="CL581" s="13">
        <f t="shared" si="451"/>
        <v>0</v>
      </c>
      <c r="CM581" s="13">
        <f t="shared" si="452"/>
        <v>0</v>
      </c>
      <c r="CN581" s="13">
        <f t="shared" si="453"/>
        <v>0</v>
      </c>
      <c r="CO581" s="13">
        <f t="shared" si="454"/>
        <v>0</v>
      </c>
      <c r="CP581" s="13">
        <f t="shared" si="455"/>
        <v>0</v>
      </c>
      <c r="CQ581" s="13">
        <f t="shared" si="456"/>
        <v>0</v>
      </c>
      <c r="CR581" s="13">
        <f t="shared" si="457"/>
        <v>1</v>
      </c>
      <c r="CS581" s="13">
        <f t="shared" si="459"/>
        <v>0</v>
      </c>
      <c r="CT581" s="13" t="s">
        <v>107</v>
      </c>
    </row>
    <row r="582" spans="1:98" x14ac:dyDescent="0.35">
      <c r="A582" s="14">
        <v>422</v>
      </c>
      <c r="B582" s="6">
        <v>581</v>
      </c>
      <c r="C582" s="6">
        <v>17</v>
      </c>
      <c r="D582" s="6">
        <v>1</v>
      </c>
      <c r="G582" s="6">
        <v>1</v>
      </c>
      <c r="H582" s="6"/>
      <c r="I582" s="6"/>
      <c r="J582" s="6" t="s">
        <v>254</v>
      </c>
      <c r="K582" s="16">
        <v>43767</v>
      </c>
      <c r="L582" s="6" t="s">
        <v>172</v>
      </c>
      <c r="M582" s="6" t="s">
        <v>906</v>
      </c>
      <c r="N582" s="6"/>
      <c r="O582" s="6"/>
      <c r="P582" s="16">
        <v>43762</v>
      </c>
      <c r="Q582" s="17">
        <v>0.94791666666666663</v>
      </c>
      <c r="R582" s="6" t="s">
        <v>98</v>
      </c>
      <c r="S582" s="6" t="s">
        <v>98</v>
      </c>
      <c r="T582" s="6" t="s">
        <v>52</v>
      </c>
      <c r="U582" s="6" t="s">
        <v>907</v>
      </c>
      <c r="V582" s="6" t="s">
        <v>698</v>
      </c>
      <c r="W582" s="6" t="s">
        <v>94</v>
      </c>
      <c r="Y582" s="6" t="s">
        <v>73</v>
      </c>
      <c r="Z582" s="6" t="s">
        <v>74</v>
      </c>
      <c r="AU582" s="6" t="s">
        <v>105</v>
      </c>
      <c r="AV582" s="6" t="s">
        <v>106</v>
      </c>
      <c r="AX582" s="6" t="s">
        <v>99</v>
      </c>
      <c r="AY582" s="13">
        <f t="shared" si="414"/>
        <v>0</v>
      </c>
      <c r="AZ582" s="13">
        <f t="shared" si="415"/>
        <v>0</v>
      </c>
      <c r="BA582" s="13">
        <f t="shared" si="416"/>
        <v>0</v>
      </c>
      <c r="BB582" s="13">
        <f t="shared" si="417"/>
        <v>1</v>
      </c>
      <c r="BC582" s="13">
        <f t="shared" si="418"/>
        <v>0</v>
      </c>
      <c r="BD582" s="13">
        <f t="shared" si="419"/>
        <v>0</v>
      </c>
      <c r="BE582" s="13">
        <f>COUNTIF(T582:AW582,"Tocaciones")</f>
        <v>0</v>
      </c>
      <c r="BF582" s="13">
        <f t="shared" si="420"/>
        <v>0</v>
      </c>
      <c r="BG582" s="13">
        <f t="shared" si="421"/>
        <v>0</v>
      </c>
      <c r="BH582" s="13">
        <f t="shared" si="422"/>
        <v>0</v>
      </c>
      <c r="BI582" s="13">
        <f t="shared" si="423"/>
        <v>0</v>
      </c>
      <c r="BJ582" s="13">
        <f t="shared" si="424"/>
        <v>0</v>
      </c>
      <c r="BK582" s="13">
        <f t="shared" si="425"/>
        <v>0</v>
      </c>
      <c r="BL582" s="13">
        <f t="shared" si="426"/>
        <v>0</v>
      </c>
      <c r="BM582" s="13">
        <f t="shared" si="427"/>
        <v>0</v>
      </c>
      <c r="BN582" s="13">
        <f t="shared" si="428"/>
        <v>0</v>
      </c>
      <c r="BO582" s="13">
        <f t="shared" si="429"/>
        <v>0</v>
      </c>
      <c r="BP582" s="13">
        <f t="shared" si="430"/>
        <v>0</v>
      </c>
      <c r="BQ582" s="13">
        <f t="shared" si="431"/>
        <v>0</v>
      </c>
      <c r="BR582" s="13">
        <f t="shared" si="432"/>
        <v>0</v>
      </c>
      <c r="BS582" s="13">
        <f t="shared" si="433"/>
        <v>0</v>
      </c>
      <c r="BT582" s="13">
        <f t="shared" si="434"/>
        <v>0</v>
      </c>
      <c r="BU582" s="40">
        <f t="shared" si="458"/>
        <v>1</v>
      </c>
      <c r="BV582" s="13">
        <f t="shared" si="435"/>
        <v>0</v>
      </c>
      <c r="BW582" s="13">
        <f t="shared" si="436"/>
        <v>1</v>
      </c>
      <c r="BX582" s="13">
        <f t="shared" si="437"/>
        <v>1</v>
      </c>
      <c r="BY582" s="13">
        <f t="shared" si="438"/>
        <v>0</v>
      </c>
      <c r="BZ582" s="13">
        <f t="shared" si="439"/>
        <v>0</v>
      </c>
      <c r="CA582" s="13">
        <f t="shared" si="440"/>
        <v>0</v>
      </c>
      <c r="CB582" s="13">
        <f t="shared" si="441"/>
        <v>0</v>
      </c>
      <c r="CC582" s="13">
        <f t="shared" si="442"/>
        <v>0</v>
      </c>
      <c r="CD582" s="13">
        <f t="shared" si="443"/>
        <v>0</v>
      </c>
      <c r="CE582" s="13">
        <f t="shared" si="444"/>
        <v>0</v>
      </c>
      <c r="CF582" s="13">
        <f t="shared" si="445"/>
        <v>0</v>
      </c>
      <c r="CG582" s="13">
        <f t="shared" si="446"/>
        <v>0</v>
      </c>
      <c r="CH582" s="13">
        <f t="shared" si="447"/>
        <v>0</v>
      </c>
      <c r="CI582" s="13">
        <f t="shared" si="448"/>
        <v>0</v>
      </c>
      <c r="CJ582" s="13">
        <f t="shared" si="449"/>
        <v>0</v>
      </c>
      <c r="CK582" s="13">
        <f t="shared" si="450"/>
        <v>0</v>
      </c>
      <c r="CL582" s="13">
        <f t="shared" si="451"/>
        <v>0</v>
      </c>
      <c r="CM582" s="13">
        <f t="shared" si="452"/>
        <v>0</v>
      </c>
      <c r="CN582" s="13">
        <f t="shared" si="453"/>
        <v>0</v>
      </c>
      <c r="CO582" s="13">
        <f t="shared" si="454"/>
        <v>0</v>
      </c>
      <c r="CP582" s="13">
        <f t="shared" si="455"/>
        <v>0</v>
      </c>
      <c r="CQ582" s="13">
        <f t="shared" si="456"/>
        <v>0</v>
      </c>
      <c r="CR582" s="13">
        <f t="shared" si="457"/>
        <v>1</v>
      </c>
      <c r="CS582" s="13">
        <f t="shared" si="459"/>
        <v>0</v>
      </c>
      <c r="CT582" s="13" t="s">
        <v>107</v>
      </c>
    </row>
    <row r="583" spans="1:98" x14ac:dyDescent="0.35">
      <c r="A583" s="14">
        <v>423</v>
      </c>
      <c r="B583" s="6">
        <v>582</v>
      </c>
      <c r="C583" s="6">
        <v>25</v>
      </c>
      <c r="D583" s="6">
        <v>1</v>
      </c>
      <c r="F583" s="6" t="s">
        <v>908</v>
      </c>
      <c r="G583" s="6">
        <v>1</v>
      </c>
      <c r="H583" s="6"/>
      <c r="I583" s="6"/>
      <c r="J583" s="6" t="s">
        <v>254</v>
      </c>
      <c r="K583" s="21">
        <v>43772</v>
      </c>
      <c r="L583" s="6" t="s">
        <v>172</v>
      </c>
      <c r="M583" s="6" t="s">
        <v>255</v>
      </c>
      <c r="N583" s="6"/>
      <c r="O583" s="6"/>
      <c r="P583" s="16">
        <v>43761</v>
      </c>
      <c r="Q583" s="17">
        <v>0.875</v>
      </c>
      <c r="R583" s="6" t="s">
        <v>98</v>
      </c>
      <c r="S583" s="6" t="s">
        <v>99</v>
      </c>
      <c r="T583" s="6" t="s">
        <v>49</v>
      </c>
      <c r="U583" s="6" t="s">
        <v>909</v>
      </c>
      <c r="V583" s="6" t="s">
        <v>257</v>
      </c>
      <c r="W583" s="6" t="s">
        <v>91</v>
      </c>
      <c r="Y583" s="6" t="s">
        <v>87</v>
      </c>
      <c r="AA583" s="6" t="s">
        <v>53</v>
      </c>
      <c r="AB583" s="6" t="s">
        <v>909</v>
      </c>
      <c r="AC583" s="6" t="s">
        <v>91</v>
      </c>
      <c r="AE583" s="6" t="s">
        <v>79</v>
      </c>
      <c r="AG583" s="6" t="s">
        <v>58</v>
      </c>
      <c r="AH583" s="6" t="s">
        <v>104</v>
      </c>
      <c r="AI583" s="6" t="s">
        <v>91</v>
      </c>
      <c r="AK583" s="6" t="s">
        <v>79</v>
      </c>
      <c r="AU583" s="6" t="s">
        <v>105</v>
      </c>
      <c r="AV583" s="6" t="s">
        <v>106</v>
      </c>
      <c r="AX583" s="6" t="s">
        <v>99</v>
      </c>
      <c r="AY583" s="13">
        <f t="shared" si="414"/>
        <v>1</v>
      </c>
      <c r="AZ583" s="13">
        <f t="shared" si="415"/>
        <v>0</v>
      </c>
      <c r="BA583" s="13">
        <f t="shared" si="416"/>
        <v>0</v>
      </c>
      <c r="BB583" s="13">
        <f t="shared" si="417"/>
        <v>0</v>
      </c>
      <c r="BC583" s="13">
        <f t="shared" si="418"/>
        <v>1</v>
      </c>
      <c r="BD583" s="13">
        <f t="shared" si="419"/>
        <v>0</v>
      </c>
      <c r="BE583" s="13">
        <f>COUNTIF(T583:AT583,"Tocaciones")</f>
        <v>0</v>
      </c>
      <c r="BF583" s="13">
        <f t="shared" si="420"/>
        <v>0</v>
      </c>
      <c r="BG583" s="13">
        <f t="shared" si="421"/>
        <v>0</v>
      </c>
      <c r="BH583" s="13">
        <f t="shared" si="422"/>
        <v>1</v>
      </c>
      <c r="BI583" s="13">
        <f t="shared" si="423"/>
        <v>0</v>
      </c>
      <c r="BJ583" s="13">
        <f t="shared" si="424"/>
        <v>0</v>
      </c>
      <c r="BK583" s="13">
        <f t="shared" si="425"/>
        <v>0</v>
      </c>
      <c r="BL583" s="13">
        <f t="shared" si="426"/>
        <v>0</v>
      </c>
      <c r="BM583" s="13">
        <f t="shared" si="427"/>
        <v>0</v>
      </c>
      <c r="BN583" s="13">
        <f t="shared" si="428"/>
        <v>0</v>
      </c>
      <c r="BO583" s="13">
        <f t="shared" si="429"/>
        <v>0</v>
      </c>
      <c r="BP583" s="13">
        <f t="shared" si="430"/>
        <v>0</v>
      </c>
      <c r="BQ583" s="13">
        <f t="shared" si="431"/>
        <v>0</v>
      </c>
      <c r="BR583" s="13">
        <f t="shared" si="432"/>
        <v>0</v>
      </c>
      <c r="BS583" s="13">
        <f t="shared" si="433"/>
        <v>0</v>
      </c>
      <c r="BT583" s="13">
        <f t="shared" si="434"/>
        <v>0</v>
      </c>
      <c r="BU583" s="40">
        <f t="shared" si="458"/>
        <v>3</v>
      </c>
      <c r="BV583" s="13">
        <f t="shared" si="435"/>
        <v>0</v>
      </c>
      <c r="BW583" s="13">
        <f t="shared" si="436"/>
        <v>0</v>
      </c>
      <c r="BX583" s="13">
        <f t="shared" si="437"/>
        <v>0</v>
      </c>
      <c r="BY583" s="13">
        <f t="shared" si="438"/>
        <v>0</v>
      </c>
      <c r="BZ583" s="13">
        <f t="shared" si="439"/>
        <v>0</v>
      </c>
      <c r="CA583" s="13">
        <f t="shared" si="440"/>
        <v>0</v>
      </c>
      <c r="CB583" s="13">
        <f t="shared" si="441"/>
        <v>0</v>
      </c>
      <c r="CC583" s="13">
        <f t="shared" si="442"/>
        <v>2</v>
      </c>
      <c r="CD583" s="13">
        <f t="shared" si="443"/>
        <v>0</v>
      </c>
      <c r="CE583" s="13">
        <f t="shared" si="444"/>
        <v>0</v>
      </c>
      <c r="CF583" s="13">
        <f t="shared" si="445"/>
        <v>0</v>
      </c>
      <c r="CG583" s="13">
        <f t="shared" si="446"/>
        <v>0</v>
      </c>
      <c r="CH583" s="13">
        <f t="shared" si="447"/>
        <v>0</v>
      </c>
      <c r="CI583" s="13">
        <f t="shared" si="448"/>
        <v>0</v>
      </c>
      <c r="CJ583" s="13">
        <f t="shared" si="449"/>
        <v>0</v>
      </c>
      <c r="CK583" s="13">
        <f t="shared" si="450"/>
        <v>1</v>
      </c>
      <c r="CL583" s="13">
        <f t="shared" si="451"/>
        <v>0</v>
      </c>
      <c r="CM583" s="13">
        <f t="shared" si="452"/>
        <v>0</v>
      </c>
      <c r="CN583" s="13">
        <f t="shared" si="453"/>
        <v>0</v>
      </c>
      <c r="CO583" s="13">
        <f t="shared" si="454"/>
        <v>3</v>
      </c>
      <c r="CP583" s="13">
        <f t="shared" si="455"/>
        <v>0</v>
      </c>
      <c r="CQ583" s="13">
        <f t="shared" si="456"/>
        <v>0</v>
      </c>
      <c r="CR583" s="13">
        <f t="shared" si="457"/>
        <v>0</v>
      </c>
      <c r="CS583" s="13">
        <f t="shared" si="459"/>
        <v>0</v>
      </c>
      <c r="CT583" s="13" t="s">
        <v>107</v>
      </c>
    </row>
    <row r="584" spans="1:98" x14ac:dyDescent="0.35">
      <c r="A584" s="14">
        <v>424</v>
      </c>
      <c r="B584" s="6">
        <v>583</v>
      </c>
      <c r="D584" s="6">
        <v>1</v>
      </c>
      <c r="F584" s="6" t="s">
        <v>240</v>
      </c>
      <c r="G584" s="6">
        <v>1</v>
      </c>
      <c r="H584" s="6"/>
      <c r="I584" s="6"/>
      <c r="J584" s="6" t="s">
        <v>254</v>
      </c>
      <c r="K584" s="16">
        <v>43767</v>
      </c>
      <c r="L584" s="6" t="s">
        <v>172</v>
      </c>
      <c r="M584" s="6" t="s">
        <v>910</v>
      </c>
      <c r="N584" s="6"/>
      <c r="O584" s="6"/>
      <c r="P584" s="16">
        <v>43757</v>
      </c>
      <c r="Q584" s="17">
        <v>0.94444444444444442</v>
      </c>
      <c r="R584" s="6" t="s">
        <v>98</v>
      </c>
      <c r="S584" s="6" t="s">
        <v>98</v>
      </c>
      <c r="T584" s="6" t="s">
        <v>52</v>
      </c>
      <c r="U584" s="6" t="s">
        <v>911</v>
      </c>
      <c r="V584" s="6" t="s">
        <v>912</v>
      </c>
      <c r="W584" s="6" t="s">
        <v>94</v>
      </c>
      <c r="Y584" s="6" t="s">
        <v>73</v>
      </c>
      <c r="Z584" s="6" t="s">
        <v>76</v>
      </c>
      <c r="AU584" s="6" t="s">
        <v>137</v>
      </c>
      <c r="AV584" s="6" t="s">
        <v>270</v>
      </c>
      <c r="AX584" s="6" t="s">
        <v>99</v>
      </c>
      <c r="AY584" s="13">
        <f t="shared" si="414"/>
        <v>0</v>
      </c>
      <c r="AZ584" s="13">
        <f t="shared" si="415"/>
        <v>0</v>
      </c>
      <c r="BA584" s="13">
        <f t="shared" si="416"/>
        <v>0</v>
      </c>
      <c r="BB584" s="13">
        <f t="shared" si="417"/>
        <v>1</v>
      </c>
      <c r="BC584" s="13">
        <f t="shared" si="418"/>
        <v>0</v>
      </c>
      <c r="BD584" s="13">
        <f t="shared" si="419"/>
        <v>0</v>
      </c>
      <c r="BE584" s="13">
        <f>COUNTIF(T584:AW584,"Tocaciones")</f>
        <v>0</v>
      </c>
      <c r="BF584" s="13">
        <f t="shared" si="420"/>
        <v>0</v>
      </c>
      <c r="BG584" s="13">
        <f t="shared" si="421"/>
        <v>0</v>
      </c>
      <c r="BH584" s="13">
        <f t="shared" si="422"/>
        <v>0</v>
      </c>
      <c r="BI584" s="13">
        <f t="shared" si="423"/>
        <v>0</v>
      </c>
      <c r="BJ584" s="13">
        <f t="shared" si="424"/>
        <v>0</v>
      </c>
      <c r="BK584" s="13">
        <f t="shared" si="425"/>
        <v>0</v>
      </c>
      <c r="BL584" s="13">
        <f t="shared" si="426"/>
        <v>0</v>
      </c>
      <c r="BM584" s="13">
        <f t="shared" si="427"/>
        <v>0</v>
      </c>
      <c r="BN584" s="13">
        <f t="shared" si="428"/>
        <v>0</v>
      </c>
      <c r="BO584" s="13">
        <f t="shared" si="429"/>
        <v>0</v>
      </c>
      <c r="BP584" s="13">
        <f t="shared" si="430"/>
        <v>0</v>
      </c>
      <c r="BQ584" s="13">
        <f t="shared" si="431"/>
        <v>0</v>
      </c>
      <c r="BR584" s="13">
        <f t="shared" si="432"/>
        <v>0</v>
      </c>
      <c r="BS584" s="13">
        <f t="shared" si="433"/>
        <v>0</v>
      </c>
      <c r="BT584" s="13">
        <f t="shared" si="434"/>
        <v>0</v>
      </c>
      <c r="BU584" s="40">
        <f t="shared" si="458"/>
        <v>1</v>
      </c>
      <c r="BV584" s="13">
        <f t="shared" si="435"/>
        <v>0</v>
      </c>
      <c r="BW584" s="13">
        <f t="shared" si="436"/>
        <v>1</v>
      </c>
      <c r="BX584" s="13">
        <f t="shared" si="437"/>
        <v>0</v>
      </c>
      <c r="BY584" s="13">
        <f t="shared" si="438"/>
        <v>0</v>
      </c>
      <c r="BZ584" s="13">
        <f t="shared" si="439"/>
        <v>1</v>
      </c>
      <c r="CA584" s="13">
        <f t="shared" si="440"/>
        <v>0</v>
      </c>
      <c r="CB584" s="13">
        <f t="shared" si="441"/>
        <v>0</v>
      </c>
      <c r="CC584" s="13">
        <f t="shared" si="442"/>
        <v>0</v>
      </c>
      <c r="CD584" s="13">
        <f t="shared" si="443"/>
        <v>0</v>
      </c>
      <c r="CE584" s="13">
        <f t="shared" si="444"/>
        <v>0</v>
      </c>
      <c r="CF584" s="13">
        <f t="shared" si="445"/>
        <v>0</v>
      </c>
      <c r="CG584" s="13">
        <f t="shared" si="446"/>
        <v>0</v>
      </c>
      <c r="CH584" s="13">
        <f t="shared" si="447"/>
        <v>0</v>
      </c>
      <c r="CI584" s="13">
        <f t="shared" si="448"/>
        <v>0</v>
      </c>
      <c r="CJ584" s="13">
        <f t="shared" si="449"/>
        <v>0</v>
      </c>
      <c r="CK584" s="13">
        <f t="shared" si="450"/>
        <v>0</v>
      </c>
      <c r="CL584" s="13">
        <f t="shared" si="451"/>
        <v>0</v>
      </c>
      <c r="CM584" s="13">
        <f t="shared" si="452"/>
        <v>0</v>
      </c>
      <c r="CN584" s="13">
        <f t="shared" si="453"/>
        <v>0</v>
      </c>
      <c r="CO584" s="13">
        <f t="shared" si="454"/>
        <v>0</v>
      </c>
      <c r="CP584" s="13">
        <f t="shared" si="455"/>
        <v>0</v>
      </c>
      <c r="CQ584" s="13">
        <f t="shared" si="456"/>
        <v>0</v>
      </c>
      <c r="CR584" s="13">
        <f t="shared" si="457"/>
        <v>1</v>
      </c>
      <c r="CS584" s="13">
        <f t="shared" si="459"/>
        <v>0</v>
      </c>
      <c r="CT584" s="13" t="s">
        <v>107</v>
      </c>
    </row>
    <row r="585" spans="1:98" x14ac:dyDescent="0.35">
      <c r="A585" s="14">
        <v>425</v>
      </c>
      <c r="B585" s="6">
        <v>584</v>
      </c>
      <c r="C585" s="6">
        <v>21</v>
      </c>
      <c r="D585" s="6">
        <v>1</v>
      </c>
      <c r="F585" s="6" t="s">
        <v>240</v>
      </c>
      <c r="G585" s="6">
        <v>1</v>
      </c>
      <c r="H585" s="6"/>
      <c r="I585" s="6"/>
      <c r="J585" s="6" t="s">
        <v>254</v>
      </c>
      <c r="K585" s="21">
        <v>43772</v>
      </c>
      <c r="L585" s="6" t="s">
        <v>172</v>
      </c>
      <c r="M585" s="6" t="s">
        <v>255</v>
      </c>
      <c r="N585" s="6"/>
      <c r="O585" s="6"/>
      <c r="P585" s="16">
        <v>43761</v>
      </c>
      <c r="R585" s="6" t="s">
        <v>98</v>
      </c>
      <c r="S585" s="6" t="s">
        <v>98</v>
      </c>
      <c r="T585" s="6" t="s">
        <v>52</v>
      </c>
      <c r="U585" s="6" t="s">
        <v>913</v>
      </c>
      <c r="V585" s="6" t="s">
        <v>257</v>
      </c>
      <c r="W585" s="6" t="s">
        <v>94</v>
      </c>
      <c r="Y585" s="6" t="s">
        <v>73</v>
      </c>
      <c r="Z585" s="6" t="s">
        <v>74</v>
      </c>
      <c r="AA585" s="6" t="s">
        <v>49</v>
      </c>
      <c r="AB585" s="6" t="s">
        <v>913</v>
      </c>
      <c r="AC585" s="6" t="s">
        <v>94</v>
      </c>
      <c r="AE585" s="6" t="s">
        <v>87</v>
      </c>
      <c r="AU585" s="6" t="s">
        <v>105</v>
      </c>
      <c r="AV585" s="6" t="s">
        <v>106</v>
      </c>
      <c r="AX585" s="6" t="s">
        <v>99</v>
      </c>
      <c r="AY585" s="13">
        <f t="shared" si="414"/>
        <v>1</v>
      </c>
      <c r="AZ585" s="13">
        <f t="shared" si="415"/>
        <v>0</v>
      </c>
      <c r="BA585" s="13">
        <f t="shared" si="416"/>
        <v>0</v>
      </c>
      <c r="BB585" s="13">
        <f t="shared" si="417"/>
        <v>1</v>
      </c>
      <c r="BC585" s="13">
        <f t="shared" si="418"/>
        <v>0</v>
      </c>
      <c r="BD585" s="13">
        <f t="shared" si="419"/>
        <v>0</v>
      </c>
      <c r="BE585" s="13">
        <f>COUNTIF(T585:AT585,"Tocaciones")</f>
        <v>0</v>
      </c>
      <c r="BF585" s="13">
        <f t="shared" si="420"/>
        <v>0</v>
      </c>
      <c r="BG585" s="13">
        <f t="shared" si="421"/>
        <v>0</v>
      </c>
      <c r="BH585" s="13">
        <f t="shared" si="422"/>
        <v>0</v>
      </c>
      <c r="BI585" s="13">
        <f t="shared" si="423"/>
        <v>0</v>
      </c>
      <c r="BJ585" s="13">
        <f t="shared" si="424"/>
        <v>0</v>
      </c>
      <c r="BK585" s="13">
        <f t="shared" si="425"/>
        <v>0</v>
      </c>
      <c r="BL585" s="13">
        <f t="shared" si="426"/>
        <v>0</v>
      </c>
      <c r="BM585" s="13">
        <f t="shared" si="427"/>
        <v>0</v>
      </c>
      <c r="BN585" s="13">
        <f t="shared" si="428"/>
        <v>0</v>
      </c>
      <c r="BO585" s="13">
        <f t="shared" si="429"/>
        <v>0</v>
      </c>
      <c r="BP585" s="13">
        <f t="shared" si="430"/>
        <v>0</v>
      </c>
      <c r="BQ585" s="13">
        <f t="shared" si="431"/>
        <v>0</v>
      </c>
      <c r="BR585" s="13">
        <f t="shared" si="432"/>
        <v>0</v>
      </c>
      <c r="BS585" s="13">
        <f t="shared" si="433"/>
        <v>0</v>
      </c>
      <c r="BT585" s="13">
        <f t="shared" si="434"/>
        <v>0</v>
      </c>
      <c r="BU585" s="40">
        <f t="shared" si="458"/>
        <v>2</v>
      </c>
      <c r="BV585" s="13">
        <f t="shared" si="435"/>
        <v>0</v>
      </c>
      <c r="BW585" s="13">
        <f t="shared" si="436"/>
        <v>1</v>
      </c>
      <c r="BX585" s="13">
        <f t="shared" si="437"/>
        <v>1</v>
      </c>
      <c r="BY585" s="13">
        <f t="shared" si="438"/>
        <v>0</v>
      </c>
      <c r="BZ585" s="13">
        <f t="shared" si="439"/>
        <v>0</v>
      </c>
      <c r="CA585" s="13">
        <f t="shared" si="440"/>
        <v>0</v>
      </c>
      <c r="CB585" s="13">
        <f t="shared" si="441"/>
        <v>0</v>
      </c>
      <c r="CC585" s="13">
        <f t="shared" si="442"/>
        <v>0</v>
      </c>
      <c r="CD585" s="13">
        <f t="shared" si="443"/>
        <v>0</v>
      </c>
      <c r="CE585" s="13">
        <f t="shared" si="444"/>
        <v>0</v>
      </c>
      <c r="CF585" s="13">
        <f t="shared" si="445"/>
        <v>0</v>
      </c>
      <c r="CG585" s="13">
        <f t="shared" si="446"/>
        <v>0</v>
      </c>
      <c r="CH585" s="13">
        <f t="shared" si="447"/>
        <v>0</v>
      </c>
      <c r="CI585" s="13">
        <f t="shared" si="448"/>
        <v>0</v>
      </c>
      <c r="CJ585" s="13">
        <f t="shared" si="449"/>
        <v>0</v>
      </c>
      <c r="CK585" s="13">
        <f t="shared" si="450"/>
        <v>1</v>
      </c>
      <c r="CL585" s="13">
        <f t="shared" si="451"/>
        <v>0</v>
      </c>
      <c r="CM585" s="13">
        <f t="shared" si="452"/>
        <v>0</v>
      </c>
      <c r="CN585" s="13">
        <f t="shared" si="453"/>
        <v>0</v>
      </c>
      <c r="CO585" s="13">
        <f t="shared" si="454"/>
        <v>0</v>
      </c>
      <c r="CP585" s="13">
        <f t="shared" si="455"/>
        <v>0</v>
      </c>
      <c r="CQ585" s="13">
        <f t="shared" si="456"/>
        <v>0</v>
      </c>
      <c r="CR585" s="13">
        <f t="shared" si="457"/>
        <v>2</v>
      </c>
      <c r="CS585" s="13">
        <f t="shared" si="459"/>
        <v>0</v>
      </c>
      <c r="CT585" s="13" t="s">
        <v>107</v>
      </c>
    </row>
    <row r="586" spans="1:98" x14ac:dyDescent="0.35">
      <c r="A586" s="14">
        <v>426</v>
      </c>
      <c r="B586" s="6">
        <v>585</v>
      </c>
      <c r="C586" s="6">
        <v>22</v>
      </c>
      <c r="D586" s="6">
        <v>2</v>
      </c>
      <c r="F586" s="6" t="s">
        <v>240</v>
      </c>
      <c r="G586" s="6">
        <v>1</v>
      </c>
      <c r="H586" s="6"/>
      <c r="I586" s="6"/>
      <c r="J586" s="6" t="s">
        <v>254</v>
      </c>
      <c r="K586" s="16">
        <v>43767</v>
      </c>
      <c r="L586" s="6" t="s">
        <v>172</v>
      </c>
      <c r="M586" s="6" t="s">
        <v>255</v>
      </c>
      <c r="N586" s="6"/>
      <c r="O586" s="6"/>
      <c r="P586" s="16">
        <v>43759</v>
      </c>
      <c r="Q586" s="17">
        <v>0.83333333333333337</v>
      </c>
      <c r="R586" s="6" t="s">
        <v>98</v>
      </c>
      <c r="S586" s="6" t="s">
        <v>99</v>
      </c>
      <c r="T586" s="6" t="s">
        <v>52</v>
      </c>
      <c r="U586" s="6" t="s">
        <v>886</v>
      </c>
      <c r="V586" s="6" t="s">
        <v>257</v>
      </c>
      <c r="W586" s="6" t="s">
        <v>91</v>
      </c>
      <c r="Y586" s="6" t="s">
        <v>73</v>
      </c>
      <c r="Z586" s="6" t="s">
        <v>74</v>
      </c>
      <c r="AU586" s="6" t="s">
        <v>105</v>
      </c>
      <c r="AV586" s="6" t="s">
        <v>106</v>
      </c>
      <c r="AX586" s="6" t="s">
        <v>99</v>
      </c>
      <c r="AY586" s="13">
        <f t="shared" si="414"/>
        <v>0</v>
      </c>
      <c r="AZ586" s="13">
        <f t="shared" si="415"/>
        <v>0</v>
      </c>
      <c r="BA586" s="13">
        <f t="shared" si="416"/>
        <v>0</v>
      </c>
      <c r="BB586" s="13">
        <f t="shared" si="417"/>
        <v>1</v>
      </c>
      <c r="BC586" s="13">
        <f t="shared" si="418"/>
        <v>0</v>
      </c>
      <c r="BD586" s="13">
        <f t="shared" si="419"/>
        <v>0</v>
      </c>
      <c r="BE586" s="13">
        <f>COUNTIF(T586:AW586,"Tocaciones")</f>
        <v>0</v>
      </c>
      <c r="BF586" s="13">
        <f t="shared" si="420"/>
        <v>0</v>
      </c>
      <c r="BG586" s="13">
        <f t="shared" si="421"/>
        <v>0</v>
      </c>
      <c r="BH586" s="13">
        <f t="shared" si="422"/>
        <v>0</v>
      </c>
      <c r="BI586" s="13">
        <f t="shared" si="423"/>
        <v>0</v>
      </c>
      <c r="BJ586" s="13">
        <f t="shared" si="424"/>
        <v>0</v>
      </c>
      <c r="BK586" s="13">
        <f t="shared" si="425"/>
        <v>0</v>
      </c>
      <c r="BL586" s="13">
        <f t="shared" si="426"/>
        <v>0</v>
      </c>
      <c r="BM586" s="13">
        <f t="shared" si="427"/>
        <v>0</v>
      </c>
      <c r="BN586" s="13">
        <f t="shared" si="428"/>
        <v>0</v>
      </c>
      <c r="BO586" s="13">
        <f t="shared" si="429"/>
        <v>0</v>
      </c>
      <c r="BP586" s="13">
        <f t="shared" si="430"/>
        <v>0</v>
      </c>
      <c r="BQ586" s="13">
        <f t="shared" si="431"/>
        <v>0</v>
      </c>
      <c r="BR586" s="13">
        <f t="shared" si="432"/>
        <v>0</v>
      </c>
      <c r="BS586" s="13">
        <f t="shared" si="433"/>
        <v>0</v>
      </c>
      <c r="BT586" s="13">
        <f t="shared" si="434"/>
        <v>0</v>
      </c>
      <c r="BU586" s="40">
        <f t="shared" si="458"/>
        <v>1</v>
      </c>
      <c r="BV586" s="13">
        <f t="shared" si="435"/>
        <v>0</v>
      </c>
      <c r="BW586" s="13">
        <f t="shared" si="436"/>
        <v>1</v>
      </c>
      <c r="BX586" s="13">
        <f t="shared" si="437"/>
        <v>1</v>
      </c>
      <c r="BY586" s="13">
        <f t="shared" si="438"/>
        <v>0</v>
      </c>
      <c r="BZ586" s="13">
        <f t="shared" si="439"/>
        <v>0</v>
      </c>
      <c r="CA586" s="13">
        <f t="shared" si="440"/>
        <v>0</v>
      </c>
      <c r="CB586" s="13">
        <f t="shared" si="441"/>
        <v>0</v>
      </c>
      <c r="CC586" s="13">
        <f t="shared" si="442"/>
        <v>0</v>
      </c>
      <c r="CD586" s="13">
        <f t="shared" si="443"/>
        <v>0</v>
      </c>
      <c r="CE586" s="13">
        <f t="shared" si="444"/>
        <v>0</v>
      </c>
      <c r="CF586" s="13">
        <f t="shared" si="445"/>
        <v>0</v>
      </c>
      <c r="CG586" s="13">
        <f t="shared" si="446"/>
        <v>0</v>
      </c>
      <c r="CH586" s="13">
        <f t="shared" si="447"/>
        <v>0</v>
      </c>
      <c r="CI586" s="13">
        <f t="shared" si="448"/>
        <v>0</v>
      </c>
      <c r="CJ586" s="13">
        <f t="shared" si="449"/>
        <v>0</v>
      </c>
      <c r="CK586" s="13">
        <f t="shared" si="450"/>
        <v>0</v>
      </c>
      <c r="CL586" s="13">
        <f t="shared" si="451"/>
        <v>0</v>
      </c>
      <c r="CM586" s="13">
        <f t="shared" si="452"/>
        <v>0</v>
      </c>
      <c r="CN586" s="13">
        <f t="shared" si="453"/>
        <v>0</v>
      </c>
      <c r="CO586" s="13">
        <f t="shared" si="454"/>
        <v>1</v>
      </c>
      <c r="CP586" s="13">
        <f t="shared" si="455"/>
        <v>0</v>
      </c>
      <c r="CQ586" s="13">
        <f t="shared" si="456"/>
        <v>0</v>
      </c>
      <c r="CR586" s="13">
        <f t="shared" si="457"/>
        <v>0</v>
      </c>
      <c r="CS586" s="13">
        <f t="shared" si="459"/>
        <v>0</v>
      </c>
      <c r="CT586" s="13" t="s">
        <v>107</v>
      </c>
    </row>
    <row r="587" spans="1:98" x14ac:dyDescent="0.35">
      <c r="A587" s="14">
        <v>427</v>
      </c>
      <c r="B587" s="6">
        <v>586</v>
      </c>
      <c r="C587" s="6">
        <v>33</v>
      </c>
      <c r="D587" s="6">
        <v>1</v>
      </c>
      <c r="G587" s="6">
        <v>1</v>
      </c>
      <c r="H587" s="6"/>
      <c r="I587" s="6"/>
      <c r="J587" s="6" t="s">
        <v>254</v>
      </c>
      <c r="K587" s="21">
        <v>43772</v>
      </c>
      <c r="L587" s="6" t="s">
        <v>172</v>
      </c>
      <c r="M587" s="6" t="s">
        <v>255</v>
      </c>
      <c r="N587" s="6"/>
      <c r="O587" s="6"/>
      <c r="P587" s="16">
        <v>43760</v>
      </c>
      <c r="Q587" s="17">
        <v>0.75</v>
      </c>
      <c r="R587" s="6" t="s">
        <v>98</v>
      </c>
      <c r="S587" s="6" t="s">
        <v>98</v>
      </c>
      <c r="T587" s="6" t="s">
        <v>52</v>
      </c>
      <c r="U587" s="6" t="s">
        <v>705</v>
      </c>
      <c r="V587" s="6" t="s">
        <v>257</v>
      </c>
      <c r="W587" s="6" t="s">
        <v>94</v>
      </c>
      <c r="Y587" s="6" t="s">
        <v>73</v>
      </c>
      <c r="Z587" s="6" t="s">
        <v>74</v>
      </c>
      <c r="AU587" s="6" t="s">
        <v>105</v>
      </c>
      <c r="AV587" s="6" t="s">
        <v>106</v>
      </c>
      <c r="AX587" s="6" t="s">
        <v>99</v>
      </c>
      <c r="AY587" s="13">
        <f t="shared" si="414"/>
        <v>0</v>
      </c>
      <c r="AZ587" s="13">
        <f t="shared" si="415"/>
        <v>0</v>
      </c>
      <c r="BA587" s="13">
        <f t="shared" si="416"/>
        <v>0</v>
      </c>
      <c r="BB587" s="13">
        <f t="shared" si="417"/>
        <v>1</v>
      </c>
      <c r="BC587" s="13">
        <f t="shared" si="418"/>
        <v>0</v>
      </c>
      <c r="BD587" s="13">
        <f t="shared" si="419"/>
        <v>0</v>
      </c>
      <c r="BE587" s="13">
        <f>COUNTIF(T587:AT587,"Tocaciones")</f>
        <v>0</v>
      </c>
      <c r="BF587" s="13">
        <f t="shared" si="420"/>
        <v>0</v>
      </c>
      <c r="BG587" s="13">
        <f t="shared" si="421"/>
        <v>0</v>
      </c>
      <c r="BH587" s="13">
        <f t="shared" si="422"/>
        <v>0</v>
      </c>
      <c r="BI587" s="13">
        <f t="shared" si="423"/>
        <v>0</v>
      </c>
      <c r="BJ587" s="13">
        <f t="shared" si="424"/>
        <v>0</v>
      </c>
      <c r="BK587" s="13">
        <f t="shared" si="425"/>
        <v>0</v>
      </c>
      <c r="BL587" s="13">
        <f t="shared" si="426"/>
        <v>0</v>
      </c>
      <c r="BM587" s="13">
        <f t="shared" si="427"/>
        <v>0</v>
      </c>
      <c r="BN587" s="13">
        <f t="shared" si="428"/>
        <v>0</v>
      </c>
      <c r="BO587" s="13">
        <f t="shared" si="429"/>
        <v>0</v>
      </c>
      <c r="BP587" s="13">
        <f t="shared" si="430"/>
        <v>0</v>
      </c>
      <c r="BQ587" s="13">
        <f t="shared" si="431"/>
        <v>0</v>
      </c>
      <c r="BR587" s="13">
        <f t="shared" si="432"/>
        <v>0</v>
      </c>
      <c r="BS587" s="13">
        <f t="shared" si="433"/>
        <v>0</v>
      </c>
      <c r="BT587" s="13">
        <f t="shared" si="434"/>
        <v>0</v>
      </c>
      <c r="BU587" s="40">
        <f t="shared" si="458"/>
        <v>1</v>
      </c>
      <c r="BV587" s="13">
        <f t="shared" si="435"/>
        <v>0</v>
      </c>
      <c r="BW587" s="13">
        <f t="shared" si="436"/>
        <v>1</v>
      </c>
      <c r="BX587" s="13">
        <f t="shared" si="437"/>
        <v>1</v>
      </c>
      <c r="BY587" s="13">
        <f t="shared" si="438"/>
        <v>0</v>
      </c>
      <c r="BZ587" s="13">
        <f t="shared" si="439"/>
        <v>0</v>
      </c>
      <c r="CA587" s="13">
        <f t="shared" si="440"/>
        <v>0</v>
      </c>
      <c r="CB587" s="13">
        <f t="shared" si="441"/>
        <v>0</v>
      </c>
      <c r="CC587" s="13">
        <f t="shared" si="442"/>
        <v>0</v>
      </c>
      <c r="CD587" s="13">
        <f t="shared" si="443"/>
        <v>0</v>
      </c>
      <c r="CE587" s="13">
        <f t="shared" si="444"/>
        <v>0</v>
      </c>
      <c r="CF587" s="13">
        <f t="shared" si="445"/>
        <v>0</v>
      </c>
      <c r="CG587" s="13">
        <f t="shared" si="446"/>
        <v>0</v>
      </c>
      <c r="CH587" s="13">
        <f t="shared" si="447"/>
        <v>0</v>
      </c>
      <c r="CI587" s="13">
        <f t="shared" si="448"/>
        <v>0</v>
      </c>
      <c r="CJ587" s="13">
        <f t="shared" si="449"/>
        <v>0</v>
      </c>
      <c r="CK587" s="13">
        <f t="shared" si="450"/>
        <v>0</v>
      </c>
      <c r="CL587" s="13">
        <f t="shared" si="451"/>
        <v>0</v>
      </c>
      <c r="CM587" s="13">
        <f t="shared" si="452"/>
        <v>0</v>
      </c>
      <c r="CN587" s="13">
        <f t="shared" si="453"/>
        <v>0</v>
      </c>
      <c r="CO587" s="13">
        <f t="shared" si="454"/>
        <v>0</v>
      </c>
      <c r="CP587" s="13">
        <f t="shared" si="455"/>
        <v>0</v>
      </c>
      <c r="CQ587" s="13">
        <f t="shared" si="456"/>
        <v>0</v>
      </c>
      <c r="CR587" s="13">
        <f t="shared" si="457"/>
        <v>1</v>
      </c>
      <c r="CS587" s="13">
        <f t="shared" si="459"/>
        <v>0</v>
      </c>
      <c r="CT587" s="13" t="s">
        <v>107</v>
      </c>
    </row>
    <row r="588" spans="1:98" x14ac:dyDescent="0.35">
      <c r="A588" s="14">
        <v>428</v>
      </c>
      <c r="B588" s="6">
        <v>587</v>
      </c>
      <c r="C588" s="6">
        <v>27</v>
      </c>
      <c r="D588" s="6">
        <v>1</v>
      </c>
      <c r="G588" s="6">
        <v>1</v>
      </c>
      <c r="H588" s="6"/>
      <c r="I588" s="6"/>
      <c r="J588" s="6" t="s">
        <v>254</v>
      </c>
      <c r="K588" s="16">
        <v>43768</v>
      </c>
      <c r="L588" s="6" t="s">
        <v>172</v>
      </c>
      <c r="M588" s="6" t="s">
        <v>255</v>
      </c>
      <c r="N588" s="6"/>
      <c r="O588" s="6"/>
      <c r="P588" s="16">
        <v>43760</v>
      </c>
      <c r="Q588" s="17">
        <v>0.83333333333333337</v>
      </c>
      <c r="R588" s="6" t="s">
        <v>98</v>
      </c>
      <c r="S588" s="6" t="s">
        <v>98</v>
      </c>
      <c r="T588" s="6" t="s">
        <v>52</v>
      </c>
      <c r="U588" s="6" t="s">
        <v>914</v>
      </c>
      <c r="V588" s="6" t="s">
        <v>257</v>
      </c>
      <c r="W588" s="6" t="s">
        <v>94</v>
      </c>
      <c r="Y588" s="6" t="s">
        <v>73</v>
      </c>
      <c r="Z588" s="6" t="s">
        <v>74</v>
      </c>
      <c r="AU588" s="6" t="s">
        <v>105</v>
      </c>
      <c r="AV588" s="6" t="s">
        <v>106</v>
      </c>
      <c r="AX588" s="6" t="s">
        <v>99</v>
      </c>
      <c r="AY588" s="13">
        <f t="shared" si="414"/>
        <v>0</v>
      </c>
      <c r="AZ588" s="13">
        <f t="shared" si="415"/>
        <v>0</v>
      </c>
      <c r="BA588" s="13">
        <f t="shared" si="416"/>
        <v>0</v>
      </c>
      <c r="BB588" s="13">
        <f t="shared" si="417"/>
        <v>1</v>
      </c>
      <c r="BC588" s="13">
        <f t="shared" si="418"/>
        <v>0</v>
      </c>
      <c r="BD588" s="13">
        <f t="shared" si="419"/>
        <v>0</v>
      </c>
      <c r="BE588" s="13">
        <f>COUNTIF(T588:AW588,"Tocaciones")</f>
        <v>0</v>
      </c>
      <c r="BF588" s="13">
        <f t="shared" si="420"/>
        <v>0</v>
      </c>
      <c r="BG588" s="13">
        <f t="shared" si="421"/>
        <v>0</v>
      </c>
      <c r="BH588" s="13">
        <f t="shared" si="422"/>
        <v>0</v>
      </c>
      <c r="BI588" s="13">
        <f t="shared" si="423"/>
        <v>0</v>
      </c>
      <c r="BJ588" s="13">
        <f t="shared" si="424"/>
        <v>0</v>
      </c>
      <c r="BK588" s="13">
        <f t="shared" si="425"/>
        <v>0</v>
      </c>
      <c r="BL588" s="13">
        <f t="shared" si="426"/>
        <v>0</v>
      </c>
      <c r="BM588" s="13">
        <f t="shared" si="427"/>
        <v>0</v>
      </c>
      <c r="BN588" s="13">
        <f t="shared" si="428"/>
        <v>0</v>
      </c>
      <c r="BO588" s="13">
        <f t="shared" si="429"/>
        <v>0</v>
      </c>
      <c r="BP588" s="13">
        <f t="shared" si="430"/>
        <v>0</v>
      </c>
      <c r="BQ588" s="13">
        <f t="shared" si="431"/>
        <v>0</v>
      </c>
      <c r="BR588" s="13">
        <f t="shared" si="432"/>
        <v>0</v>
      </c>
      <c r="BS588" s="13">
        <f t="shared" si="433"/>
        <v>0</v>
      </c>
      <c r="BT588" s="13">
        <f t="shared" si="434"/>
        <v>0</v>
      </c>
      <c r="BU588" s="40">
        <f t="shared" si="458"/>
        <v>1</v>
      </c>
      <c r="BV588" s="13">
        <f t="shared" si="435"/>
        <v>0</v>
      </c>
      <c r="BW588" s="13">
        <f t="shared" si="436"/>
        <v>1</v>
      </c>
      <c r="BX588" s="13">
        <f t="shared" si="437"/>
        <v>1</v>
      </c>
      <c r="BY588" s="13">
        <f t="shared" si="438"/>
        <v>0</v>
      </c>
      <c r="BZ588" s="13">
        <f t="shared" si="439"/>
        <v>0</v>
      </c>
      <c r="CA588" s="13">
        <f t="shared" si="440"/>
        <v>0</v>
      </c>
      <c r="CB588" s="13">
        <f t="shared" si="441"/>
        <v>0</v>
      </c>
      <c r="CC588" s="13">
        <f t="shared" si="442"/>
        <v>0</v>
      </c>
      <c r="CD588" s="13">
        <f t="shared" si="443"/>
        <v>0</v>
      </c>
      <c r="CE588" s="13">
        <f t="shared" si="444"/>
        <v>0</v>
      </c>
      <c r="CF588" s="13">
        <f t="shared" si="445"/>
        <v>0</v>
      </c>
      <c r="CG588" s="13">
        <f t="shared" si="446"/>
        <v>0</v>
      </c>
      <c r="CH588" s="13">
        <f t="shared" si="447"/>
        <v>0</v>
      </c>
      <c r="CI588" s="13">
        <f t="shared" si="448"/>
        <v>0</v>
      </c>
      <c r="CJ588" s="13">
        <f t="shared" si="449"/>
        <v>0</v>
      </c>
      <c r="CK588" s="13">
        <f t="shared" si="450"/>
        <v>0</v>
      </c>
      <c r="CL588" s="13">
        <f t="shared" si="451"/>
        <v>0</v>
      </c>
      <c r="CM588" s="13">
        <f t="shared" si="452"/>
        <v>0</v>
      </c>
      <c r="CN588" s="13">
        <f t="shared" si="453"/>
        <v>0</v>
      </c>
      <c r="CO588" s="13">
        <f t="shared" si="454"/>
        <v>0</v>
      </c>
      <c r="CP588" s="13">
        <f t="shared" si="455"/>
        <v>0</v>
      </c>
      <c r="CQ588" s="13">
        <f t="shared" si="456"/>
        <v>0</v>
      </c>
      <c r="CR588" s="13">
        <f t="shared" si="457"/>
        <v>1</v>
      </c>
      <c r="CS588" s="13">
        <f t="shared" si="459"/>
        <v>0</v>
      </c>
      <c r="CT588" s="13" t="s">
        <v>107</v>
      </c>
    </row>
    <row r="589" spans="1:98" x14ac:dyDescent="0.35">
      <c r="A589" s="14">
        <v>429</v>
      </c>
      <c r="B589" s="6">
        <v>588</v>
      </c>
      <c r="D589" s="6">
        <v>1</v>
      </c>
      <c r="G589" s="6">
        <v>1</v>
      </c>
      <c r="H589" s="6"/>
      <c r="I589" s="6"/>
      <c r="J589" s="6" t="s">
        <v>866</v>
      </c>
      <c r="K589" s="21">
        <v>43773</v>
      </c>
      <c r="L589" s="6" t="s">
        <v>276</v>
      </c>
      <c r="M589" s="6" t="s">
        <v>139</v>
      </c>
      <c r="N589" s="6"/>
      <c r="O589" s="6"/>
      <c r="P589" s="16">
        <v>43767</v>
      </c>
      <c r="Q589" s="17">
        <v>0.91666666666666663</v>
      </c>
      <c r="R589" s="6" t="s">
        <v>99</v>
      </c>
      <c r="S589" s="6" t="s">
        <v>98</v>
      </c>
      <c r="T589" s="6" t="s">
        <v>52</v>
      </c>
      <c r="U589" s="6" t="s">
        <v>915</v>
      </c>
      <c r="V589" s="6" t="s">
        <v>141</v>
      </c>
      <c r="W589" s="6" t="s">
        <v>94</v>
      </c>
      <c r="Y589" s="6" t="s">
        <v>73</v>
      </c>
      <c r="Z589" s="6" t="s">
        <v>74</v>
      </c>
      <c r="AU589" s="6" t="s">
        <v>105</v>
      </c>
      <c r="AV589" s="6" t="s">
        <v>106</v>
      </c>
      <c r="AX589" s="6" t="s">
        <v>99</v>
      </c>
      <c r="AY589" s="13">
        <f t="shared" si="414"/>
        <v>0</v>
      </c>
      <c r="AZ589" s="13">
        <f t="shared" si="415"/>
        <v>0</v>
      </c>
      <c r="BA589" s="13">
        <f t="shared" si="416"/>
        <v>0</v>
      </c>
      <c r="BB589" s="13">
        <f t="shared" si="417"/>
        <v>1</v>
      </c>
      <c r="BC589" s="13">
        <f t="shared" si="418"/>
        <v>0</v>
      </c>
      <c r="BD589" s="13">
        <f t="shared" si="419"/>
        <v>0</v>
      </c>
      <c r="BE589" s="13">
        <f>COUNTIF(T589:AT589,"Tocaciones")</f>
        <v>0</v>
      </c>
      <c r="BF589" s="13">
        <f t="shared" si="420"/>
        <v>0</v>
      </c>
      <c r="BG589" s="13">
        <f t="shared" si="421"/>
        <v>0</v>
      </c>
      <c r="BH589" s="13">
        <f t="shared" si="422"/>
        <v>0</v>
      </c>
      <c r="BI589" s="13">
        <f t="shared" si="423"/>
        <v>0</v>
      </c>
      <c r="BJ589" s="13">
        <f t="shared" si="424"/>
        <v>0</v>
      </c>
      <c r="BK589" s="13">
        <f t="shared" si="425"/>
        <v>0</v>
      </c>
      <c r="BL589" s="13">
        <f t="shared" si="426"/>
        <v>0</v>
      </c>
      <c r="BM589" s="13">
        <f t="shared" si="427"/>
        <v>0</v>
      </c>
      <c r="BN589" s="13">
        <f t="shared" si="428"/>
        <v>0</v>
      </c>
      <c r="BO589" s="13">
        <f t="shared" si="429"/>
        <v>0</v>
      </c>
      <c r="BP589" s="13">
        <f t="shared" si="430"/>
        <v>0</v>
      </c>
      <c r="BQ589" s="13">
        <f t="shared" si="431"/>
        <v>0</v>
      </c>
      <c r="BR589" s="13">
        <f t="shared" si="432"/>
        <v>0</v>
      </c>
      <c r="BS589" s="13">
        <f t="shared" si="433"/>
        <v>0</v>
      </c>
      <c r="BT589" s="13">
        <f t="shared" si="434"/>
        <v>0</v>
      </c>
      <c r="BU589" s="40">
        <f t="shared" si="458"/>
        <v>1</v>
      </c>
      <c r="BV589" s="13">
        <f t="shared" si="435"/>
        <v>0</v>
      </c>
      <c r="BW589" s="13">
        <f t="shared" si="436"/>
        <v>1</v>
      </c>
      <c r="BX589" s="13">
        <f t="shared" si="437"/>
        <v>1</v>
      </c>
      <c r="BY589" s="13">
        <f t="shared" si="438"/>
        <v>0</v>
      </c>
      <c r="BZ589" s="13">
        <f t="shared" si="439"/>
        <v>0</v>
      </c>
      <c r="CA589" s="13">
        <f t="shared" si="440"/>
        <v>0</v>
      </c>
      <c r="CB589" s="13">
        <f t="shared" si="441"/>
        <v>0</v>
      </c>
      <c r="CC589" s="13">
        <f t="shared" si="442"/>
        <v>0</v>
      </c>
      <c r="CD589" s="13">
        <f t="shared" si="443"/>
        <v>0</v>
      </c>
      <c r="CE589" s="13">
        <f t="shared" si="444"/>
        <v>0</v>
      </c>
      <c r="CF589" s="13">
        <f t="shared" si="445"/>
        <v>0</v>
      </c>
      <c r="CG589" s="13">
        <f t="shared" si="446"/>
        <v>0</v>
      </c>
      <c r="CH589" s="13">
        <f t="shared" si="447"/>
        <v>0</v>
      </c>
      <c r="CI589" s="13">
        <f t="shared" si="448"/>
        <v>0</v>
      </c>
      <c r="CJ589" s="13">
        <f t="shared" si="449"/>
        <v>0</v>
      </c>
      <c r="CK589" s="13">
        <f t="shared" si="450"/>
        <v>0</v>
      </c>
      <c r="CL589" s="13">
        <f t="shared" si="451"/>
        <v>0</v>
      </c>
      <c r="CM589" s="13">
        <f t="shared" si="452"/>
        <v>0</v>
      </c>
      <c r="CN589" s="13">
        <f t="shared" si="453"/>
        <v>0</v>
      </c>
      <c r="CO589" s="13">
        <f t="shared" si="454"/>
        <v>0</v>
      </c>
      <c r="CP589" s="13">
        <f t="shared" si="455"/>
        <v>0</v>
      </c>
      <c r="CQ589" s="13">
        <f t="shared" si="456"/>
        <v>0</v>
      </c>
      <c r="CR589" s="13">
        <f t="shared" si="457"/>
        <v>1</v>
      </c>
      <c r="CS589" s="13">
        <f t="shared" si="459"/>
        <v>0</v>
      </c>
      <c r="CT589" s="13" t="s">
        <v>107</v>
      </c>
    </row>
    <row r="590" spans="1:98" x14ac:dyDescent="0.35">
      <c r="A590" s="14">
        <v>430</v>
      </c>
      <c r="B590" s="6">
        <v>589</v>
      </c>
      <c r="D590" s="6">
        <v>1</v>
      </c>
      <c r="G590" s="6">
        <v>1</v>
      </c>
      <c r="H590" s="6"/>
      <c r="I590" s="6"/>
      <c r="J590" s="6" t="s">
        <v>163</v>
      </c>
      <c r="K590" s="16">
        <v>43779</v>
      </c>
      <c r="L590" s="6" t="s">
        <v>462</v>
      </c>
      <c r="M590" s="6" t="s">
        <v>579</v>
      </c>
      <c r="N590" s="6"/>
      <c r="O590" s="6"/>
      <c r="P590" s="16">
        <v>43759</v>
      </c>
      <c r="Q590" s="17">
        <v>0.82291666666666663</v>
      </c>
      <c r="R590" s="6" t="s">
        <v>98</v>
      </c>
      <c r="S590" s="6" t="s">
        <v>98</v>
      </c>
      <c r="T590" s="6" t="s">
        <v>52</v>
      </c>
      <c r="U590" s="6" t="s">
        <v>916</v>
      </c>
      <c r="V590" s="6" t="s">
        <v>544</v>
      </c>
      <c r="W590" s="6" t="s">
        <v>94</v>
      </c>
      <c r="Y590" s="6" t="s">
        <v>73</v>
      </c>
      <c r="Z590" s="6" t="s">
        <v>74</v>
      </c>
      <c r="AU590" s="6" t="s">
        <v>105</v>
      </c>
      <c r="AV590" s="6" t="s">
        <v>106</v>
      </c>
      <c r="AX590" s="6" t="s">
        <v>99</v>
      </c>
      <c r="AY590" s="13">
        <f t="shared" si="414"/>
        <v>0</v>
      </c>
      <c r="AZ590" s="13">
        <f t="shared" si="415"/>
        <v>0</v>
      </c>
      <c r="BA590" s="13">
        <f t="shared" si="416"/>
        <v>0</v>
      </c>
      <c r="BB590" s="13">
        <f t="shared" si="417"/>
        <v>1</v>
      </c>
      <c r="BC590" s="13">
        <f t="shared" si="418"/>
        <v>0</v>
      </c>
      <c r="BD590" s="13">
        <f t="shared" si="419"/>
        <v>0</v>
      </c>
      <c r="BE590" s="13">
        <f>COUNTIF(T590:AW590,"Tocaciones")</f>
        <v>0</v>
      </c>
      <c r="BF590" s="13">
        <f t="shared" si="420"/>
        <v>0</v>
      </c>
      <c r="BG590" s="13">
        <f t="shared" si="421"/>
        <v>0</v>
      </c>
      <c r="BH590" s="13">
        <f t="shared" si="422"/>
        <v>0</v>
      </c>
      <c r="BI590" s="13">
        <f t="shared" si="423"/>
        <v>0</v>
      </c>
      <c r="BJ590" s="13">
        <f t="shared" si="424"/>
        <v>0</v>
      </c>
      <c r="BK590" s="13">
        <f t="shared" si="425"/>
        <v>0</v>
      </c>
      <c r="BL590" s="13">
        <f t="shared" si="426"/>
        <v>0</v>
      </c>
      <c r="BM590" s="13">
        <f t="shared" si="427"/>
        <v>0</v>
      </c>
      <c r="BN590" s="13">
        <f t="shared" si="428"/>
        <v>0</v>
      </c>
      <c r="BO590" s="13">
        <f t="shared" si="429"/>
        <v>0</v>
      </c>
      <c r="BP590" s="13">
        <f t="shared" si="430"/>
        <v>0</v>
      </c>
      <c r="BQ590" s="13">
        <f t="shared" si="431"/>
        <v>0</v>
      </c>
      <c r="BR590" s="13">
        <f t="shared" si="432"/>
        <v>0</v>
      </c>
      <c r="BS590" s="13">
        <f t="shared" si="433"/>
        <v>0</v>
      </c>
      <c r="BT590" s="13">
        <f t="shared" si="434"/>
        <v>0</v>
      </c>
      <c r="BU590" s="40">
        <f t="shared" si="458"/>
        <v>1</v>
      </c>
      <c r="BV590" s="13">
        <f t="shared" si="435"/>
        <v>0</v>
      </c>
      <c r="BW590" s="13">
        <f t="shared" si="436"/>
        <v>1</v>
      </c>
      <c r="BX590" s="13">
        <f t="shared" si="437"/>
        <v>1</v>
      </c>
      <c r="BY590" s="13">
        <f t="shared" si="438"/>
        <v>0</v>
      </c>
      <c r="BZ590" s="13">
        <f t="shared" si="439"/>
        <v>0</v>
      </c>
      <c r="CA590" s="13">
        <f t="shared" si="440"/>
        <v>0</v>
      </c>
      <c r="CB590" s="13">
        <f t="shared" si="441"/>
        <v>0</v>
      </c>
      <c r="CC590" s="13">
        <f t="shared" si="442"/>
        <v>0</v>
      </c>
      <c r="CD590" s="13">
        <f t="shared" si="443"/>
        <v>0</v>
      </c>
      <c r="CE590" s="13">
        <f t="shared" si="444"/>
        <v>0</v>
      </c>
      <c r="CF590" s="13">
        <f t="shared" si="445"/>
        <v>0</v>
      </c>
      <c r="CG590" s="13">
        <f t="shared" si="446"/>
        <v>0</v>
      </c>
      <c r="CH590" s="13">
        <f t="shared" si="447"/>
        <v>0</v>
      </c>
      <c r="CI590" s="13">
        <f t="shared" si="448"/>
        <v>0</v>
      </c>
      <c r="CJ590" s="13">
        <f t="shared" si="449"/>
        <v>0</v>
      </c>
      <c r="CK590" s="13">
        <f t="shared" si="450"/>
        <v>0</v>
      </c>
      <c r="CL590" s="13">
        <f t="shared" si="451"/>
        <v>0</v>
      </c>
      <c r="CM590" s="13">
        <f t="shared" si="452"/>
        <v>0</v>
      </c>
      <c r="CN590" s="13">
        <f t="shared" si="453"/>
        <v>0</v>
      </c>
      <c r="CO590" s="13">
        <f t="shared" si="454"/>
        <v>0</v>
      </c>
      <c r="CP590" s="13">
        <f t="shared" si="455"/>
        <v>0</v>
      </c>
      <c r="CQ590" s="13">
        <f t="shared" si="456"/>
        <v>0</v>
      </c>
      <c r="CR590" s="13">
        <f t="shared" si="457"/>
        <v>1</v>
      </c>
      <c r="CS590" s="13">
        <f t="shared" si="459"/>
        <v>0</v>
      </c>
      <c r="CT590" s="13" t="s">
        <v>107</v>
      </c>
    </row>
    <row r="591" spans="1:98" x14ac:dyDescent="0.35">
      <c r="A591" s="14">
        <v>431</v>
      </c>
      <c r="B591" s="6">
        <v>590</v>
      </c>
      <c r="C591" s="6">
        <v>16</v>
      </c>
      <c r="D591" s="6">
        <v>1</v>
      </c>
      <c r="G591" s="6">
        <v>1</v>
      </c>
      <c r="H591" s="6"/>
      <c r="I591" s="6"/>
      <c r="J591" s="6" t="s">
        <v>163</v>
      </c>
      <c r="K591" s="16">
        <v>43780</v>
      </c>
      <c r="L591" s="6" t="s">
        <v>527</v>
      </c>
      <c r="M591" s="6" t="s">
        <v>579</v>
      </c>
      <c r="N591" s="6"/>
      <c r="O591" s="6"/>
      <c r="P591" s="21">
        <v>43774</v>
      </c>
      <c r="Q591" s="17">
        <v>0.8125</v>
      </c>
      <c r="R591" s="6" t="s">
        <v>99</v>
      </c>
      <c r="S591" s="6" t="s">
        <v>99</v>
      </c>
      <c r="T591" s="6" t="s">
        <v>53</v>
      </c>
      <c r="U591" s="6" t="s">
        <v>917</v>
      </c>
      <c r="V591" s="6" t="s">
        <v>544</v>
      </c>
      <c r="W591" s="6" t="s">
        <v>94</v>
      </c>
      <c r="Y591" s="6" t="s">
        <v>79</v>
      </c>
      <c r="AA591" s="6" t="s">
        <v>56</v>
      </c>
      <c r="AB591" s="6" t="s">
        <v>764</v>
      </c>
      <c r="AC591" s="6" t="s">
        <v>94</v>
      </c>
      <c r="AE591" s="6" t="s">
        <v>79</v>
      </c>
      <c r="AU591" s="6" t="s">
        <v>143</v>
      </c>
      <c r="AV591" s="6" t="s">
        <v>106</v>
      </c>
      <c r="AX591" s="6" t="s">
        <v>99</v>
      </c>
      <c r="AY591" s="13">
        <f t="shared" si="414"/>
        <v>0</v>
      </c>
      <c r="AZ591" s="13">
        <f t="shared" si="415"/>
        <v>0</v>
      </c>
      <c r="BA591" s="13">
        <f t="shared" si="416"/>
        <v>0</v>
      </c>
      <c r="BB591" s="13">
        <f t="shared" si="417"/>
        <v>0</v>
      </c>
      <c r="BC591" s="13">
        <f t="shared" si="418"/>
        <v>1</v>
      </c>
      <c r="BD591" s="13">
        <f t="shared" si="419"/>
        <v>0</v>
      </c>
      <c r="BE591" s="13">
        <f>COUNTIF(T591:AT591,"Tocaciones")</f>
        <v>0</v>
      </c>
      <c r="BF591" s="13">
        <f t="shared" si="420"/>
        <v>1</v>
      </c>
      <c r="BG591" s="13">
        <f t="shared" si="421"/>
        <v>0</v>
      </c>
      <c r="BH591" s="13">
        <f t="shared" si="422"/>
        <v>0</v>
      </c>
      <c r="BI591" s="13">
        <f t="shared" si="423"/>
        <v>0</v>
      </c>
      <c r="BJ591" s="13">
        <f t="shared" si="424"/>
        <v>0</v>
      </c>
      <c r="BK591" s="13">
        <f t="shared" si="425"/>
        <v>0</v>
      </c>
      <c r="BL591" s="13">
        <f t="shared" si="426"/>
        <v>0</v>
      </c>
      <c r="BM591" s="13">
        <f t="shared" si="427"/>
        <v>0</v>
      </c>
      <c r="BN591" s="13">
        <f t="shared" si="428"/>
        <v>0</v>
      </c>
      <c r="BO591" s="13">
        <f t="shared" si="429"/>
        <v>0</v>
      </c>
      <c r="BP591" s="13">
        <f t="shared" si="430"/>
        <v>0</v>
      </c>
      <c r="BQ591" s="13">
        <f t="shared" si="431"/>
        <v>0</v>
      </c>
      <c r="BR591" s="13">
        <f t="shared" si="432"/>
        <v>0</v>
      </c>
      <c r="BS591" s="13">
        <f t="shared" si="433"/>
        <v>0</v>
      </c>
      <c r="BT591" s="13">
        <f t="shared" si="434"/>
        <v>0</v>
      </c>
      <c r="BU591" s="40">
        <f t="shared" si="458"/>
        <v>2</v>
      </c>
      <c r="BV591" s="13">
        <f t="shared" si="435"/>
        <v>0</v>
      </c>
      <c r="BW591" s="13">
        <f t="shared" si="436"/>
        <v>0</v>
      </c>
      <c r="BX591" s="13">
        <f t="shared" si="437"/>
        <v>0</v>
      </c>
      <c r="BY591" s="13">
        <f t="shared" si="438"/>
        <v>0</v>
      </c>
      <c r="BZ591" s="13">
        <f t="shared" si="439"/>
        <v>0</v>
      </c>
      <c r="CA591" s="13">
        <f t="shared" si="440"/>
        <v>0</v>
      </c>
      <c r="CB591" s="13">
        <f t="shared" si="441"/>
        <v>0</v>
      </c>
      <c r="CC591" s="13">
        <f t="shared" si="442"/>
        <v>2</v>
      </c>
      <c r="CD591" s="13">
        <f t="shared" si="443"/>
        <v>0</v>
      </c>
      <c r="CE591" s="13">
        <f t="shared" si="444"/>
        <v>0</v>
      </c>
      <c r="CF591" s="13">
        <f t="shared" si="445"/>
        <v>0</v>
      </c>
      <c r="CG591" s="13">
        <f t="shared" si="446"/>
        <v>0</v>
      </c>
      <c r="CH591" s="13">
        <f t="shared" si="447"/>
        <v>0</v>
      </c>
      <c r="CI591" s="13">
        <f t="shared" si="448"/>
        <v>0</v>
      </c>
      <c r="CJ591" s="13">
        <f t="shared" si="449"/>
        <v>0</v>
      </c>
      <c r="CK591" s="13">
        <f t="shared" si="450"/>
        <v>0</v>
      </c>
      <c r="CL591" s="13">
        <f t="shared" si="451"/>
        <v>0</v>
      </c>
      <c r="CM591" s="13">
        <f t="shared" si="452"/>
        <v>0</v>
      </c>
      <c r="CN591" s="13">
        <f t="shared" si="453"/>
        <v>0</v>
      </c>
      <c r="CO591" s="13">
        <f t="shared" si="454"/>
        <v>0</v>
      </c>
      <c r="CP591" s="13">
        <f t="shared" si="455"/>
        <v>0</v>
      </c>
      <c r="CQ591" s="13">
        <f t="shared" si="456"/>
        <v>0</v>
      </c>
      <c r="CR591" s="13">
        <f t="shared" si="457"/>
        <v>2</v>
      </c>
      <c r="CS591" s="13">
        <f t="shared" si="459"/>
        <v>0</v>
      </c>
      <c r="CT591" s="13" t="s">
        <v>107</v>
      </c>
    </row>
    <row r="592" spans="1:98" x14ac:dyDescent="0.35">
      <c r="A592" s="14">
        <v>432</v>
      </c>
      <c r="B592" s="6">
        <v>591</v>
      </c>
      <c r="D592" s="6">
        <v>1</v>
      </c>
      <c r="G592" s="6">
        <v>1</v>
      </c>
      <c r="H592" s="6"/>
      <c r="I592" s="6"/>
      <c r="J592" s="6" t="s">
        <v>96</v>
      </c>
      <c r="K592" s="21">
        <v>43771</v>
      </c>
      <c r="L592" s="6" t="s">
        <v>481</v>
      </c>
      <c r="M592" s="6" t="s">
        <v>118</v>
      </c>
      <c r="N592" s="6"/>
      <c r="O592" s="6"/>
      <c r="P592" s="16">
        <v>43758</v>
      </c>
      <c r="Q592" s="17">
        <v>0.70833333333333337</v>
      </c>
      <c r="R592" s="6" t="s">
        <v>98</v>
      </c>
      <c r="S592" s="6" t="s">
        <v>98</v>
      </c>
      <c r="T592" s="6" t="s">
        <v>52</v>
      </c>
      <c r="U592" s="6" t="s">
        <v>918</v>
      </c>
      <c r="V592" s="6" t="s">
        <v>120</v>
      </c>
      <c r="W592" s="6" t="s">
        <v>91</v>
      </c>
      <c r="X592" s="6">
        <v>1</v>
      </c>
      <c r="Y592" s="6" t="s">
        <v>72</v>
      </c>
      <c r="Z592" s="6" t="s">
        <v>77</v>
      </c>
      <c r="AU592" s="6" t="s">
        <v>105</v>
      </c>
      <c r="AV592" s="6" t="s">
        <v>106</v>
      </c>
      <c r="AX592" s="6" t="s">
        <v>99</v>
      </c>
      <c r="AY592" s="13">
        <f t="shared" si="414"/>
        <v>0</v>
      </c>
      <c r="AZ592" s="13">
        <f t="shared" si="415"/>
        <v>0</v>
      </c>
      <c r="BA592" s="13">
        <f t="shared" si="416"/>
        <v>0</v>
      </c>
      <c r="BB592" s="13">
        <f t="shared" si="417"/>
        <v>1</v>
      </c>
      <c r="BC592" s="13">
        <f t="shared" si="418"/>
        <v>0</v>
      </c>
      <c r="BD592" s="13">
        <f t="shared" si="419"/>
        <v>0</v>
      </c>
      <c r="BE592" s="13">
        <f>COUNTIF(T592:AW592,"Tocaciones")</f>
        <v>0</v>
      </c>
      <c r="BF592" s="13">
        <f t="shared" si="420"/>
        <v>0</v>
      </c>
      <c r="BG592" s="13">
        <f t="shared" si="421"/>
        <v>0</v>
      </c>
      <c r="BH592" s="13">
        <f t="shared" si="422"/>
        <v>0</v>
      </c>
      <c r="BI592" s="13">
        <f t="shared" si="423"/>
        <v>0</v>
      </c>
      <c r="BJ592" s="13">
        <f t="shared" si="424"/>
        <v>0</v>
      </c>
      <c r="BK592" s="13">
        <f t="shared" si="425"/>
        <v>0</v>
      </c>
      <c r="BL592" s="13">
        <f t="shared" si="426"/>
        <v>0</v>
      </c>
      <c r="BM592" s="13">
        <f t="shared" si="427"/>
        <v>0</v>
      </c>
      <c r="BN592" s="13">
        <f t="shared" si="428"/>
        <v>0</v>
      </c>
      <c r="BO592" s="13">
        <f t="shared" si="429"/>
        <v>0</v>
      </c>
      <c r="BP592" s="13">
        <f t="shared" si="430"/>
        <v>0</v>
      </c>
      <c r="BQ592" s="13">
        <f t="shared" si="431"/>
        <v>0</v>
      </c>
      <c r="BR592" s="13">
        <f t="shared" si="432"/>
        <v>0</v>
      </c>
      <c r="BS592" s="13">
        <f t="shared" si="433"/>
        <v>0</v>
      </c>
      <c r="BT592" s="13">
        <f t="shared" si="434"/>
        <v>0</v>
      </c>
      <c r="BU592" s="40">
        <f t="shared" si="458"/>
        <v>1</v>
      </c>
      <c r="BV592" s="13">
        <f t="shared" si="435"/>
        <v>1</v>
      </c>
      <c r="BW592" s="13">
        <f t="shared" si="436"/>
        <v>0</v>
      </c>
      <c r="BX592" s="13">
        <f t="shared" si="437"/>
        <v>0</v>
      </c>
      <c r="BY592" s="13">
        <f t="shared" si="438"/>
        <v>0</v>
      </c>
      <c r="BZ592" s="13">
        <f t="shared" si="439"/>
        <v>0</v>
      </c>
      <c r="CA592" s="13">
        <f t="shared" si="440"/>
        <v>1</v>
      </c>
      <c r="CB592" s="13">
        <f t="shared" si="441"/>
        <v>0</v>
      </c>
      <c r="CC592" s="13">
        <f t="shared" si="442"/>
        <v>0</v>
      </c>
      <c r="CD592" s="13">
        <f t="shared" si="443"/>
        <v>0</v>
      </c>
      <c r="CE592" s="13">
        <f t="shared" si="444"/>
        <v>0</v>
      </c>
      <c r="CF592" s="13">
        <f t="shared" si="445"/>
        <v>0</v>
      </c>
      <c r="CG592" s="13">
        <f t="shared" si="446"/>
        <v>0</v>
      </c>
      <c r="CH592" s="13">
        <f t="shared" si="447"/>
        <v>0</v>
      </c>
      <c r="CI592" s="13">
        <f t="shared" si="448"/>
        <v>0</v>
      </c>
      <c r="CJ592" s="13">
        <f t="shared" si="449"/>
        <v>0</v>
      </c>
      <c r="CK592" s="13">
        <f t="shared" si="450"/>
        <v>0</v>
      </c>
      <c r="CL592" s="13">
        <f t="shared" si="451"/>
        <v>0</v>
      </c>
      <c r="CM592" s="13">
        <f t="shared" si="452"/>
        <v>0</v>
      </c>
      <c r="CN592" s="13">
        <f t="shared" si="453"/>
        <v>0</v>
      </c>
      <c r="CO592" s="13">
        <f t="shared" si="454"/>
        <v>1</v>
      </c>
      <c r="CP592" s="13">
        <f t="shared" si="455"/>
        <v>0</v>
      </c>
      <c r="CQ592" s="13">
        <f t="shared" si="456"/>
        <v>0</v>
      </c>
      <c r="CR592" s="13">
        <f t="shared" si="457"/>
        <v>0</v>
      </c>
      <c r="CS592" s="13">
        <f t="shared" si="459"/>
        <v>0</v>
      </c>
      <c r="CT592" s="13" t="s">
        <v>107</v>
      </c>
    </row>
    <row r="593" spans="1:98" x14ac:dyDescent="0.35">
      <c r="A593" s="14">
        <v>433</v>
      </c>
      <c r="B593" s="6">
        <v>592</v>
      </c>
      <c r="D593" s="6">
        <v>2</v>
      </c>
      <c r="G593" s="6">
        <v>1</v>
      </c>
      <c r="H593" s="6"/>
      <c r="I593" s="6"/>
      <c r="J593" s="6" t="s">
        <v>163</v>
      </c>
      <c r="K593" s="16">
        <v>43766</v>
      </c>
      <c r="L593" s="6" t="s">
        <v>172</v>
      </c>
      <c r="M593" s="6" t="s">
        <v>165</v>
      </c>
      <c r="N593" s="6"/>
      <c r="O593" s="6"/>
      <c r="P593" s="16">
        <v>43760</v>
      </c>
      <c r="Q593" s="17">
        <v>0.83680555555555558</v>
      </c>
      <c r="R593" s="6" t="s">
        <v>98</v>
      </c>
      <c r="S593" s="6" t="s">
        <v>99</v>
      </c>
      <c r="T593" s="6" t="s">
        <v>49</v>
      </c>
      <c r="U593" s="6" t="s">
        <v>919</v>
      </c>
      <c r="V593" s="6" t="s">
        <v>167</v>
      </c>
      <c r="W593" s="6" t="s">
        <v>94</v>
      </c>
      <c r="Y593" s="6" t="s">
        <v>87</v>
      </c>
      <c r="AA593" s="6" t="s">
        <v>58</v>
      </c>
      <c r="AB593" s="6" t="s">
        <v>919</v>
      </c>
      <c r="AC593" s="6" t="s">
        <v>94</v>
      </c>
      <c r="AU593" s="6" t="s">
        <v>143</v>
      </c>
      <c r="AV593" s="6" t="s">
        <v>106</v>
      </c>
      <c r="AX593" s="6" t="s">
        <v>99</v>
      </c>
      <c r="AY593" s="13">
        <f t="shared" si="414"/>
        <v>1</v>
      </c>
      <c r="AZ593" s="13">
        <f t="shared" si="415"/>
        <v>0</v>
      </c>
      <c r="BA593" s="13">
        <f t="shared" si="416"/>
        <v>0</v>
      </c>
      <c r="BB593" s="13">
        <f t="shared" si="417"/>
        <v>0</v>
      </c>
      <c r="BC593" s="13">
        <f t="shared" si="418"/>
        <v>0</v>
      </c>
      <c r="BD593" s="13">
        <f t="shared" si="419"/>
        <v>0</v>
      </c>
      <c r="BE593" s="13">
        <f>COUNTIF(T593:AT593,"Tocaciones")</f>
        <v>0</v>
      </c>
      <c r="BF593" s="13">
        <f t="shared" si="420"/>
        <v>0</v>
      </c>
      <c r="BG593" s="13">
        <f t="shared" si="421"/>
        <v>0</v>
      </c>
      <c r="BH593" s="13">
        <f t="shared" si="422"/>
        <v>1</v>
      </c>
      <c r="BI593" s="13">
        <f t="shared" si="423"/>
        <v>0</v>
      </c>
      <c r="BJ593" s="13">
        <f t="shared" si="424"/>
        <v>0</v>
      </c>
      <c r="BK593" s="13">
        <f t="shared" si="425"/>
        <v>0</v>
      </c>
      <c r="BL593" s="13">
        <f t="shared" si="426"/>
        <v>0</v>
      </c>
      <c r="BM593" s="13">
        <f t="shared" si="427"/>
        <v>0</v>
      </c>
      <c r="BN593" s="13">
        <f t="shared" si="428"/>
        <v>0</v>
      </c>
      <c r="BO593" s="13">
        <f t="shared" si="429"/>
        <v>0</v>
      </c>
      <c r="BP593" s="13">
        <f t="shared" si="430"/>
        <v>0</v>
      </c>
      <c r="BQ593" s="13">
        <f t="shared" si="431"/>
        <v>0</v>
      </c>
      <c r="BR593" s="13">
        <f t="shared" si="432"/>
        <v>0</v>
      </c>
      <c r="BS593" s="13">
        <f t="shared" si="433"/>
        <v>0</v>
      </c>
      <c r="BT593" s="13">
        <f t="shared" si="434"/>
        <v>0</v>
      </c>
      <c r="BU593" s="40">
        <f t="shared" si="458"/>
        <v>2</v>
      </c>
      <c r="BV593" s="13">
        <f t="shared" si="435"/>
        <v>0</v>
      </c>
      <c r="BW593" s="13">
        <f t="shared" si="436"/>
        <v>0</v>
      </c>
      <c r="BX593" s="13">
        <f t="shared" si="437"/>
        <v>0</v>
      </c>
      <c r="BY593" s="13">
        <f t="shared" si="438"/>
        <v>0</v>
      </c>
      <c r="BZ593" s="13">
        <f t="shared" si="439"/>
        <v>0</v>
      </c>
      <c r="CA593" s="13">
        <f t="shared" si="440"/>
        <v>0</v>
      </c>
      <c r="CB593" s="13">
        <f t="shared" si="441"/>
        <v>0</v>
      </c>
      <c r="CC593" s="13">
        <f t="shared" si="442"/>
        <v>0</v>
      </c>
      <c r="CD593" s="13">
        <f t="shared" si="443"/>
        <v>0</v>
      </c>
      <c r="CE593" s="13">
        <f t="shared" si="444"/>
        <v>0</v>
      </c>
      <c r="CF593" s="13">
        <f t="shared" si="445"/>
        <v>0</v>
      </c>
      <c r="CG593" s="13">
        <f t="shared" si="446"/>
        <v>0</v>
      </c>
      <c r="CH593" s="13">
        <f t="shared" si="447"/>
        <v>0</v>
      </c>
      <c r="CI593" s="13">
        <f t="shared" si="448"/>
        <v>0</v>
      </c>
      <c r="CJ593" s="13">
        <f t="shared" si="449"/>
        <v>0</v>
      </c>
      <c r="CK593" s="13">
        <f t="shared" si="450"/>
        <v>1</v>
      </c>
      <c r="CL593" s="13">
        <f t="shared" si="451"/>
        <v>0</v>
      </c>
      <c r="CM593" s="13">
        <f t="shared" si="452"/>
        <v>0</v>
      </c>
      <c r="CN593" s="13">
        <f t="shared" si="453"/>
        <v>0</v>
      </c>
      <c r="CO593" s="13">
        <f t="shared" si="454"/>
        <v>0</v>
      </c>
      <c r="CP593" s="13">
        <f t="shared" si="455"/>
        <v>0</v>
      </c>
      <c r="CQ593" s="13">
        <f t="shared" si="456"/>
        <v>0</v>
      </c>
      <c r="CR593" s="13">
        <f t="shared" si="457"/>
        <v>2</v>
      </c>
      <c r="CS593" s="13">
        <f t="shared" si="459"/>
        <v>0</v>
      </c>
      <c r="CT593" s="13" t="s">
        <v>107</v>
      </c>
    </row>
    <row r="594" spans="1:98" x14ac:dyDescent="0.35">
      <c r="A594" s="14">
        <v>433</v>
      </c>
      <c r="B594" s="6">
        <v>593</v>
      </c>
      <c r="C594" s="6">
        <v>9</v>
      </c>
      <c r="D594" s="6">
        <v>2</v>
      </c>
      <c r="G594" s="6">
        <v>1</v>
      </c>
      <c r="H594" s="6"/>
      <c r="I594" s="6"/>
      <c r="J594" s="6" t="s">
        <v>163</v>
      </c>
      <c r="K594" s="16">
        <v>43766</v>
      </c>
      <c r="L594" s="6" t="s">
        <v>172</v>
      </c>
      <c r="M594" s="6" t="s">
        <v>165</v>
      </c>
      <c r="N594" s="6"/>
      <c r="O594" s="6"/>
      <c r="P594" s="16">
        <v>43760</v>
      </c>
      <c r="Q594" s="17">
        <v>0.83680555555555558</v>
      </c>
      <c r="R594" s="6" t="s">
        <v>98</v>
      </c>
      <c r="S594" s="6" t="s">
        <v>99</v>
      </c>
      <c r="T594" s="6" t="s">
        <v>49</v>
      </c>
      <c r="U594" s="6" t="s">
        <v>919</v>
      </c>
      <c r="V594" s="6" t="s">
        <v>167</v>
      </c>
      <c r="W594" s="6" t="s">
        <v>94</v>
      </c>
      <c r="Y594" s="6" t="s">
        <v>87</v>
      </c>
      <c r="AA594" s="6" t="s">
        <v>58</v>
      </c>
      <c r="AB594" s="6" t="s">
        <v>919</v>
      </c>
      <c r="AC594" s="6" t="s">
        <v>94</v>
      </c>
      <c r="AU594" s="6" t="s">
        <v>143</v>
      </c>
      <c r="AV594" s="6" t="s">
        <v>106</v>
      </c>
      <c r="AX594" s="6" t="s">
        <v>99</v>
      </c>
      <c r="AY594" s="13">
        <f t="shared" si="414"/>
        <v>1</v>
      </c>
      <c r="AZ594" s="13">
        <f t="shared" si="415"/>
        <v>0</v>
      </c>
      <c r="BA594" s="13">
        <f t="shared" si="416"/>
        <v>0</v>
      </c>
      <c r="BB594" s="13">
        <f t="shared" si="417"/>
        <v>0</v>
      </c>
      <c r="BC594" s="13">
        <f t="shared" si="418"/>
        <v>0</v>
      </c>
      <c r="BD594" s="13">
        <f t="shared" si="419"/>
        <v>0</v>
      </c>
      <c r="BE594" s="13">
        <f>COUNTIF(T594:AW594,"Tocaciones")</f>
        <v>0</v>
      </c>
      <c r="BF594" s="13">
        <f t="shared" si="420"/>
        <v>0</v>
      </c>
      <c r="BG594" s="13">
        <f t="shared" si="421"/>
        <v>0</v>
      </c>
      <c r="BH594" s="13">
        <f t="shared" si="422"/>
        <v>1</v>
      </c>
      <c r="BI594" s="13">
        <f t="shared" si="423"/>
        <v>0</v>
      </c>
      <c r="BJ594" s="13">
        <f t="shared" si="424"/>
        <v>0</v>
      </c>
      <c r="BK594" s="13">
        <f t="shared" si="425"/>
        <v>0</v>
      </c>
      <c r="BL594" s="13">
        <f t="shared" si="426"/>
        <v>0</v>
      </c>
      <c r="BM594" s="13">
        <f t="shared" si="427"/>
        <v>0</v>
      </c>
      <c r="BN594" s="13">
        <f t="shared" si="428"/>
        <v>0</v>
      </c>
      <c r="BO594" s="13">
        <f t="shared" si="429"/>
        <v>0</v>
      </c>
      <c r="BP594" s="13">
        <f t="shared" si="430"/>
        <v>0</v>
      </c>
      <c r="BQ594" s="13">
        <f t="shared" si="431"/>
        <v>0</v>
      </c>
      <c r="BR594" s="13">
        <f t="shared" si="432"/>
        <v>0</v>
      </c>
      <c r="BS594" s="13">
        <f t="shared" si="433"/>
        <v>0</v>
      </c>
      <c r="BT594" s="13">
        <f t="shared" si="434"/>
        <v>0</v>
      </c>
      <c r="BU594" s="40">
        <f t="shared" si="458"/>
        <v>2</v>
      </c>
      <c r="BV594" s="13">
        <f t="shared" si="435"/>
        <v>0</v>
      </c>
      <c r="BW594" s="13">
        <f t="shared" si="436"/>
        <v>0</v>
      </c>
      <c r="BX594" s="13">
        <f t="shared" si="437"/>
        <v>0</v>
      </c>
      <c r="BY594" s="13">
        <f t="shared" si="438"/>
        <v>0</v>
      </c>
      <c r="BZ594" s="13">
        <f t="shared" si="439"/>
        <v>0</v>
      </c>
      <c r="CA594" s="13">
        <f t="shared" si="440"/>
        <v>0</v>
      </c>
      <c r="CB594" s="13">
        <f t="shared" si="441"/>
        <v>0</v>
      </c>
      <c r="CC594" s="13">
        <f t="shared" si="442"/>
        <v>0</v>
      </c>
      <c r="CD594" s="13">
        <f t="shared" si="443"/>
        <v>0</v>
      </c>
      <c r="CE594" s="13">
        <f t="shared" si="444"/>
        <v>0</v>
      </c>
      <c r="CF594" s="13">
        <f t="shared" si="445"/>
        <v>0</v>
      </c>
      <c r="CG594" s="13">
        <f t="shared" si="446"/>
        <v>0</v>
      </c>
      <c r="CH594" s="13">
        <f t="shared" si="447"/>
        <v>0</v>
      </c>
      <c r="CI594" s="13">
        <f t="shared" si="448"/>
        <v>0</v>
      </c>
      <c r="CJ594" s="13">
        <f t="shared" si="449"/>
        <v>0</v>
      </c>
      <c r="CK594" s="13">
        <f t="shared" si="450"/>
        <v>1</v>
      </c>
      <c r="CL594" s="13">
        <f t="shared" si="451"/>
        <v>0</v>
      </c>
      <c r="CM594" s="13">
        <f t="shared" si="452"/>
        <v>0</v>
      </c>
      <c r="CN594" s="13">
        <f t="shared" si="453"/>
        <v>0</v>
      </c>
      <c r="CO594" s="13">
        <f t="shared" si="454"/>
        <v>0</v>
      </c>
      <c r="CP594" s="13">
        <f t="shared" si="455"/>
        <v>0</v>
      </c>
      <c r="CQ594" s="13">
        <f t="shared" si="456"/>
        <v>0</v>
      </c>
      <c r="CR594" s="13">
        <f t="shared" si="457"/>
        <v>2</v>
      </c>
      <c r="CS594" s="13">
        <f t="shared" si="459"/>
        <v>0</v>
      </c>
      <c r="CT594" s="13" t="s">
        <v>107</v>
      </c>
    </row>
    <row r="595" spans="1:98" x14ac:dyDescent="0.35">
      <c r="A595" s="14">
        <v>434</v>
      </c>
      <c r="B595" s="6">
        <v>594</v>
      </c>
      <c r="D595" s="6">
        <v>1</v>
      </c>
      <c r="G595" s="6">
        <v>1</v>
      </c>
      <c r="H595" s="6"/>
      <c r="I595" s="6"/>
      <c r="J595" s="6" t="s">
        <v>96</v>
      </c>
      <c r="K595" s="16">
        <v>43768</v>
      </c>
      <c r="L595" s="6" t="s">
        <v>560</v>
      </c>
      <c r="M595" s="6" t="s">
        <v>682</v>
      </c>
      <c r="N595" s="6"/>
      <c r="O595" s="6"/>
      <c r="P595" s="16">
        <v>43766</v>
      </c>
      <c r="Q595" s="17">
        <v>0.79166666666666663</v>
      </c>
      <c r="R595" s="6" t="s">
        <v>99</v>
      </c>
      <c r="S595" s="6" t="s">
        <v>98</v>
      </c>
      <c r="T595" s="6" t="s">
        <v>49</v>
      </c>
      <c r="U595" s="6" t="s">
        <v>920</v>
      </c>
      <c r="V595" s="6" t="s">
        <v>110</v>
      </c>
      <c r="W595" s="6" t="s">
        <v>94</v>
      </c>
      <c r="Y595" s="6" t="s">
        <v>87</v>
      </c>
      <c r="AA595" s="6" t="s">
        <v>53</v>
      </c>
      <c r="AB595" s="6" t="s">
        <v>920</v>
      </c>
      <c r="AC595" s="6" t="s">
        <v>94</v>
      </c>
      <c r="AU595" s="6" t="s">
        <v>105</v>
      </c>
      <c r="AV595" s="6" t="s">
        <v>106</v>
      </c>
      <c r="AW595" s="6" t="s">
        <v>113</v>
      </c>
      <c r="AX595" s="6" t="s">
        <v>99</v>
      </c>
      <c r="AY595" s="13">
        <f t="shared" si="414"/>
        <v>1</v>
      </c>
      <c r="AZ595" s="13">
        <f t="shared" si="415"/>
        <v>0</v>
      </c>
      <c r="BA595" s="13">
        <f t="shared" si="416"/>
        <v>0</v>
      </c>
      <c r="BB595" s="13">
        <f t="shared" si="417"/>
        <v>0</v>
      </c>
      <c r="BC595" s="13">
        <f t="shared" si="418"/>
        <v>1</v>
      </c>
      <c r="BD595" s="13">
        <f t="shared" si="419"/>
        <v>0</v>
      </c>
      <c r="BE595" s="13">
        <f>COUNTIF(T595:AT595,"Tocaciones")</f>
        <v>0</v>
      </c>
      <c r="BF595" s="13">
        <f t="shared" si="420"/>
        <v>0</v>
      </c>
      <c r="BG595" s="13">
        <f t="shared" si="421"/>
        <v>0</v>
      </c>
      <c r="BH595" s="13">
        <f t="shared" si="422"/>
        <v>0</v>
      </c>
      <c r="BI595" s="13">
        <f t="shared" si="423"/>
        <v>0</v>
      </c>
      <c r="BJ595" s="13">
        <f t="shared" si="424"/>
        <v>0</v>
      </c>
      <c r="BK595" s="13">
        <f t="shared" si="425"/>
        <v>0</v>
      </c>
      <c r="BL595" s="13">
        <f t="shared" si="426"/>
        <v>0</v>
      </c>
      <c r="BM595" s="13">
        <f t="shared" si="427"/>
        <v>0</v>
      </c>
      <c r="BN595" s="13">
        <f t="shared" si="428"/>
        <v>0</v>
      </c>
      <c r="BO595" s="13">
        <f t="shared" si="429"/>
        <v>0</v>
      </c>
      <c r="BP595" s="13">
        <f t="shared" si="430"/>
        <v>0</v>
      </c>
      <c r="BQ595" s="13">
        <f t="shared" si="431"/>
        <v>0</v>
      </c>
      <c r="BR595" s="13">
        <f t="shared" si="432"/>
        <v>0</v>
      </c>
      <c r="BS595" s="13">
        <f t="shared" si="433"/>
        <v>0</v>
      </c>
      <c r="BT595" s="13">
        <f t="shared" si="434"/>
        <v>0</v>
      </c>
      <c r="BU595" s="40">
        <f t="shared" si="458"/>
        <v>2</v>
      </c>
      <c r="BV595" s="13">
        <f t="shared" si="435"/>
        <v>0</v>
      </c>
      <c r="BW595" s="13">
        <f t="shared" si="436"/>
        <v>0</v>
      </c>
      <c r="BX595" s="13">
        <f t="shared" si="437"/>
        <v>0</v>
      </c>
      <c r="BY595" s="13">
        <f t="shared" si="438"/>
        <v>0</v>
      </c>
      <c r="BZ595" s="13">
        <f t="shared" si="439"/>
        <v>0</v>
      </c>
      <c r="CA595" s="13">
        <f t="shared" si="440"/>
        <v>0</v>
      </c>
      <c r="CB595" s="13">
        <f t="shared" si="441"/>
        <v>0</v>
      </c>
      <c r="CC595" s="13">
        <f t="shared" si="442"/>
        <v>0</v>
      </c>
      <c r="CD595" s="13">
        <f t="shared" si="443"/>
        <v>0</v>
      </c>
      <c r="CE595" s="13">
        <f t="shared" si="444"/>
        <v>0</v>
      </c>
      <c r="CF595" s="13">
        <f t="shared" si="445"/>
        <v>0</v>
      </c>
      <c r="CG595" s="13">
        <f t="shared" si="446"/>
        <v>0</v>
      </c>
      <c r="CH595" s="13">
        <f t="shared" si="447"/>
        <v>0</v>
      </c>
      <c r="CI595" s="13">
        <f t="shared" si="448"/>
        <v>0</v>
      </c>
      <c r="CJ595" s="13">
        <f t="shared" si="449"/>
        <v>0</v>
      </c>
      <c r="CK595" s="13">
        <f t="shared" si="450"/>
        <v>1</v>
      </c>
      <c r="CL595" s="13">
        <f t="shared" si="451"/>
        <v>0</v>
      </c>
      <c r="CM595" s="13">
        <f t="shared" si="452"/>
        <v>0</v>
      </c>
      <c r="CN595" s="13">
        <f t="shared" si="453"/>
        <v>0</v>
      </c>
      <c r="CO595" s="13">
        <f t="shared" si="454"/>
        <v>0</v>
      </c>
      <c r="CP595" s="13">
        <f t="shared" si="455"/>
        <v>0</v>
      </c>
      <c r="CQ595" s="13">
        <f t="shared" si="456"/>
        <v>0</v>
      </c>
      <c r="CR595" s="13">
        <f t="shared" si="457"/>
        <v>2</v>
      </c>
      <c r="CS595" s="13">
        <f t="shared" si="459"/>
        <v>0</v>
      </c>
      <c r="CT595" s="13" t="s">
        <v>107</v>
      </c>
    </row>
    <row r="596" spans="1:98" x14ac:dyDescent="0.35">
      <c r="A596" s="14">
        <v>435</v>
      </c>
      <c r="B596" s="6">
        <v>595</v>
      </c>
      <c r="D596" s="6">
        <v>1</v>
      </c>
      <c r="G596" s="6">
        <v>1</v>
      </c>
      <c r="H596" s="6"/>
      <c r="I596" s="6"/>
      <c r="J596" s="6" t="s">
        <v>96</v>
      </c>
      <c r="K596" s="16">
        <v>43763</v>
      </c>
      <c r="L596" s="6" t="s">
        <v>172</v>
      </c>
      <c r="M596" s="6" t="s">
        <v>108</v>
      </c>
      <c r="N596" s="6"/>
      <c r="O596" s="6"/>
      <c r="P596" s="16">
        <v>43760</v>
      </c>
      <c r="Q596" s="17">
        <v>0.33333333333333331</v>
      </c>
      <c r="R596" s="6" t="s">
        <v>98</v>
      </c>
      <c r="S596" s="6" t="s">
        <v>99</v>
      </c>
      <c r="T596" s="6" t="s">
        <v>53</v>
      </c>
      <c r="U596" s="6" t="s">
        <v>109</v>
      </c>
      <c r="V596" s="6" t="s">
        <v>110</v>
      </c>
      <c r="W596" s="6" t="s">
        <v>94</v>
      </c>
      <c r="Y596" s="6" t="s">
        <v>79</v>
      </c>
      <c r="AA596" s="6" t="s">
        <v>58</v>
      </c>
      <c r="AB596" s="6" t="s">
        <v>113</v>
      </c>
      <c r="AC596" s="6" t="s">
        <v>94</v>
      </c>
      <c r="AE596" s="6" t="s">
        <v>79</v>
      </c>
      <c r="AG596" s="6" t="s">
        <v>49</v>
      </c>
      <c r="AH596" s="6" t="s">
        <v>684</v>
      </c>
      <c r="AI596" s="6" t="s">
        <v>94</v>
      </c>
      <c r="AK596" s="6" t="s">
        <v>86</v>
      </c>
      <c r="AU596" s="6" t="s">
        <v>105</v>
      </c>
      <c r="AV596" s="6" t="s">
        <v>106</v>
      </c>
      <c r="AW596" s="6" t="s">
        <v>113</v>
      </c>
      <c r="AX596" s="6" t="s">
        <v>99</v>
      </c>
      <c r="AY596" s="13">
        <f t="shared" si="414"/>
        <v>1</v>
      </c>
      <c r="AZ596" s="13">
        <f t="shared" si="415"/>
        <v>0</v>
      </c>
      <c r="BA596" s="13">
        <f t="shared" si="416"/>
        <v>0</v>
      </c>
      <c r="BB596" s="13">
        <f t="shared" si="417"/>
        <v>0</v>
      </c>
      <c r="BC596" s="13">
        <f t="shared" si="418"/>
        <v>1</v>
      </c>
      <c r="BD596" s="13">
        <f t="shared" si="419"/>
        <v>0</v>
      </c>
      <c r="BE596" s="13">
        <f>COUNTIF(T596:AW596,"Tocaciones")</f>
        <v>0</v>
      </c>
      <c r="BF596" s="13">
        <f t="shared" si="420"/>
        <v>0</v>
      </c>
      <c r="BG596" s="13">
        <f t="shared" si="421"/>
        <v>0</v>
      </c>
      <c r="BH596" s="13">
        <f t="shared" si="422"/>
        <v>1</v>
      </c>
      <c r="BI596" s="13">
        <f t="shared" si="423"/>
        <v>0</v>
      </c>
      <c r="BJ596" s="13">
        <f t="shared" si="424"/>
        <v>0</v>
      </c>
      <c r="BK596" s="13">
        <f t="shared" si="425"/>
        <v>0</v>
      </c>
      <c r="BL596" s="13">
        <f t="shared" si="426"/>
        <v>0</v>
      </c>
      <c r="BM596" s="13">
        <f t="shared" si="427"/>
        <v>0</v>
      </c>
      <c r="BN596" s="13">
        <f t="shared" si="428"/>
        <v>0</v>
      </c>
      <c r="BO596" s="13">
        <f t="shared" si="429"/>
        <v>0</v>
      </c>
      <c r="BP596" s="13">
        <f t="shared" si="430"/>
        <v>0</v>
      </c>
      <c r="BQ596" s="13">
        <f t="shared" si="431"/>
        <v>0</v>
      </c>
      <c r="BR596" s="13">
        <f t="shared" si="432"/>
        <v>0</v>
      </c>
      <c r="BS596" s="13">
        <f t="shared" si="433"/>
        <v>0</v>
      </c>
      <c r="BT596" s="13">
        <f t="shared" si="434"/>
        <v>0</v>
      </c>
      <c r="BU596" s="40">
        <f t="shared" si="458"/>
        <v>3</v>
      </c>
      <c r="BV596" s="13">
        <f t="shared" si="435"/>
        <v>0</v>
      </c>
      <c r="BW596" s="13">
        <f t="shared" si="436"/>
        <v>0</v>
      </c>
      <c r="BX596" s="13">
        <f t="shared" si="437"/>
        <v>0</v>
      </c>
      <c r="BY596" s="13">
        <f t="shared" si="438"/>
        <v>0</v>
      </c>
      <c r="BZ596" s="13">
        <f t="shared" si="439"/>
        <v>0</v>
      </c>
      <c r="CA596" s="13">
        <f t="shared" si="440"/>
        <v>0</v>
      </c>
      <c r="CB596" s="13">
        <f t="shared" si="441"/>
        <v>0</v>
      </c>
      <c r="CC596" s="13">
        <f t="shared" si="442"/>
        <v>2</v>
      </c>
      <c r="CD596" s="13">
        <f t="shared" si="443"/>
        <v>0</v>
      </c>
      <c r="CE596" s="13">
        <f t="shared" si="444"/>
        <v>0</v>
      </c>
      <c r="CF596" s="13">
        <f t="shared" si="445"/>
        <v>0</v>
      </c>
      <c r="CG596" s="13">
        <f t="shared" si="446"/>
        <v>0</v>
      </c>
      <c r="CH596" s="13">
        <f t="shared" si="447"/>
        <v>0</v>
      </c>
      <c r="CI596" s="13">
        <f t="shared" si="448"/>
        <v>0</v>
      </c>
      <c r="CJ596" s="13">
        <f t="shared" si="449"/>
        <v>1</v>
      </c>
      <c r="CK596" s="13">
        <f t="shared" si="450"/>
        <v>0</v>
      </c>
      <c r="CL596" s="13">
        <f t="shared" si="451"/>
        <v>0</v>
      </c>
      <c r="CM596" s="13">
        <f t="shared" si="452"/>
        <v>0</v>
      </c>
      <c r="CN596" s="13">
        <f t="shared" si="453"/>
        <v>0</v>
      </c>
      <c r="CO596" s="13">
        <f t="shared" si="454"/>
        <v>0</v>
      </c>
      <c r="CP596" s="13">
        <f t="shared" si="455"/>
        <v>0</v>
      </c>
      <c r="CQ596" s="13">
        <f t="shared" si="456"/>
        <v>0</v>
      </c>
      <c r="CR596" s="13">
        <f t="shared" si="457"/>
        <v>3</v>
      </c>
      <c r="CS596" s="13">
        <f t="shared" si="459"/>
        <v>0</v>
      </c>
      <c r="CT596" s="13" t="s">
        <v>107</v>
      </c>
    </row>
    <row r="597" spans="1:98" x14ac:dyDescent="0.35">
      <c r="A597" s="14">
        <v>436</v>
      </c>
      <c r="B597" s="6">
        <v>596</v>
      </c>
      <c r="D597" s="6">
        <v>1</v>
      </c>
      <c r="G597" s="6">
        <v>1</v>
      </c>
      <c r="H597" s="6"/>
      <c r="I597" s="6"/>
      <c r="J597" s="6" t="s">
        <v>96</v>
      </c>
      <c r="L597" s="6" t="s">
        <v>172</v>
      </c>
      <c r="M597" s="6" t="s">
        <v>921</v>
      </c>
      <c r="N597" s="6"/>
      <c r="O597" s="6"/>
      <c r="P597" s="16">
        <v>43759</v>
      </c>
      <c r="Q597" s="17">
        <v>0.875</v>
      </c>
      <c r="R597" s="6" t="s">
        <v>98</v>
      </c>
      <c r="S597" s="6" t="s">
        <v>99</v>
      </c>
      <c r="T597" s="6" t="s">
        <v>53</v>
      </c>
      <c r="U597" s="6" t="s">
        <v>922</v>
      </c>
      <c r="V597" s="6" t="s">
        <v>923</v>
      </c>
      <c r="W597" s="6" t="s">
        <v>94</v>
      </c>
      <c r="Y597" s="6" t="s">
        <v>79</v>
      </c>
      <c r="AA597" s="6" t="s">
        <v>49</v>
      </c>
      <c r="AB597" s="6" t="s">
        <v>922</v>
      </c>
      <c r="AC597" s="6" t="s">
        <v>94</v>
      </c>
      <c r="AE597" s="6" t="s">
        <v>87</v>
      </c>
      <c r="AU597" s="6" t="s">
        <v>105</v>
      </c>
      <c r="AV597" s="6" t="s">
        <v>106</v>
      </c>
      <c r="AW597" s="6" t="s">
        <v>924</v>
      </c>
      <c r="AX597" s="6" t="s">
        <v>99</v>
      </c>
      <c r="AY597" s="13">
        <f t="shared" si="414"/>
        <v>1</v>
      </c>
      <c r="AZ597" s="13">
        <f t="shared" si="415"/>
        <v>0</v>
      </c>
      <c r="BA597" s="13">
        <f t="shared" si="416"/>
        <v>0</v>
      </c>
      <c r="BB597" s="13">
        <f t="shared" si="417"/>
        <v>0</v>
      </c>
      <c r="BC597" s="13">
        <f t="shared" si="418"/>
        <v>1</v>
      </c>
      <c r="BD597" s="13">
        <f t="shared" si="419"/>
        <v>0</v>
      </c>
      <c r="BE597" s="13">
        <f>COUNTIF(T597:AT597,"Tocaciones")</f>
        <v>0</v>
      </c>
      <c r="BF597" s="13">
        <f t="shared" si="420"/>
        <v>0</v>
      </c>
      <c r="BG597" s="13">
        <f t="shared" si="421"/>
        <v>0</v>
      </c>
      <c r="BH597" s="13">
        <f t="shared" si="422"/>
        <v>0</v>
      </c>
      <c r="BI597" s="13">
        <f t="shared" si="423"/>
        <v>0</v>
      </c>
      <c r="BJ597" s="13">
        <f t="shared" si="424"/>
        <v>0</v>
      </c>
      <c r="BK597" s="13">
        <f t="shared" si="425"/>
        <v>0</v>
      </c>
      <c r="BL597" s="13">
        <f t="shared" si="426"/>
        <v>0</v>
      </c>
      <c r="BM597" s="13">
        <f t="shared" si="427"/>
        <v>0</v>
      </c>
      <c r="BN597" s="13">
        <f t="shared" si="428"/>
        <v>0</v>
      </c>
      <c r="BO597" s="13">
        <f t="shared" si="429"/>
        <v>0</v>
      </c>
      <c r="BP597" s="13">
        <f t="shared" si="430"/>
        <v>0</v>
      </c>
      <c r="BQ597" s="13">
        <f t="shared" si="431"/>
        <v>0</v>
      </c>
      <c r="BR597" s="13">
        <f t="shared" si="432"/>
        <v>0</v>
      </c>
      <c r="BS597" s="13">
        <f t="shared" si="433"/>
        <v>0</v>
      </c>
      <c r="BT597" s="13">
        <f t="shared" si="434"/>
        <v>0</v>
      </c>
      <c r="BU597" s="40">
        <f t="shared" si="458"/>
        <v>2</v>
      </c>
      <c r="BV597" s="13">
        <f t="shared" si="435"/>
        <v>0</v>
      </c>
      <c r="BW597" s="13">
        <f t="shared" si="436"/>
        <v>0</v>
      </c>
      <c r="BX597" s="13">
        <f t="shared" si="437"/>
        <v>0</v>
      </c>
      <c r="BY597" s="13">
        <f t="shared" si="438"/>
        <v>0</v>
      </c>
      <c r="BZ597" s="13">
        <f t="shared" si="439"/>
        <v>0</v>
      </c>
      <c r="CA597" s="13">
        <f t="shared" si="440"/>
        <v>0</v>
      </c>
      <c r="CB597" s="13">
        <f t="shared" si="441"/>
        <v>0</v>
      </c>
      <c r="CC597" s="13">
        <f t="shared" si="442"/>
        <v>1</v>
      </c>
      <c r="CD597" s="13">
        <f t="shared" si="443"/>
        <v>0</v>
      </c>
      <c r="CE597" s="13">
        <f t="shared" si="444"/>
        <v>0</v>
      </c>
      <c r="CF597" s="13">
        <f t="shared" si="445"/>
        <v>0</v>
      </c>
      <c r="CG597" s="13">
        <f t="shared" si="446"/>
        <v>0</v>
      </c>
      <c r="CH597" s="13">
        <f t="shared" si="447"/>
        <v>0</v>
      </c>
      <c r="CI597" s="13">
        <f t="shared" si="448"/>
        <v>0</v>
      </c>
      <c r="CJ597" s="13">
        <f t="shared" si="449"/>
        <v>0</v>
      </c>
      <c r="CK597" s="13">
        <f t="shared" si="450"/>
        <v>1</v>
      </c>
      <c r="CL597" s="13">
        <f t="shared" si="451"/>
        <v>0</v>
      </c>
      <c r="CM597" s="13">
        <f t="shared" si="452"/>
        <v>0</v>
      </c>
      <c r="CN597" s="13">
        <f t="shared" si="453"/>
        <v>0</v>
      </c>
      <c r="CO597" s="13">
        <f t="shared" si="454"/>
        <v>0</v>
      </c>
      <c r="CP597" s="13">
        <f t="shared" si="455"/>
        <v>0</v>
      </c>
      <c r="CQ597" s="13">
        <f t="shared" si="456"/>
        <v>0</v>
      </c>
      <c r="CR597" s="13">
        <f t="shared" si="457"/>
        <v>2</v>
      </c>
      <c r="CS597" s="13">
        <f t="shared" si="459"/>
        <v>0</v>
      </c>
      <c r="CT597" s="13" t="s">
        <v>107</v>
      </c>
    </row>
    <row r="598" spans="1:98" x14ac:dyDescent="0.35">
      <c r="A598" s="14">
        <v>437</v>
      </c>
      <c r="B598" s="6">
        <v>597</v>
      </c>
      <c r="C598" s="6">
        <v>34</v>
      </c>
      <c r="D598" s="6">
        <v>999</v>
      </c>
      <c r="F598" s="6" t="s">
        <v>925</v>
      </c>
      <c r="G598" s="6">
        <v>1</v>
      </c>
      <c r="H598" s="6"/>
      <c r="I598" s="6"/>
      <c r="J598" s="6" t="s">
        <v>743</v>
      </c>
      <c r="K598" s="16">
        <v>43768</v>
      </c>
      <c r="L598" s="6" t="s">
        <v>172</v>
      </c>
      <c r="M598" s="6" t="s">
        <v>744</v>
      </c>
      <c r="N598" s="6"/>
      <c r="O598" s="6"/>
      <c r="P598" s="16">
        <v>43759</v>
      </c>
      <c r="Q598" s="17">
        <v>0.87152777777777779</v>
      </c>
      <c r="R598" s="6" t="s">
        <v>98</v>
      </c>
      <c r="S598" s="6" t="s">
        <v>98</v>
      </c>
      <c r="T598" s="6" t="s">
        <v>52</v>
      </c>
      <c r="U598" s="6" t="s">
        <v>926</v>
      </c>
      <c r="V598" s="6" t="s">
        <v>386</v>
      </c>
      <c r="W598" s="6" t="s">
        <v>94</v>
      </c>
      <c r="Y598" s="6" t="s">
        <v>73</v>
      </c>
      <c r="Z598" s="6" t="s">
        <v>75</v>
      </c>
      <c r="AU598" s="6" t="s">
        <v>105</v>
      </c>
      <c r="AV598" s="6" t="s">
        <v>106</v>
      </c>
      <c r="AX598" s="6" t="s">
        <v>98</v>
      </c>
      <c r="AY598" s="13">
        <f t="shared" si="414"/>
        <v>0</v>
      </c>
      <c r="AZ598" s="13">
        <f t="shared" si="415"/>
        <v>0</v>
      </c>
      <c r="BA598" s="13">
        <f t="shared" si="416"/>
        <v>0</v>
      </c>
      <c r="BB598" s="13">
        <f t="shared" si="417"/>
        <v>1</v>
      </c>
      <c r="BC598" s="13">
        <f t="shared" si="418"/>
        <v>0</v>
      </c>
      <c r="BD598" s="13">
        <f t="shared" si="419"/>
        <v>0</v>
      </c>
      <c r="BE598" s="13">
        <f>COUNTIF(T598:AW598,"Tocaciones")</f>
        <v>0</v>
      </c>
      <c r="BF598" s="13">
        <f t="shared" si="420"/>
        <v>0</v>
      </c>
      <c r="BG598" s="13">
        <f t="shared" si="421"/>
        <v>0</v>
      </c>
      <c r="BH598" s="13">
        <f t="shared" si="422"/>
        <v>0</v>
      </c>
      <c r="BI598" s="13">
        <f t="shared" si="423"/>
        <v>0</v>
      </c>
      <c r="BJ598" s="13">
        <f t="shared" si="424"/>
        <v>0</v>
      </c>
      <c r="BK598" s="13">
        <f t="shared" si="425"/>
        <v>0</v>
      </c>
      <c r="BL598" s="13">
        <f t="shared" si="426"/>
        <v>0</v>
      </c>
      <c r="BM598" s="13">
        <f t="shared" si="427"/>
        <v>0</v>
      </c>
      <c r="BN598" s="13">
        <f t="shared" si="428"/>
        <v>0</v>
      </c>
      <c r="BO598" s="13">
        <f t="shared" si="429"/>
        <v>0</v>
      </c>
      <c r="BP598" s="13">
        <f t="shared" si="430"/>
        <v>0</v>
      </c>
      <c r="BQ598" s="13">
        <f t="shared" si="431"/>
        <v>0</v>
      </c>
      <c r="BR598" s="13">
        <f t="shared" si="432"/>
        <v>0</v>
      </c>
      <c r="BS598" s="13">
        <f t="shared" si="433"/>
        <v>0</v>
      </c>
      <c r="BT598" s="13">
        <f t="shared" si="434"/>
        <v>0</v>
      </c>
      <c r="BU598" s="40">
        <f t="shared" si="458"/>
        <v>1</v>
      </c>
      <c r="BV598" s="13">
        <f t="shared" si="435"/>
        <v>0</v>
      </c>
      <c r="BW598" s="13">
        <f t="shared" si="436"/>
        <v>1</v>
      </c>
      <c r="BX598" s="13">
        <f t="shared" si="437"/>
        <v>0</v>
      </c>
      <c r="BY598" s="13">
        <f t="shared" si="438"/>
        <v>1</v>
      </c>
      <c r="BZ598" s="13">
        <f t="shared" si="439"/>
        <v>0</v>
      </c>
      <c r="CA598" s="13">
        <f t="shared" si="440"/>
        <v>0</v>
      </c>
      <c r="CB598" s="13">
        <f t="shared" si="441"/>
        <v>0</v>
      </c>
      <c r="CC598" s="13">
        <f t="shared" si="442"/>
        <v>0</v>
      </c>
      <c r="CD598" s="13">
        <f t="shared" si="443"/>
        <v>0</v>
      </c>
      <c r="CE598" s="13">
        <f t="shared" si="444"/>
        <v>0</v>
      </c>
      <c r="CF598" s="13">
        <f t="shared" si="445"/>
        <v>0</v>
      </c>
      <c r="CG598" s="13">
        <f t="shared" si="446"/>
        <v>0</v>
      </c>
      <c r="CH598" s="13">
        <f t="shared" si="447"/>
        <v>0</v>
      </c>
      <c r="CI598" s="13">
        <f t="shared" si="448"/>
        <v>0</v>
      </c>
      <c r="CJ598" s="13">
        <f t="shared" si="449"/>
        <v>0</v>
      </c>
      <c r="CK598" s="13">
        <f t="shared" si="450"/>
        <v>0</v>
      </c>
      <c r="CL598" s="13">
        <f t="shared" si="451"/>
        <v>0</v>
      </c>
      <c r="CM598" s="13">
        <f t="shared" si="452"/>
        <v>0</v>
      </c>
      <c r="CN598" s="13">
        <f t="shared" si="453"/>
        <v>0</v>
      </c>
      <c r="CO598" s="13">
        <f t="shared" si="454"/>
        <v>0</v>
      </c>
      <c r="CP598" s="13">
        <f t="shared" si="455"/>
        <v>0</v>
      </c>
      <c r="CQ598" s="13">
        <f t="shared" si="456"/>
        <v>0</v>
      </c>
      <c r="CR598" s="13">
        <f t="shared" si="457"/>
        <v>1</v>
      </c>
      <c r="CS598" s="13">
        <f t="shared" si="459"/>
        <v>0</v>
      </c>
      <c r="CT598" s="13" t="s">
        <v>107</v>
      </c>
    </row>
    <row r="599" spans="1:98" x14ac:dyDescent="0.35">
      <c r="A599" s="14">
        <v>437</v>
      </c>
      <c r="B599" s="6">
        <v>598</v>
      </c>
      <c r="C599" s="6">
        <v>22</v>
      </c>
      <c r="D599" s="6">
        <v>1</v>
      </c>
      <c r="F599" s="6" t="s">
        <v>925</v>
      </c>
      <c r="G599" s="6">
        <v>1</v>
      </c>
      <c r="H599" s="6"/>
      <c r="I599" s="6"/>
      <c r="J599" s="6" t="s">
        <v>743</v>
      </c>
      <c r="K599" s="16">
        <v>43768</v>
      </c>
      <c r="L599" s="6" t="s">
        <v>172</v>
      </c>
      <c r="M599" s="6" t="s">
        <v>744</v>
      </c>
      <c r="N599" s="6"/>
      <c r="O599" s="6"/>
      <c r="P599" s="16">
        <v>43759</v>
      </c>
      <c r="Q599" s="17">
        <v>0.87152777777777779</v>
      </c>
      <c r="R599" s="6" t="s">
        <v>98</v>
      </c>
      <c r="S599" s="6" t="s">
        <v>98</v>
      </c>
      <c r="T599" s="6" t="s">
        <v>52</v>
      </c>
      <c r="U599" s="6" t="s">
        <v>926</v>
      </c>
      <c r="V599" s="6" t="s">
        <v>386</v>
      </c>
      <c r="W599" s="6" t="s">
        <v>94</v>
      </c>
      <c r="Y599" s="6" t="s">
        <v>73</v>
      </c>
      <c r="Z599" s="6" t="s">
        <v>75</v>
      </c>
      <c r="AU599" s="6" t="s">
        <v>105</v>
      </c>
      <c r="AV599" s="6" t="s">
        <v>106</v>
      </c>
      <c r="AX599" s="6" t="s">
        <v>98</v>
      </c>
      <c r="AY599" s="13">
        <f t="shared" si="414"/>
        <v>0</v>
      </c>
      <c r="AZ599" s="13">
        <f t="shared" si="415"/>
        <v>0</v>
      </c>
      <c r="BA599" s="13">
        <f t="shared" si="416"/>
        <v>0</v>
      </c>
      <c r="BB599" s="13">
        <f t="shared" si="417"/>
        <v>1</v>
      </c>
      <c r="BC599" s="13">
        <f t="shared" si="418"/>
        <v>0</v>
      </c>
      <c r="BD599" s="13">
        <f t="shared" si="419"/>
        <v>0</v>
      </c>
      <c r="BE599" s="13">
        <f>COUNTIF(T599:AT599,"Tocaciones")</f>
        <v>0</v>
      </c>
      <c r="BF599" s="13">
        <f t="shared" si="420"/>
        <v>0</v>
      </c>
      <c r="BG599" s="13">
        <f t="shared" si="421"/>
        <v>0</v>
      </c>
      <c r="BH599" s="13">
        <f t="shared" si="422"/>
        <v>0</v>
      </c>
      <c r="BI599" s="13">
        <f t="shared" si="423"/>
        <v>0</v>
      </c>
      <c r="BJ599" s="13">
        <f t="shared" si="424"/>
        <v>0</v>
      </c>
      <c r="BK599" s="13">
        <f t="shared" si="425"/>
        <v>0</v>
      </c>
      <c r="BL599" s="13">
        <f t="shared" si="426"/>
        <v>0</v>
      </c>
      <c r="BM599" s="13">
        <f t="shared" si="427"/>
        <v>0</v>
      </c>
      <c r="BN599" s="13">
        <f t="shared" si="428"/>
        <v>0</v>
      </c>
      <c r="BO599" s="13">
        <f t="shared" si="429"/>
        <v>0</v>
      </c>
      <c r="BP599" s="13">
        <f t="shared" si="430"/>
        <v>0</v>
      </c>
      <c r="BQ599" s="13">
        <f t="shared" si="431"/>
        <v>0</v>
      </c>
      <c r="BR599" s="13">
        <f t="shared" si="432"/>
        <v>0</v>
      </c>
      <c r="BS599" s="13">
        <f t="shared" si="433"/>
        <v>0</v>
      </c>
      <c r="BT599" s="13">
        <f t="shared" si="434"/>
        <v>0</v>
      </c>
      <c r="BU599" s="40">
        <f t="shared" si="458"/>
        <v>1</v>
      </c>
      <c r="BV599" s="13">
        <f t="shared" si="435"/>
        <v>0</v>
      </c>
      <c r="BW599" s="13">
        <f t="shared" si="436"/>
        <v>1</v>
      </c>
      <c r="BX599" s="13">
        <f t="shared" si="437"/>
        <v>0</v>
      </c>
      <c r="BY599" s="13">
        <f t="shared" si="438"/>
        <v>1</v>
      </c>
      <c r="BZ599" s="13">
        <f t="shared" si="439"/>
        <v>0</v>
      </c>
      <c r="CA599" s="13">
        <f t="shared" si="440"/>
        <v>0</v>
      </c>
      <c r="CB599" s="13">
        <f t="shared" si="441"/>
        <v>0</v>
      </c>
      <c r="CC599" s="13">
        <f t="shared" si="442"/>
        <v>0</v>
      </c>
      <c r="CD599" s="13">
        <f t="shared" si="443"/>
        <v>0</v>
      </c>
      <c r="CE599" s="13">
        <f t="shared" si="444"/>
        <v>0</v>
      </c>
      <c r="CF599" s="13">
        <f t="shared" si="445"/>
        <v>0</v>
      </c>
      <c r="CG599" s="13">
        <f t="shared" si="446"/>
        <v>0</v>
      </c>
      <c r="CH599" s="13">
        <f t="shared" si="447"/>
        <v>0</v>
      </c>
      <c r="CI599" s="13">
        <f t="shared" si="448"/>
        <v>0</v>
      </c>
      <c r="CJ599" s="13">
        <f t="shared" si="449"/>
        <v>0</v>
      </c>
      <c r="CK599" s="13">
        <f t="shared" si="450"/>
        <v>0</v>
      </c>
      <c r="CL599" s="13">
        <f t="shared" si="451"/>
        <v>0</v>
      </c>
      <c r="CM599" s="13">
        <f t="shared" si="452"/>
        <v>0</v>
      </c>
      <c r="CN599" s="13">
        <f t="shared" si="453"/>
        <v>0</v>
      </c>
      <c r="CO599" s="13">
        <f t="shared" si="454"/>
        <v>0</v>
      </c>
      <c r="CP599" s="13">
        <f t="shared" si="455"/>
        <v>0</v>
      </c>
      <c r="CQ599" s="13">
        <f t="shared" si="456"/>
        <v>0</v>
      </c>
      <c r="CR599" s="13">
        <f t="shared" si="457"/>
        <v>1</v>
      </c>
      <c r="CS599" s="13">
        <f t="shared" si="459"/>
        <v>0</v>
      </c>
      <c r="CT599" s="13" t="s">
        <v>107</v>
      </c>
    </row>
    <row r="600" spans="1:98" x14ac:dyDescent="0.35">
      <c r="A600" s="14">
        <v>438</v>
      </c>
      <c r="B600" s="6">
        <v>599</v>
      </c>
      <c r="D600" s="6">
        <v>1</v>
      </c>
      <c r="G600" s="6">
        <v>1</v>
      </c>
      <c r="H600" s="6"/>
      <c r="I600" s="6"/>
      <c r="J600" s="6" t="s">
        <v>96</v>
      </c>
      <c r="K600" s="16">
        <v>43767</v>
      </c>
      <c r="L600" s="6" t="s">
        <v>86</v>
      </c>
      <c r="M600" s="6" t="s">
        <v>927</v>
      </c>
      <c r="N600" s="6"/>
      <c r="O600" s="6"/>
      <c r="P600" s="16">
        <v>43760</v>
      </c>
      <c r="Q600" s="17">
        <v>0.60416666666666663</v>
      </c>
      <c r="R600" s="6" t="s">
        <v>98</v>
      </c>
      <c r="S600" s="6" t="s">
        <v>99</v>
      </c>
      <c r="T600" s="6" t="s">
        <v>53</v>
      </c>
      <c r="U600" s="6" t="s">
        <v>928</v>
      </c>
      <c r="V600" s="6" t="s">
        <v>929</v>
      </c>
      <c r="W600" s="6" t="s">
        <v>91</v>
      </c>
      <c r="Y600" s="6" t="s">
        <v>79</v>
      </c>
      <c r="AA600" s="6" t="s">
        <v>49</v>
      </c>
      <c r="AB600" s="6" t="s">
        <v>930</v>
      </c>
      <c r="AC600" s="6" t="s">
        <v>91</v>
      </c>
      <c r="AE600" s="6" t="s">
        <v>86</v>
      </c>
      <c r="AG600" s="6" t="s">
        <v>49</v>
      </c>
      <c r="AH600" s="6" t="s">
        <v>102</v>
      </c>
      <c r="AI600" s="6" t="s">
        <v>91</v>
      </c>
      <c r="AK600" s="6" t="s">
        <v>86</v>
      </c>
      <c r="AU600" s="6" t="s">
        <v>105</v>
      </c>
      <c r="AV600" s="6" t="s">
        <v>106</v>
      </c>
      <c r="AW600" s="6" t="s">
        <v>931</v>
      </c>
      <c r="AX600" s="6" t="s">
        <v>99</v>
      </c>
      <c r="AY600" s="13">
        <f t="shared" si="414"/>
        <v>2</v>
      </c>
      <c r="AZ600" s="13">
        <f t="shared" si="415"/>
        <v>0</v>
      </c>
      <c r="BA600" s="13">
        <f t="shared" si="416"/>
        <v>0</v>
      </c>
      <c r="BB600" s="13">
        <f t="shared" si="417"/>
        <v>0</v>
      </c>
      <c r="BC600" s="13">
        <f t="shared" si="418"/>
        <v>1</v>
      </c>
      <c r="BD600" s="13">
        <f t="shared" si="419"/>
        <v>0</v>
      </c>
      <c r="BE600" s="13">
        <f>COUNTIF(T600:AW600,"Tocaciones")</f>
        <v>0</v>
      </c>
      <c r="BF600" s="13">
        <f t="shared" si="420"/>
        <v>0</v>
      </c>
      <c r="BG600" s="13">
        <f t="shared" si="421"/>
        <v>0</v>
      </c>
      <c r="BH600" s="13">
        <f t="shared" si="422"/>
        <v>0</v>
      </c>
      <c r="BI600" s="13">
        <f t="shared" si="423"/>
        <v>0</v>
      </c>
      <c r="BJ600" s="13">
        <f t="shared" si="424"/>
        <v>0</v>
      </c>
      <c r="BK600" s="13">
        <f t="shared" si="425"/>
        <v>0</v>
      </c>
      <c r="BL600" s="13">
        <f t="shared" si="426"/>
        <v>0</v>
      </c>
      <c r="BM600" s="13">
        <f t="shared" si="427"/>
        <v>0</v>
      </c>
      <c r="BN600" s="13">
        <f t="shared" si="428"/>
        <v>0</v>
      </c>
      <c r="BO600" s="13">
        <f t="shared" si="429"/>
        <v>0</v>
      </c>
      <c r="BP600" s="13">
        <f t="shared" si="430"/>
        <v>0</v>
      </c>
      <c r="BQ600" s="13">
        <f t="shared" si="431"/>
        <v>0</v>
      </c>
      <c r="BR600" s="13">
        <f t="shared" si="432"/>
        <v>0</v>
      </c>
      <c r="BS600" s="13">
        <f t="shared" si="433"/>
        <v>0</v>
      </c>
      <c r="BT600" s="13">
        <f t="shared" si="434"/>
        <v>0</v>
      </c>
      <c r="BU600" s="40">
        <f t="shared" si="458"/>
        <v>3</v>
      </c>
      <c r="BV600" s="13">
        <f t="shared" si="435"/>
        <v>0</v>
      </c>
      <c r="BW600" s="13">
        <f t="shared" si="436"/>
        <v>0</v>
      </c>
      <c r="BX600" s="13">
        <f t="shared" si="437"/>
        <v>0</v>
      </c>
      <c r="BY600" s="13">
        <f t="shared" si="438"/>
        <v>0</v>
      </c>
      <c r="BZ600" s="13">
        <f t="shared" si="439"/>
        <v>0</v>
      </c>
      <c r="CA600" s="13">
        <f t="shared" si="440"/>
        <v>0</v>
      </c>
      <c r="CB600" s="13">
        <f t="shared" si="441"/>
        <v>0</v>
      </c>
      <c r="CC600" s="13">
        <f t="shared" si="442"/>
        <v>1</v>
      </c>
      <c r="CD600" s="13">
        <f t="shared" si="443"/>
        <v>0</v>
      </c>
      <c r="CE600" s="13">
        <f t="shared" si="444"/>
        <v>0</v>
      </c>
      <c r="CF600" s="13">
        <f t="shared" si="445"/>
        <v>0</v>
      </c>
      <c r="CG600" s="13">
        <f t="shared" si="446"/>
        <v>0</v>
      </c>
      <c r="CH600" s="13">
        <f t="shared" si="447"/>
        <v>0</v>
      </c>
      <c r="CI600" s="13">
        <f t="shared" si="448"/>
        <v>0</v>
      </c>
      <c r="CJ600" s="13">
        <f t="shared" si="449"/>
        <v>2</v>
      </c>
      <c r="CK600" s="13">
        <f t="shared" si="450"/>
        <v>0</v>
      </c>
      <c r="CL600" s="13">
        <f t="shared" si="451"/>
        <v>0</v>
      </c>
      <c r="CM600" s="13">
        <f t="shared" si="452"/>
        <v>0</v>
      </c>
      <c r="CN600" s="13">
        <f t="shared" si="453"/>
        <v>0</v>
      </c>
      <c r="CO600" s="13">
        <f t="shared" si="454"/>
        <v>3</v>
      </c>
      <c r="CP600" s="13">
        <f t="shared" si="455"/>
        <v>0</v>
      </c>
      <c r="CQ600" s="13">
        <f t="shared" si="456"/>
        <v>0</v>
      </c>
      <c r="CR600" s="13">
        <f t="shared" si="457"/>
        <v>0</v>
      </c>
      <c r="CS600" s="13">
        <f t="shared" si="459"/>
        <v>0</v>
      </c>
      <c r="CT600" s="13" t="s">
        <v>107</v>
      </c>
    </row>
    <row r="601" spans="1:98" x14ac:dyDescent="0.35">
      <c r="A601" s="14">
        <v>438</v>
      </c>
      <c r="B601" s="6">
        <v>600</v>
      </c>
      <c r="D601" s="6">
        <v>2</v>
      </c>
      <c r="G601" s="6">
        <v>1</v>
      </c>
      <c r="H601" s="6"/>
      <c r="I601" s="6"/>
      <c r="J601" s="6" t="s">
        <v>96</v>
      </c>
      <c r="K601" s="16">
        <v>43767</v>
      </c>
      <c r="L601" s="6" t="s">
        <v>86</v>
      </c>
      <c r="M601" s="6" t="s">
        <v>927</v>
      </c>
      <c r="N601" s="6"/>
      <c r="O601" s="6"/>
      <c r="P601" s="16">
        <v>43760</v>
      </c>
      <c r="Q601" s="17">
        <v>0.60416666666666663</v>
      </c>
      <c r="R601" s="6" t="s">
        <v>98</v>
      </c>
      <c r="S601" s="6" t="s">
        <v>99</v>
      </c>
      <c r="T601" s="6" t="s">
        <v>53</v>
      </c>
      <c r="U601" s="6" t="s">
        <v>928</v>
      </c>
      <c r="V601" s="6" t="s">
        <v>688</v>
      </c>
      <c r="W601" s="6" t="s">
        <v>91</v>
      </c>
      <c r="Y601" s="6" t="s">
        <v>79</v>
      </c>
      <c r="AA601" s="6" t="s">
        <v>49</v>
      </c>
      <c r="AB601" s="6" t="s">
        <v>930</v>
      </c>
      <c r="AC601" s="6" t="s">
        <v>91</v>
      </c>
      <c r="AE601" s="6" t="s">
        <v>86</v>
      </c>
      <c r="AG601" s="6" t="s">
        <v>49</v>
      </c>
      <c r="AH601" s="6" t="s">
        <v>102</v>
      </c>
      <c r="AI601" s="6" t="s">
        <v>91</v>
      </c>
      <c r="AK601" s="6" t="s">
        <v>86</v>
      </c>
      <c r="AU601" s="6" t="s">
        <v>105</v>
      </c>
      <c r="AV601" s="6" t="s">
        <v>106</v>
      </c>
      <c r="AW601" s="6" t="s">
        <v>931</v>
      </c>
      <c r="AX601" s="6" t="s">
        <v>99</v>
      </c>
      <c r="AY601" s="13">
        <f t="shared" si="414"/>
        <v>2</v>
      </c>
      <c r="AZ601" s="13">
        <f t="shared" si="415"/>
        <v>0</v>
      </c>
      <c r="BA601" s="13">
        <f t="shared" si="416"/>
        <v>0</v>
      </c>
      <c r="BB601" s="13">
        <f t="shared" si="417"/>
        <v>0</v>
      </c>
      <c r="BC601" s="13">
        <f t="shared" si="418"/>
        <v>1</v>
      </c>
      <c r="BD601" s="13">
        <f t="shared" si="419"/>
        <v>0</v>
      </c>
      <c r="BE601" s="13">
        <f>COUNTIF(T601:AT601,"Tocaciones")</f>
        <v>0</v>
      </c>
      <c r="BF601" s="13">
        <f t="shared" si="420"/>
        <v>0</v>
      </c>
      <c r="BG601" s="13">
        <f t="shared" si="421"/>
        <v>0</v>
      </c>
      <c r="BH601" s="13">
        <f t="shared" si="422"/>
        <v>0</v>
      </c>
      <c r="BI601" s="13">
        <f t="shared" si="423"/>
        <v>0</v>
      </c>
      <c r="BJ601" s="13">
        <f t="shared" si="424"/>
        <v>0</v>
      </c>
      <c r="BK601" s="13">
        <f t="shared" si="425"/>
        <v>0</v>
      </c>
      <c r="BL601" s="13">
        <f t="shared" si="426"/>
        <v>0</v>
      </c>
      <c r="BM601" s="13">
        <f t="shared" si="427"/>
        <v>0</v>
      </c>
      <c r="BN601" s="13">
        <f t="shared" si="428"/>
        <v>0</v>
      </c>
      <c r="BO601" s="13">
        <f t="shared" si="429"/>
        <v>0</v>
      </c>
      <c r="BP601" s="13">
        <f t="shared" si="430"/>
        <v>0</v>
      </c>
      <c r="BQ601" s="13">
        <f t="shared" si="431"/>
        <v>0</v>
      </c>
      <c r="BR601" s="13">
        <f t="shared" si="432"/>
        <v>0</v>
      </c>
      <c r="BS601" s="13">
        <f t="shared" si="433"/>
        <v>0</v>
      </c>
      <c r="BT601" s="13">
        <f t="shared" si="434"/>
        <v>0</v>
      </c>
      <c r="BU601" s="40">
        <f t="shared" si="458"/>
        <v>3</v>
      </c>
      <c r="BV601" s="13">
        <f t="shared" si="435"/>
        <v>0</v>
      </c>
      <c r="BW601" s="13">
        <f t="shared" si="436"/>
        <v>0</v>
      </c>
      <c r="BX601" s="13">
        <f t="shared" si="437"/>
        <v>0</v>
      </c>
      <c r="BY601" s="13">
        <f t="shared" si="438"/>
        <v>0</v>
      </c>
      <c r="BZ601" s="13">
        <f t="shared" si="439"/>
        <v>0</v>
      </c>
      <c r="CA601" s="13">
        <f t="shared" si="440"/>
        <v>0</v>
      </c>
      <c r="CB601" s="13">
        <f t="shared" si="441"/>
        <v>0</v>
      </c>
      <c r="CC601" s="13">
        <f t="shared" si="442"/>
        <v>1</v>
      </c>
      <c r="CD601" s="13">
        <f t="shared" si="443"/>
        <v>0</v>
      </c>
      <c r="CE601" s="13">
        <f t="shared" si="444"/>
        <v>0</v>
      </c>
      <c r="CF601" s="13">
        <f t="shared" si="445"/>
        <v>0</v>
      </c>
      <c r="CG601" s="13">
        <f t="shared" si="446"/>
        <v>0</v>
      </c>
      <c r="CH601" s="13">
        <f t="shared" si="447"/>
        <v>0</v>
      </c>
      <c r="CI601" s="13">
        <f t="shared" si="448"/>
        <v>0</v>
      </c>
      <c r="CJ601" s="13">
        <f t="shared" si="449"/>
        <v>2</v>
      </c>
      <c r="CK601" s="13">
        <f t="shared" si="450"/>
        <v>0</v>
      </c>
      <c r="CL601" s="13">
        <f t="shared" si="451"/>
        <v>0</v>
      </c>
      <c r="CM601" s="13">
        <f t="shared" si="452"/>
        <v>0</v>
      </c>
      <c r="CN601" s="13">
        <f t="shared" si="453"/>
        <v>0</v>
      </c>
      <c r="CO601" s="13">
        <f t="shared" si="454"/>
        <v>3</v>
      </c>
      <c r="CP601" s="13">
        <f t="shared" si="455"/>
        <v>0</v>
      </c>
      <c r="CQ601" s="13">
        <f t="shared" si="456"/>
        <v>0</v>
      </c>
      <c r="CR601" s="13">
        <f t="shared" si="457"/>
        <v>0</v>
      </c>
      <c r="CS601" s="13">
        <f t="shared" si="459"/>
        <v>0</v>
      </c>
      <c r="CT601" s="13" t="s">
        <v>107</v>
      </c>
    </row>
    <row r="602" spans="1:98" x14ac:dyDescent="0.35">
      <c r="A602" s="14">
        <v>439</v>
      </c>
      <c r="B602" s="6">
        <v>601</v>
      </c>
      <c r="D602" s="6">
        <v>1</v>
      </c>
      <c r="G602" s="6">
        <v>1</v>
      </c>
      <c r="H602" s="6"/>
      <c r="I602" s="6"/>
      <c r="J602" s="6" t="s">
        <v>175</v>
      </c>
      <c r="K602" s="16">
        <v>43794</v>
      </c>
      <c r="L602" s="6" t="s">
        <v>172</v>
      </c>
      <c r="M602" s="6" t="s">
        <v>932</v>
      </c>
      <c r="N602" s="6"/>
      <c r="O602" s="6"/>
      <c r="P602" s="16">
        <v>43784</v>
      </c>
      <c r="Q602" s="17">
        <v>8.3333333333333329E-2</v>
      </c>
      <c r="R602" s="6" t="s">
        <v>99</v>
      </c>
      <c r="S602" s="6" t="s">
        <v>98</v>
      </c>
      <c r="T602" s="6" t="s">
        <v>52</v>
      </c>
      <c r="U602" s="6" t="s">
        <v>933</v>
      </c>
      <c r="V602" s="6" t="s">
        <v>175</v>
      </c>
      <c r="W602" s="6" t="s">
        <v>94</v>
      </c>
      <c r="Y602" s="6" t="s">
        <v>73</v>
      </c>
      <c r="Z602" s="6" t="s">
        <v>74</v>
      </c>
      <c r="AU602" s="6" t="s">
        <v>105</v>
      </c>
      <c r="AV602" s="6" t="s">
        <v>106</v>
      </c>
      <c r="AX602" s="6" t="s">
        <v>99</v>
      </c>
      <c r="AY602" s="13">
        <f t="shared" si="414"/>
        <v>0</v>
      </c>
      <c r="AZ602" s="13">
        <f t="shared" si="415"/>
        <v>0</v>
      </c>
      <c r="BA602" s="13">
        <f t="shared" si="416"/>
        <v>0</v>
      </c>
      <c r="BB602" s="13">
        <f t="shared" si="417"/>
        <v>1</v>
      </c>
      <c r="BC602" s="13">
        <f t="shared" si="418"/>
        <v>0</v>
      </c>
      <c r="BD602" s="13">
        <f t="shared" si="419"/>
        <v>0</v>
      </c>
      <c r="BE602" s="13">
        <f>COUNTIF(T602:AW602,"Tocaciones")</f>
        <v>0</v>
      </c>
      <c r="BF602" s="13">
        <f t="shared" si="420"/>
        <v>0</v>
      </c>
      <c r="BG602" s="13">
        <f t="shared" si="421"/>
        <v>0</v>
      </c>
      <c r="BH602" s="13">
        <f t="shared" si="422"/>
        <v>0</v>
      </c>
      <c r="BI602" s="13">
        <f t="shared" si="423"/>
        <v>0</v>
      </c>
      <c r="BJ602" s="13">
        <f t="shared" si="424"/>
        <v>0</v>
      </c>
      <c r="BK602" s="13">
        <f t="shared" si="425"/>
        <v>0</v>
      </c>
      <c r="BL602" s="13">
        <f t="shared" si="426"/>
        <v>0</v>
      </c>
      <c r="BM602" s="13">
        <f t="shared" si="427"/>
        <v>0</v>
      </c>
      <c r="BN602" s="13">
        <f t="shared" si="428"/>
        <v>0</v>
      </c>
      <c r="BO602" s="13">
        <f t="shared" si="429"/>
        <v>0</v>
      </c>
      <c r="BP602" s="13">
        <f t="shared" si="430"/>
        <v>0</v>
      </c>
      <c r="BQ602" s="13">
        <f t="shared" si="431"/>
        <v>0</v>
      </c>
      <c r="BR602" s="13">
        <f t="shared" si="432"/>
        <v>0</v>
      </c>
      <c r="BS602" s="13">
        <f t="shared" si="433"/>
        <v>0</v>
      </c>
      <c r="BT602" s="13">
        <f t="shared" si="434"/>
        <v>0</v>
      </c>
      <c r="BU602" s="40">
        <f t="shared" si="458"/>
        <v>1</v>
      </c>
      <c r="BV602" s="13">
        <f t="shared" si="435"/>
        <v>0</v>
      </c>
      <c r="BW602" s="13">
        <f t="shared" si="436"/>
        <v>1</v>
      </c>
      <c r="BX602" s="13">
        <f t="shared" si="437"/>
        <v>1</v>
      </c>
      <c r="BY602" s="13">
        <f t="shared" si="438"/>
        <v>0</v>
      </c>
      <c r="BZ602" s="13">
        <f t="shared" si="439"/>
        <v>0</v>
      </c>
      <c r="CA602" s="13">
        <f t="shared" si="440"/>
        <v>0</v>
      </c>
      <c r="CB602" s="13">
        <f t="shared" si="441"/>
        <v>0</v>
      </c>
      <c r="CC602" s="13">
        <f t="shared" si="442"/>
        <v>0</v>
      </c>
      <c r="CD602" s="13">
        <f t="shared" si="443"/>
        <v>0</v>
      </c>
      <c r="CE602" s="13">
        <f t="shared" si="444"/>
        <v>0</v>
      </c>
      <c r="CF602" s="13">
        <f t="shared" si="445"/>
        <v>0</v>
      </c>
      <c r="CG602" s="13">
        <f t="shared" si="446"/>
        <v>0</v>
      </c>
      <c r="CH602" s="13">
        <f t="shared" si="447"/>
        <v>0</v>
      </c>
      <c r="CI602" s="13">
        <f t="shared" si="448"/>
        <v>0</v>
      </c>
      <c r="CJ602" s="13">
        <f t="shared" si="449"/>
        <v>0</v>
      </c>
      <c r="CK602" s="13">
        <f t="shared" si="450"/>
        <v>0</v>
      </c>
      <c r="CL602" s="13">
        <f t="shared" si="451"/>
        <v>0</v>
      </c>
      <c r="CM602" s="13">
        <f t="shared" si="452"/>
        <v>0</v>
      </c>
      <c r="CN602" s="13">
        <f t="shared" si="453"/>
        <v>0</v>
      </c>
      <c r="CO602" s="13">
        <f t="shared" si="454"/>
        <v>0</v>
      </c>
      <c r="CP602" s="13">
        <f t="shared" si="455"/>
        <v>0</v>
      </c>
      <c r="CQ602" s="13">
        <f t="shared" si="456"/>
        <v>0</v>
      </c>
      <c r="CR602" s="13">
        <f t="shared" si="457"/>
        <v>1</v>
      </c>
      <c r="CS602" s="13">
        <f t="shared" si="459"/>
        <v>0</v>
      </c>
      <c r="CT602" s="13" t="s">
        <v>107</v>
      </c>
    </row>
    <row r="603" spans="1:98" x14ac:dyDescent="0.35">
      <c r="A603" s="14">
        <v>440</v>
      </c>
      <c r="B603" s="6">
        <v>602</v>
      </c>
      <c r="D603" s="6">
        <v>1</v>
      </c>
      <c r="G603" s="6">
        <v>1</v>
      </c>
      <c r="H603" s="6"/>
      <c r="I603" s="6"/>
      <c r="J603" s="6" t="s">
        <v>175</v>
      </c>
      <c r="K603" s="16">
        <v>43794</v>
      </c>
      <c r="L603" s="6" t="s">
        <v>172</v>
      </c>
      <c r="M603" s="6" t="s">
        <v>932</v>
      </c>
      <c r="N603" s="6"/>
      <c r="O603" s="6"/>
      <c r="P603" s="16">
        <v>43784</v>
      </c>
      <c r="Q603" s="17">
        <v>4.1666666666666664E-2</v>
      </c>
      <c r="R603" s="6" t="s">
        <v>99</v>
      </c>
      <c r="S603" s="6" t="s">
        <v>98</v>
      </c>
      <c r="T603" s="6" t="s">
        <v>52</v>
      </c>
      <c r="U603" s="6" t="s">
        <v>933</v>
      </c>
      <c r="V603" s="6" t="s">
        <v>175</v>
      </c>
      <c r="W603" s="6" t="s">
        <v>94</v>
      </c>
      <c r="Y603" s="6" t="s">
        <v>73</v>
      </c>
      <c r="Z603" s="6" t="s">
        <v>74</v>
      </c>
      <c r="AU603" s="6" t="s">
        <v>105</v>
      </c>
      <c r="AV603" s="6" t="s">
        <v>106</v>
      </c>
      <c r="AX603" s="6" t="s">
        <v>99</v>
      </c>
      <c r="AY603" s="13">
        <f t="shared" si="414"/>
        <v>0</v>
      </c>
      <c r="AZ603" s="13">
        <f t="shared" si="415"/>
        <v>0</v>
      </c>
      <c r="BA603" s="13">
        <f t="shared" si="416"/>
        <v>0</v>
      </c>
      <c r="BB603" s="13">
        <f t="shared" si="417"/>
        <v>1</v>
      </c>
      <c r="BC603" s="13">
        <f t="shared" si="418"/>
        <v>0</v>
      </c>
      <c r="BD603" s="13">
        <f t="shared" si="419"/>
        <v>0</v>
      </c>
      <c r="BE603" s="13">
        <f>COUNTIF(T603:AT603,"Tocaciones")</f>
        <v>0</v>
      </c>
      <c r="BF603" s="13">
        <f t="shared" si="420"/>
        <v>0</v>
      </c>
      <c r="BG603" s="13">
        <f t="shared" si="421"/>
        <v>0</v>
      </c>
      <c r="BH603" s="13">
        <f t="shared" si="422"/>
        <v>0</v>
      </c>
      <c r="BI603" s="13">
        <f t="shared" si="423"/>
        <v>0</v>
      </c>
      <c r="BJ603" s="13">
        <f t="shared" si="424"/>
        <v>0</v>
      </c>
      <c r="BK603" s="13">
        <f t="shared" si="425"/>
        <v>0</v>
      </c>
      <c r="BL603" s="13">
        <f t="shared" si="426"/>
        <v>0</v>
      </c>
      <c r="BM603" s="13">
        <f t="shared" si="427"/>
        <v>0</v>
      </c>
      <c r="BN603" s="13">
        <f t="shared" si="428"/>
        <v>0</v>
      </c>
      <c r="BO603" s="13">
        <f t="shared" si="429"/>
        <v>0</v>
      </c>
      <c r="BP603" s="13">
        <f t="shared" si="430"/>
        <v>0</v>
      </c>
      <c r="BQ603" s="13">
        <f t="shared" si="431"/>
        <v>0</v>
      </c>
      <c r="BR603" s="13">
        <f t="shared" si="432"/>
        <v>0</v>
      </c>
      <c r="BS603" s="13">
        <f t="shared" si="433"/>
        <v>0</v>
      </c>
      <c r="BT603" s="13">
        <f t="shared" si="434"/>
        <v>0</v>
      </c>
      <c r="BU603" s="40">
        <f t="shared" si="458"/>
        <v>1</v>
      </c>
      <c r="BV603" s="13">
        <f t="shared" si="435"/>
        <v>0</v>
      </c>
      <c r="BW603" s="13">
        <f t="shared" si="436"/>
        <v>1</v>
      </c>
      <c r="BX603" s="13">
        <f t="shared" si="437"/>
        <v>1</v>
      </c>
      <c r="BY603" s="13">
        <f t="shared" si="438"/>
        <v>0</v>
      </c>
      <c r="BZ603" s="13">
        <f t="shared" si="439"/>
        <v>0</v>
      </c>
      <c r="CA603" s="13">
        <f t="shared" si="440"/>
        <v>0</v>
      </c>
      <c r="CB603" s="13">
        <f t="shared" si="441"/>
        <v>0</v>
      </c>
      <c r="CC603" s="13">
        <f t="shared" si="442"/>
        <v>0</v>
      </c>
      <c r="CD603" s="13">
        <f t="shared" si="443"/>
        <v>0</v>
      </c>
      <c r="CE603" s="13">
        <f t="shared" si="444"/>
        <v>0</v>
      </c>
      <c r="CF603" s="13">
        <f t="shared" si="445"/>
        <v>0</v>
      </c>
      <c r="CG603" s="13">
        <f t="shared" si="446"/>
        <v>0</v>
      </c>
      <c r="CH603" s="13">
        <f t="shared" si="447"/>
        <v>0</v>
      </c>
      <c r="CI603" s="13">
        <f t="shared" si="448"/>
        <v>0</v>
      </c>
      <c r="CJ603" s="13">
        <f t="shared" si="449"/>
        <v>0</v>
      </c>
      <c r="CK603" s="13">
        <f t="shared" si="450"/>
        <v>0</v>
      </c>
      <c r="CL603" s="13">
        <f t="shared" si="451"/>
        <v>0</v>
      </c>
      <c r="CM603" s="13">
        <f t="shared" si="452"/>
        <v>0</v>
      </c>
      <c r="CN603" s="13">
        <f t="shared" si="453"/>
        <v>0</v>
      </c>
      <c r="CO603" s="13">
        <f t="shared" si="454"/>
        <v>0</v>
      </c>
      <c r="CP603" s="13">
        <f t="shared" si="455"/>
        <v>0</v>
      </c>
      <c r="CQ603" s="13">
        <f t="shared" si="456"/>
        <v>0</v>
      </c>
      <c r="CR603" s="13">
        <f t="shared" si="457"/>
        <v>1</v>
      </c>
      <c r="CS603" s="13">
        <f t="shared" si="459"/>
        <v>0</v>
      </c>
      <c r="CT603" s="13" t="s">
        <v>107</v>
      </c>
    </row>
    <row r="604" spans="1:98" x14ac:dyDescent="0.35">
      <c r="A604" s="14">
        <v>441</v>
      </c>
      <c r="B604" s="6">
        <v>603</v>
      </c>
      <c r="D604" s="6">
        <v>2</v>
      </c>
      <c r="G604" s="6">
        <v>1</v>
      </c>
      <c r="H604" s="6"/>
      <c r="I604" s="6"/>
      <c r="J604" s="6" t="s">
        <v>175</v>
      </c>
      <c r="K604" s="16">
        <v>43794</v>
      </c>
      <c r="L604" s="6" t="s">
        <v>172</v>
      </c>
      <c r="M604" s="6" t="s">
        <v>932</v>
      </c>
      <c r="N604" s="6"/>
      <c r="O604" s="6"/>
      <c r="P604" s="16">
        <v>43784</v>
      </c>
      <c r="Q604" s="17">
        <v>4.1666666666666664E-2</v>
      </c>
      <c r="R604" s="6" t="s">
        <v>99</v>
      </c>
      <c r="S604" s="6" t="s">
        <v>98</v>
      </c>
      <c r="T604" s="6" t="s">
        <v>52</v>
      </c>
      <c r="U604" s="6" t="s">
        <v>933</v>
      </c>
      <c r="V604" s="6" t="s">
        <v>175</v>
      </c>
      <c r="W604" s="6" t="s">
        <v>94</v>
      </c>
      <c r="Y604" s="6" t="s">
        <v>73</v>
      </c>
      <c r="Z604" s="6" t="s">
        <v>74</v>
      </c>
      <c r="AU604" s="6" t="s">
        <v>105</v>
      </c>
      <c r="AV604" s="6" t="s">
        <v>106</v>
      </c>
      <c r="AX604" s="6" t="s">
        <v>99</v>
      </c>
      <c r="AY604" s="13">
        <f t="shared" si="414"/>
        <v>0</v>
      </c>
      <c r="AZ604" s="13">
        <f t="shared" si="415"/>
        <v>0</v>
      </c>
      <c r="BA604" s="13">
        <f t="shared" si="416"/>
        <v>0</v>
      </c>
      <c r="BB604" s="13">
        <f t="shared" si="417"/>
        <v>1</v>
      </c>
      <c r="BC604" s="13">
        <f t="shared" si="418"/>
        <v>0</v>
      </c>
      <c r="BD604" s="13">
        <f t="shared" si="419"/>
        <v>0</v>
      </c>
      <c r="BE604" s="13">
        <f>COUNTIF(T604:AW604,"Tocaciones")</f>
        <v>0</v>
      </c>
      <c r="BF604" s="13">
        <f t="shared" si="420"/>
        <v>0</v>
      </c>
      <c r="BG604" s="13">
        <f t="shared" si="421"/>
        <v>0</v>
      </c>
      <c r="BH604" s="13">
        <f t="shared" si="422"/>
        <v>0</v>
      </c>
      <c r="BI604" s="13">
        <f t="shared" si="423"/>
        <v>0</v>
      </c>
      <c r="BJ604" s="13">
        <f t="shared" si="424"/>
        <v>0</v>
      </c>
      <c r="BK604" s="13">
        <f t="shared" si="425"/>
        <v>0</v>
      </c>
      <c r="BL604" s="13">
        <f t="shared" si="426"/>
        <v>0</v>
      </c>
      <c r="BM604" s="13">
        <f t="shared" si="427"/>
        <v>0</v>
      </c>
      <c r="BN604" s="13">
        <f t="shared" si="428"/>
        <v>0</v>
      </c>
      <c r="BO604" s="13">
        <f t="shared" si="429"/>
        <v>0</v>
      </c>
      <c r="BP604" s="13">
        <f t="shared" si="430"/>
        <v>0</v>
      </c>
      <c r="BQ604" s="13">
        <f t="shared" si="431"/>
        <v>0</v>
      </c>
      <c r="BR604" s="13">
        <f t="shared" si="432"/>
        <v>0</v>
      </c>
      <c r="BS604" s="13">
        <f t="shared" si="433"/>
        <v>0</v>
      </c>
      <c r="BT604" s="13">
        <f t="shared" si="434"/>
        <v>0</v>
      </c>
      <c r="BU604" s="40">
        <f t="shared" si="458"/>
        <v>1</v>
      </c>
      <c r="BV604" s="13">
        <f t="shared" si="435"/>
        <v>0</v>
      </c>
      <c r="BW604" s="13">
        <f t="shared" si="436"/>
        <v>1</v>
      </c>
      <c r="BX604" s="13">
        <f t="shared" si="437"/>
        <v>1</v>
      </c>
      <c r="BY604" s="13">
        <f t="shared" si="438"/>
        <v>0</v>
      </c>
      <c r="BZ604" s="13">
        <f t="shared" si="439"/>
        <v>0</v>
      </c>
      <c r="CA604" s="13">
        <f t="shared" si="440"/>
        <v>0</v>
      </c>
      <c r="CB604" s="13">
        <f t="shared" si="441"/>
        <v>0</v>
      </c>
      <c r="CC604" s="13">
        <f t="shared" si="442"/>
        <v>0</v>
      </c>
      <c r="CD604" s="13">
        <f t="shared" si="443"/>
        <v>0</v>
      </c>
      <c r="CE604" s="13">
        <f t="shared" si="444"/>
        <v>0</v>
      </c>
      <c r="CF604" s="13">
        <f t="shared" si="445"/>
        <v>0</v>
      </c>
      <c r="CG604" s="13">
        <f t="shared" si="446"/>
        <v>0</v>
      </c>
      <c r="CH604" s="13">
        <f t="shared" si="447"/>
        <v>0</v>
      </c>
      <c r="CI604" s="13">
        <f t="shared" si="448"/>
        <v>0</v>
      </c>
      <c r="CJ604" s="13">
        <f t="shared" si="449"/>
        <v>0</v>
      </c>
      <c r="CK604" s="13">
        <f t="shared" si="450"/>
        <v>0</v>
      </c>
      <c r="CL604" s="13">
        <f t="shared" si="451"/>
        <v>0</v>
      </c>
      <c r="CM604" s="13">
        <f t="shared" si="452"/>
        <v>0</v>
      </c>
      <c r="CN604" s="13">
        <f t="shared" si="453"/>
        <v>0</v>
      </c>
      <c r="CO604" s="13">
        <f t="shared" si="454"/>
        <v>0</v>
      </c>
      <c r="CP604" s="13">
        <f t="shared" si="455"/>
        <v>0</v>
      </c>
      <c r="CQ604" s="13">
        <f t="shared" si="456"/>
        <v>0</v>
      </c>
      <c r="CR604" s="13">
        <f t="shared" si="457"/>
        <v>1</v>
      </c>
      <c r="CS604" s="13">
        <f t="shared" si="459"/>
        <v>0</v>
      </c>
      <c r="CT604" s="13" t="s">
        <v>107</v>
      </c>
    </row>
    <row r="605" spans="1:98" x14ac:dyDescent="0.35">
      <c r="A605" s="14">
        <v>442</v>
      </c>
      <c r="B605" s="6">
        <v>604</v>
      </c>
      <c r="C605" s="6">
        <v>19</v>
      </c>
      <c r="D605" s="6">
        <v>1</v>
      </c>
      <c r="G605" s="6">
        <v>1</v>
      </c>
      <c r="H605" s="6"/>
      <c r="I605" s="6"/>
      <c r="J605" s="6" t="s">
        <v>552</v>
      </c>
      <c r="K605" s="16">
        <v>43760</v>
      </c>
      <c r="L605" s="6" t="s">
        <v>481</v>
      </c>
      <c r="M605" s="6" t="s">
        <v>727</v>
      </c>
      <c r="N605" s="6"/>
      <c r="O605" s="6"/>
      <c r="P605" s="16">
        <v>43758</v>
      </c>
      <c r="Q605" s="17">
        <v>0.83333333333333337</v>
      </c>
      <c r="R605" s="6" t="s">
        <v>98</v>
      </c>
      <c r="S605" s="6" t="s">
        <v>98</v>
      </c>
      <c r="T605" s="6" t="s">
        <v>52</v>
      </c>
      <c r="U605" s="6" t="s">
        <v>933</v>
      </c>
      <c r="V605" s="6" t="s">
        <v>175</v>
      </c>
      <c r="W605" s="6" t="s">
        <v>94</v>
      </c>
      <c r="Y605" s="6" t="s">
        <v>73</v>
      </c>
      <c r="Z605" s="6" t="s">
        <v>74</v>
      </c>
      <c r="AU605" s="6" t="s">
        <v>716</v>
      </c>
      <c r="AV605" s="6" t="s">
        <v>106</v>
      </c>
      <c r="AX605" s="6" t="s">
        <v>99</v>
      </c>
      <c r="AY605" s="13">
        <f t="shared" si="414"/>
        <v>0</v>
      </c>
      <c r="AZ605" s="13">
        <f t="shared" si="415"/>
        <v>0</v>
      </c>
      <c r="BA605" s="13">
        <f t="shared" si="416"/>
        <v>0</v>
      </c>
      <c r="BB605" s="13">
        <f t="shared" si="417"/>
        <v>1</v>
      </c>
      <c r="BC605" s="13">
        <f t="shared" si="418"/>
        <v>0</v>
      </c>
      <c r="BD605" s="13">
        <f t="shared" si="419"/>
        <v>0</v>
      </c>
      <c r="BE605" s="13">
        <f>COUNTIF(T605:AT605,"Tocaciones")</f>
        <v>0</v>
      </c>
      <c r="BF605" s="13">
        <f t="shared" si="420"/>
        <v>0</v>
      </c>
      <c r="BG605" s="13">
        <f t="shared" si="421"/>
        <v>0</v>
      </c>
      <c r="BH605" s="13">
        <f t="shared" si="422"/>
        <v>0</v>
      </c>
      <c r="BI605" s="13">
        <f t="shared" si="423"/>
        <v>0</v>
      </c>
      <c r="BJ605" s="13">
        <f t="shared" si="424"/>
        <v>0</v>
      </c>
      <c r="BK605" s="13">
        <f t="shared" si="425"/>
        <v>0</v>
      </c>
      <c r="BL605" s="13">
        <f t="shared" si="426"/>
        <v>0</v>
      </c>
      <c r="BM605" s="13">
        <f t="shared" si="427"/>
        <v>0</v>
      </c>
      <c r="BN605" s="13">
        <f t="shared" si="428"/>
        <v>0</v>
      </c>
      <c r="BO605" s="13">
        <f t="shared" si="429"/>
        <v>0</v>
      </c>
      <c r="BP605" s="13">
        <f t="shared" si="430"/>
        <v>0</v>
      </c>
      <c r="BQ605" s="13">
        <f t="shared" si="431"/>
        <v>0</v>
      </c>
      <c r="BR605" s="13">
        <f t="shared" si="432"/>
        <v>0</v>
      </c>
      <c r="BS605" s="13">
        <f t="shared" si="433"/>
        <v>0</v>
      </c>
      <c r="BT605" s="13">
        <f t="shared" si="434"/>
        <v>0</v>
      </c>
      <c r="BU605" s="40">
        <f t="shared" si="458"/>
        <v>1</v>
      </c>
      <c r="BV605" s="13">
        <f t="shared" si="435"/>
        <v>0</v>
      </c>
      <c r="BW605" s="13">
        <f t="shared" si="436"/>
        <v>1</v>
      </c>
      <c r="BX605" s="13">
        <f t="shared" si="437"/>
        <v>1</v>
      </c>
      <c r="BY605" s="13">
        <f t="shared" si="438"/>
        <v>0</v>
      </c>
      <c r="BZ605" s="13">
        <f t="shared" si="439"/>
        <v>0</v>
      </c>
      <c r="CA605" s="13">
        <f t="shared" si="440"/>
        <v>0</v>
      </c>
      <c r="CB605" s="13">
        <f t="shared" si="441"/>
        <v>0</v>
      </c>
      <c r="CC605" s="13">
        <f t="shared" si="442"/>
        <v>0</v>
      </c>
      <c r="CD605" s="13">
        <f t="shared" si="443"/>
        <v>0</v>
      </c>
      <c r="CE605" s="13">
        <f t="shared" si="444"/>
        <v>0</v>
      </c>
      <c r="CF605" s="13">
        <f t="shared" si="445"/>
        <v>0</v>
      </c>
      <c r="CG605" s="13">
        <f t="shared" si="446"/>
        <v>0</v>
      </c>
      <c r="CH605" s="13">
        <f t="shared" si="447"/>
        <v>0</v>
      </c>
      <c r="CI605" s="13">
        <f t="shared" si="448"/>
        <v>0</v>
      </c>
      <c r="CJ605" s="13">
        <f t="shared" si="449"/>
        <v>0</v>
      </c>
      <c r="CK605" s="13">
        <f t="shared" si="450"/>
        <v>0</v>
      </c>
      <c r="CL605" s="13">
        <f t="shared" si="451"/>
        <v>0</v>
      </c>
      <c r="CM605" s="13">
        <f t="shared" si="452"/>
        <v>0</v>
      </c>
      <c r="CN605" s="13">
        <f t="shared" si="453"/>
        <v>0</v>
      </c>
      <c r="CO605" s="13">
        <f t="shared" si="454"/>
        <v>0</v>
      </c>
      <c r="CP605" s="13">
        <f t="shared" si="455"/>
        <v>0</v>
      </c>
      <c r="CQ605" s="13">
        <f t="shared" si="456"/>
        <v>0</v>
      </c>
      <c r="CR605" s="13">
        <f t="shared" si="457"/>
        <v>1</v>
      </c>
      <c r="CS605" s="13">
        <f t="shared" si="459"/>
        <v>0</v>
      </c>
      <c r="CT605" s="13" t="s">
        <v>107</v>
      </c>
    </row>
    <row r="606" spans="1:98" x14ac:dyDescent="0.35">
      <c r="A606" s="14">
        <v>443</v>
      </c>
      <c r="B606" s="6">
        <v>605</v>
      </c>
      <c r="C606" s="6">
        <v>14</v>
      </c>
      <c r="D606" s="6">
        <v>1</v>
      </c>
      <c r="G606" s="6">
        <v>1</v>
      </c>
      <c r="H606" s="6"/>
      <c r="I606" s="6"/>
      <c r="J606" s="6" t="s">
        <v>96</v>
      </c>
      <c r="K606" s="16">
        <v>43761</v>
      </c>
      <c r="L606" s="6" t="s">
        <v>86</v>
      </c>
      <c r="M606" s="6" t="s">
        <v>198</v>
      </c>
      <c r="N606" s="6"/>
      <c r="O606" s="6"/>
      <c r="P606" s="16">
        <v>43759</v>
      </c>
      <c r="Q606" s="17">
        <v>4.1666666666666664E-2</v>
      </c>
      <c r="R606" s="6" t="s">
        <v>98</v>
      </c>
      <c r="S606" s="6" t="s">
        <v>98</v>
      </c>
      <c r="T606" s="6" t="s">
        <v>67</v>
      </c>
      <c r="U606" s="6" t="s">
        <v>934</v>
      </c>
      <c r="V606" s="6" t="s">
        <v>647</v>
      </c>
      <c r="W606" s="6" t="s">
        <v>94</v>
      </c>
      <c r="Y606" s="6" t="s">
        <v>86</v>
      </c>
      <c r="Z606" s="6" t="s">
        <v>935</v>
      </c>
      <c r="AA606" s="6" t="s">
        <v>63</v>
      </c>
      <c r="AB606" s="6" t="s">
        <v>934</v>
      </c>
      <c r="AC606" s="6" t="s">
        <v>94</v>
      </c>
      <c r="AE606" s="6" t="s">
        <v>82</v>
      </c>
      <c r="AG606" s="6" t="s">
        <v>49</v>
      </c>
      <c r="AH606" s="6" t="s">
        <v>934</v>
      </c>
      <c r="AI606" s="6" t="s">
        <v>94</v>
      </c>
      <c r="AK606" s="6" t="s">
        <v>87</v>
      </c>
      <c r="AU606" s="6" t="s">
        <v>105</v>
      </c>
      <c r="AV606" s="6" t="s">
        <v>106</v>
      </c>
      <c r="AX606" s="6" t="s">
        <v>99</v>
      </c>
      <c r="AY606" s="13">
        <f t="shared" si="414"/>
        <v>1</v>
      </c>
      <c r="AZ606" s="13">
        <f t="shared" si="415"/>
        <v>0</v>
      </c>
      <c r="BA606" s="13">
        <f t="shared" si="416"/>
        <v>0</v>
      </c>
      <c r="BB606" s="13">
        <f t="shared" si="417"/>
        <v>0</v>
      </c>
      <c r="BC606" s="13">
        <f t="shared" si="418"/>
        <v>0</v>
      </c>
      <c r="BD606" s="13">
        <f t="shared" si="419"/>
        <v>0</v>
      </c>
      <c r="BE606" s="13">
        <f>COUNTIF(T606:AW606,"Tocaciones")</f>
        <v>0</v>
      </c>
      <c r="BF606" s="13">
        <f t="shared" si="420"/>
        <v>0</v>
      </c>
      <c r="BG606" s="13">
        <f t="shared" si="421"/>
        <v>0</v>
      </c>
      <c r="BH606" s="13">
        <f t="shared" si="422"/>
        <v>0</v>
      </c>
      <c r="BI606" s="13">
        <f t="shared" si="423"/>
        <v>0</v>
      </c>
      <c r="BJ606" s="13">
        <f t="shared" si="424"/>
        <v>0</v>
      </c>
      <c r="BK606" s="13">
        <f t="shared" si="425"/>
        <v>0</v>
      </c>
      <c r="BL606" s="13">
        <f t="shared" si="426"/>
        <v>0</v>
      </c>
      <c r="BM606" s="13">
        <f t="shared" si="427"/>
        <v>1</v>
      </c>
      <c r="BN606" s="13">
        <f t="shared" si="428"/>
        <v>0</v>
      </c>
      <c r="BO606" s="13">
        <f t="shared" si="429"/>
        <v>0</v>
      </c>
      <c r="BP606" s="13">
        <f t="shared" si="430"/>
        <v>0</v>
      </c>
      <c r="BQ606" s="13">
        <f t="shared" si="431"/>
        <v>1</v>
      </c>
      <c r="BR606" s="13">
        <f t="shared" si="432"/>
        <v>0</v>
      </c>
      <c r="BS606" s="13">
        <f t="shared" si="433"/>
        <v>0</v>
      </c>
      <c r="BT606" s="13">
        <f t="shared" si="434"/>
        <v>0</v>
      </c>
      <c r="BU606" s="40">
        <f t="shared" si="458"/>
        <v>3</v>
      </c>
      <c r="BV606" s="13">
        <f t="shared" si="435"/>
        <v>0</v>
      </c>
      <c r="BW606" s="13">
        <f t="shared" si="436"/>
        <v>0</v>
      </c>
      <c r="BX606" s="13">
        <f t="shared" si="437"/>
        <v>0</v>
      </c>
      <c r="BY606" s="13">
        <f t="shared" si="438"/>
        <v>0</v>
      </c>
      <c r="BZ606" s="13">
        <f t="shared" si="439"/>
        <v>0</v>
      </c>
      <c r="CA606" s="13">
        <f t="shared" si="440"/>
        <v>0</v>
      </c>
      <c r="CB606" s="13">
        <f t="shared" si="441"/>
        <v>0</v>
      </c>
      <c r="CC606" s="13">
        <f t="shared" si="442"/>
        <v>0</v>
      </c>
      <c r="CD606" s="13">
        <f t="shared" si="443"/>
        <v>0</v>
      </c>
      <c r="CE606" s="13">
        <f t="shared" si="444"/>
        <v>0</v>
      </c>
      <c r="CF606" s="13">
        <f t="shared" si="445"/>
        <v>1</v>
      </c>
      <c r="CG606" s="13">
        <f t="shared" si="446"/>
        <v>0</v>
      </c>
      <c r="CH606" s="13">
        <f t="shared" si="447"/>
        <v>0</v>
      </c>
      <c r="CI606" s="13">
        <f t="shared" si="448"/>
        <v>0</v>
      </c>
      <c r="CJ606" s="13">
        <f t="shared" si="449"/>
        <v>1</v>
      </c>
      <c r="CK606" s="13">
        <f t="shared" si="450"/>
        <v>1</v>
      </c>
      <c r="CL606" s="13">
        <f t="shared" si="451"/>
        <v>0</v>
      </c>
      <c r="CM606" s="13">
        <f t="shared" si="452"/>
        <v>0</v>
      </c>
      <c r="CN606" s="13">
        <f t="shared" si="453"/>
        <v>0</v>
      </c>
      <c r="CO606" s="13">
        <f t="shared" si="454"/>
        <v>0</v>
      </c>
      <c r="CP606" s="13">
        <f t="shared" si="455"/>
        <v>0</v>
      </c>
      <c r="CQ606" s="13">
        <f t="shared" si="456"/>
        <v>0</v>
      </c>
      <c r="CR606" s="13">
        <f t="shared" si="457"/>
        <v>3</v>
      </c>
      <c r="CS606" s="13">
        <f t="shared" si="459"/>
        <v>0</v>
      </c>
      <c r="CT606" s="13" t="s">
        <v>107</v>
      </c>
    </row>
    <row r="607" spans="1:98" x14ac:dyDescent="0.35">
      <c r="A607" s="14">
        <v>444</v>
      </c>
      <c r="B607" s="6">
        <v>606</v>
      </c>
      <c r="D607" s="6">
        <v>1</v>
      </c>
      <c r="G607" s="6">
        <v>1</v>
      </c>
      <c r="H607" s="6"/>
      <c r="I607" s="6"/>
      <c r="J607" s="6" t="s">
        <v>163</v>
      </c>
      <c r="K607" s="16">
        <v>43760</v>
      </c>
      <c r="L607" s="6" t="s">
        <v>172</v>
      </c>
      <c r="M607" s="6" t="s">
        <v>579</v>
      </c>
      <c r="N607" s="6"/>
      <c r="O607" s="6"/>
      <c r="P607" s="16">
        <v>43757</v>
      </c>
      <c r="Q607" s="17">
        <v>0.95833333333333337</v>
      </c>
      <c r="R607" s="6" t="s">
        <v>98</v>
      </c>
      <c r="S607" s="6" t="s">
        <v>99</v>
      </c>
      <c r="T607" s="6" t="s">
        <v>53</v>
      </c>
      <c r="U607" s="6" t="s">
        <v>936</v>
      </c>
      <c r="V607" s="6" t="s">
        <v>544</v>
      </c>
      <c r="W607" s="6" t="s">
        <v>94</v>
      </c>
      <c r="Y607" s="6" t="s">
        <v>79</v>
      </c>
      <c r="AA607" s="6" t="s">
        <v>49</v>
      </c>
      <c r="AB607" s="6" t="s">
        <v>936</v>
      </c>
      <c r="AC607" s="6" t="s">
        <v>94</v>
      </c>
      <c r="AE607" s="6" t="s">
        <v>87</v>
      </c>
      <c r="AG607" s="6" t="s">
        <v>49</v>
      </c>
      <c r="AH607" s="6" t="s">
        <v>764</v>
      </c>
      <c r="AI607" s="6" t="s">
        <v>94</v>
      </c>
      <c r="AK607" s="6" t="s">
        <v>87</v>
      </c>
      <c r="AU607" s="6" t="s">
        <v>105</v>
      </c>
      <c r="AV607" s="6" t="s">
        <v>937</v>
      </c>
      <c r="AX607" s="6" t="s">
        <v>99</v>
      </c>
      <c r="AY607" s="13">
        <f t="shared" si="414"/>
        <v>2</v>
      </c>
      <c r="AZ607" s="13">
        <f t="shared" si="415"/>
        <v>0</v>
      </c>
      <c r="BA607" s="13">
        <f t="shared" si="416"/>
        <v>0</v>
      </c>
      <c r="BB607" s="13">
        <f t="shared" si="417"/>
        <v>0</v>
      </c>
      <c r="BC607" s="13">
        <f t="shared" si="418"/>
        <v>1</v>
      </c>
      <c r="BD607" s="13">
        <f t="shared" si="419"/>
        <v>0</v>
      </c>
      <c r="BE607" s="13">
        <f>COUNTIF(T607:AT607,"Tocaciones")</f>
        <v>0</v>
      </c>
      <c r="BF607" s="13">
        <f t="shared" si="420"/>
        <v>0</v>
      </c>
      <c r="BG607" s="13">
        <f t="shared" si="421"/>
        <v>0</v>
      </c>
      <c r="BH607" s="13">
        <f t="shared" si="422"/>
        <v>0</v>
      </c>
      <c r="BI607" s="13">
        <f t="shared" si="423"/>
        <v>0</v>
      </c>
      <c r="BJ607" s="13">
        <f t="shared" si="424"/>
        <v>0</v>
      </c>
      <c r="BK607" s="13">
        <f t="shared" si="425"/>
        <v>0</v>
      </c>
      <c r="BL607" s="13">
        <f t="shared" si="426"/>
        <v>0</v>
      </c>
      <c r="BM607" s="13">
        <f t="shared" si="427"/>
        <v>0</v>
      </c>
      <c r="BN607" s="13">
        <f t="shared" si="428"/>
        <v>0</v>
      </c>
      <c r="BO607" s="13">
        <f t="shared" si="429"/>
        <v>0</v>
      </c>
      <c r="BP607" s="13">
        <f t="shared" si="430"/>
        <v>0</v>
      </c>
      <c r="BQ607" s="13">
        <f t="shared" si="431"/>
        <v>0</v>
      </c>
      <c r="BR607" s="13">
        <f t="shared" si="432"/>
        <v>0</v>
      </c>
      <c r="BS607" s="13">
        <f t="shared" si="433"/>
        <v>0</v>
      </c>
      <c r="BT607" s="13">
        <f t="shared" si="434"/>
        <v>0</v>
      </c>
      <c r="BU607" s="40">
        <f t="shared" si="458"/>
        <v>3</v>
      </c>
      <c r="BV607" s="13">
        <f t="shared" si="435"/>
        <v>0</v>
      </c>
      <c r="BW607" s="13">
        <f t="shared" si="436"/>
        <v>0</v>
      </c>
      <c r="BX607" s="13">
        <f t="shared" si="437"/>
        <v>0</v>
      </c>
      <c r="BY607" s="13">
        <f t="shared" si="438"/>
        <v>0</v>
      </c>
      <c r="BZ607" s="13">
        <f t="shared" si="439"/>
        <v>0</v>
      </c>
      <c r="CA607" s="13">
        <f t="shared" si="440"/>
        <v>0</v>
      </c>
      <c r="CB607" s="13">
        <f t="shared" si="441"/>
        <v>0</v>
      </c>
      <c r="CC607" s="13">
        <f t="shared" si="442"/>
        <v>1</v>
      </c>
      <c r="CD607" s="13">
        <f t="shared" si="443"/>
        <v>0</v>
      </c>
      <c r="CE607" s="13">
        <f t="shared" si="444"/>
        <v>0</v>
      </c>
      <c r="CF607" s="13">
        <f t="shared" si="445"/>
        <v>0</v>
      </c>
      <c r="CG607" s="13">
        <f t="shared" si="446"/>
        <v>0</v>
      </c>
      <c r="CH607" s="13">
        <f t="shared" si="447"/>
        <v>0</v>
      </c>
      <c r="CI607" s="13">
        <f t="shared" si="448"/>
        <v>0</v>
      </c>
      <c r="CJ607" s="13">
        <f t="shared" si="449"/>
        <v>0</v>
      </c>
      <c r="CK607" s="13">
        <f t="shared" si="450"/>
        <v>2</v>
      </c>
      <c r="CL607" s="13">
        <f t="shared" si="451"/>
        <v>0</v>
      </c>
      <c r="CM607" s="13">
        <f t="shared" si="452"/>
        <v>0</v>
      </c>
      <c r="CN607" s="13">
        <f t="shared" si="453"/>
        <v>0</v>
      </c>
      <c r="CO607" s="13">
        <f t="shared" si="454"/>
        <v>0</v>
      </c>
      <c r="CP607" s="13">
        <f t="shared" si="455"/>
        <v>0</v>
      </c>
      <c r="CQ607" s="13">
        <f t="shared" si="456"/>
        <v>0</v>
      </c>
      <c r="CR607" s="13">
        <f t="shared" si="457"/>
        <v>3</v>
      </c>
      <c r="CS607" s="13">
        <f t="shared" si="459"/>
        <v>0</v>
      </c>
      <c r="CT607" s="13" t="s">
        <v>107</v>
      </c>
    </row>
    <row r="608" spans="1:98" x14ac:dyDescent="0.35">
      <c r="A608" s="14">
        <v>445</v>
      </c>
      <c r="B608" s="6">
        <v>607</v>
      </c>
      <c r="C608" s="6">
        <v>25</v>
      </c>
      <c r="D608" s="6">
        <v>1</v>
      </c>
      <c r="G608" s="6">
        <v>1</v>
      </c>
      <c r="H608" s="6"/>
      <c r="I608" s="6"/>
      <c r="J608" s="6" t="s">
        <v>96</v>
      </c>
      <c r="K608" s="16">
        <v>43760</v>
      </c>
      <c r="L608" s="6" t="s">
        <v>481</v>
      </c>
      <c r="M608" s="6" t="s">
        <v>185</v>
      </c>
      <c r="N608" s="6"/>
      <c r="O608" s="6"/>
      <c r="P608" s="16">
        <v>43758</v>
      </c>
      <c r="Q608" s="17">
        <v>0.1388888888888889</v>
      </c>
      <c r="R608" s="6" t="s">
        <v>98</v>
      </c>
      <c r="S608" s="6" t="s">
        <v>99</v>
      </c>
      <c r="T608" s="6" t="s">
        <v>49</v>
      </c>
      <c r="U608" s="6" t="s">
        <v>938</v>
      </c>
      <c r="V608" s="6" t="s">
        <v>187</v>
      </c>
      <c r="W608" s="6" t="s">
        <v>91</v>
      </c>
      <c r="Y608" s="6" t="s">
        <v>87</v>
      </c>
      <c r="AU608" s="6" t="s">
        <v>105</v>
      </c>
      <c r="AV608" s="6" t="s">
        <v>106</v>
      </c>
      <c r="AX608" s="6" t="s">
        <v>99</v>
      </c>
      <c r="AY608" s="13">
        <f t="shared" si="414"/>
        <v>1</v>
      </c>
      <c r="AZ608" s="13">
        <f t="shared" si="415"/>
        <v>0</v>
      </c>
      <c r="BA608" s="13">
        <f t="shared" si="416"/>
        <v>0</v>
      </c>
      <c r="BB608" s="13">
        <f t="shared" si="417"/>
        <v>0</v>
      </c>
      <c r="BC608" s="13">
        <f t="shared" si="418"/>
        <v>0</v>
      </c>
      <c r="BD608" s="13">
        <f t="shared" si="419"/>
        <v>0</v>
      </c>
      <c r="BE608" s="13">
        <f>COUNTIF(T608:AW608,"Tocaciones")</f>
        <v>0</v>
      </c>
      <c r="BF608" s="13">
        <f t="shared" si="420"/>
        <v>0</v>
      </c>
      <c r="BG608" s="13">
        <f t="shared" si="421"/>
        <v>0</v>
      </c>
      <c r="BH608" s="13">
        <f t="shared" si="422"/>
        <v>0</v>
      </c>
      <c r="BI608" s="13">
        <f t="shared" si="423"/>
        <v>0</v>
      </c>
      <c r="BJ608" s="13">
        <f t="shared" si="424"/>
        <v>0</v>
      </c>
      <c r="BK608" s="13">
        <f t="shared" si="425"/>
        <v>0</v>
      </c>
      <c r="BL608" s="13">
        <f t="shared" si="426"/>
        <v>0</v>
      </c>
      <c r="BM608" s="13">
        <f t="shared" si="427"/>
        <v>0</v>
      </c>
      <c r="BN608" s="13">
        <f t="shared" si="428"/>
        <v>0</v>
      </c>
      <c r="BO608" s="13">
        <f t="shared" si="429"/>
        <v>0</v>
      </c>
      <c r="BP608" s="13">
        <f t="shared" si="430"/>
        <v>0</v>
      </c>
      <c r="BQ608" s="13">
        <f t="shared" si="431"/>
        <v>0</v>
      </c>
      <c r="BR608" s="13">
        <f t="shared" si="432"/>
        <v>0</v>
      </c>
      <c r="BS608" s="13">
        <f t="shared" si="433"/>
        <v>0</v>
      </c>
      <c r="BT608" s="13">
        <f t="shared" si="434"/>
        <v>0</v>
      </c>
      <c r="BU608" s="40">
        <f t="shared" si="458"/>
        <v>1</v>
      </c>
      <c r="BV608" s="13">
        <f t="shared" si="435"/>
        <v>0</v>
      </c>
      <c r="BW608" s="13">
        <f t="shared" si="436"/>
        <v>0</v>
      </c>
      <c r="BX608" s="13">
        <f t="shared" si="437"/>
        <v>0</v>
      </c>
      <c r="BY608" s="13">
        <f t="shared" si="438"/>
        <v>0</v>
      </c>
      <c r="BZ608" s="13">
        <f t="shared" si="439"/>
        <v>0</v>
      </c>
      <c r="CA608" s="13">
        <f t="shared" si="440"/>
        <v>0</v>
      </c>
      <c r="CB608" s="13">
        <f t="shared" si="441"/>
        <v>0</v>
      </c>
      <c r="CC608" s="13">
        <f t="shared" si="442"/>
        <v>0</v>
      </c>
      <c r="CD608" s="13">
        <f t="shared" si="443"/>
        <v>0</v>
      </c>
      <c r="CE608" s="13">
        <f t="shared" si="444"/>
        <v>0</v>
      </c>
      <c r="CF608" s="13">
        <f t="shared" si="445"/>
        <v>0</v>
      </c>
      <c r="CG608" s="13">
        <f t="shared" si="446"/>
        <v>0</v>
      </c>
      <c r="CH608" s="13">
        <f t="shared" si="447"/>
        <v>0</v>
      </c>
      <c r="CI608" s="13">
        <f t="shared" si="448"/>
        <v>0</v>
      </c>
      <c r="CJ608" s="13">
        <f t="shared" si="449"/>
        <v>0</v>
      </c>
      <c r="CK608" s="13">
        <f t="shared" si="450"/>
        <v>1</v>
      </c>
      <c r="CL608" s="13">
        <f t="shared" si="451"/>
        <v>0</v>
      </c>
      <c r="CM608" s="13">
        <f t="shared" si="452"/>
        <v>0</v>
      </c>
      <c r="CN608" s="13">
        <f t="shared" si="453"/>
        <v>0</v>
      </c>
      <c r="CO608" s="13">
        <f t="shared" si="454"/>
        <v>1</v>
      </c>
      <c r="CP608" s="13">
        <f t="shared" si="455"/>
        <v>0</v>
      </c>
      <c r="CQ608" s="13">
        <f t="shared" si="456"/>
        <v>0</v>
      </c>
      <c r="CR608" s="13">
        <f t="shared" si="457"/>
        <v>0</v>
      </c>
      <c r="CS608" s="13">
        <f t="shared" si="459"/>
        <v>0</v>
      </c>
      <c r="CT608" s="13" t="s">
        <v>107</v>
      </c>
    </row>
    <row r="609" spans="1:98" x14ac:dyDescent="0.35">
      <c r="A609" s="14">
        <v>445</v>
      </c>
      <c r="B609" s="6">
        <v>608</v>
      </c>
      <c r="C609" s="6">
        <v>23</v>
      </c>
      <c r="D609" s="6">
        <v>2</v>
      </c>
      <c r="G609" s="6">
        <v>1</v>
      </c>
      <c r="H609" s="6"/>
      <c r="I609" s="6"/>
      <c r="J609" s="6" t="s">
        <v>96</v>
      </c>
      <c r="K609" s="16">
        <v>43760</v>
      </c>
      <c r="L609" s="6" t="s">
        <v>481</v>
      </c>
      <c r="M609" s="6" t="s">
        <v>185</v>
      </c>
      <c r="N609" s="6"/>
      <c r="O609" s="6"/>
      <c r="P609" s="16">
        <v>43758</v>
      </c>
      <c r="Q609" s="17">
        <v>0.1388888888888889</v>
      </c>
      <c r="R609" s="6" t="s">
        <v>98</v>
      </c>
      <c r="S609" s="6" t="s">
        <v>99</v>
      </c>
      <c r="T609" s="6" t="s">
        <v>52</v>
      </c>
      <c r="U609" s="6" t="s">
        <v>938</v>
      </c>
      <c r="V609" s="6" t="s">
        <v>187</v>
      </c>
      <c r="W609" s="6" t="s">
        <v>91</v>
      </c>
      <c r="Y609" s="6" t="s">
        <v>72</v>
      </c>
      <c r="Z609" s="6" t="s">
        <v>77</v>
      </c>
      <c r="AU609" s="6" t="s">
        <v>105</v>
      </c>
      <c r="AV609" s="6" t="s">
        <v>270</v>
      </c>
      <c r="AX609" s="6" t="s">
        <v>99</v>
      </c>
      <c r="AY609" s="13">
        <f t="shared" si="414"/>
        <v>0</v>
      </c>
      <c r="AZ609" s="13">
        <f t="shared" si="415"/>
        <v>0</v>
      </c>
      <c r="BA609" s="13">
        <f t="shared" si="416"/>
        <v>0</v>
      </c>
      <c r="BB609" s="13">
        <f t="shared" si="417"/>
        <v>1</v>
      </c>
      <c r="BC609" s="13">
        <f t="shared" si="418"/>
        <v>0</v>
      </c>
      <c r="BD609" s="13">
        <f t="shared" si="419"/>
        <v>0</v>
      </c>
      <c r="BE609" s="13">
        <f>COUNTIF(T609:AT609,"Tocaciones")</f>
        <v>0</v>
      </c>
      <c r="BF609" s="13">
        <f t="shared" si="420"/>
        <v>0</v>
      </c>
      <c r="BG609" s="13">
        <f t="shared" si="421"/>
        <v>0</v>
      </c>
      <c r="BH609" s="13">
        <f t="shared" si="422"/>
        <v>0</v>
      </c>
      <c r="BI609" s="13">
        <f t="shared" si="423"/>
        <v>0</v>
      </c>
      <c r="BJ609" s="13">
        <f t="shared" si="424"/>
        <v>0</v>
      </c>
      <c r="BK609" s="13">
        <f t="shared" si="425"/>
        <v>0</v>
      </c>
      <c r="BL609" s="13">
        <f t="shared" si="426"/>
        <v>0</v>
      </c>
      <c r="BM609" s="13">
        <f t="shared" si="427"/>
        <v>0</v>
      </c>
      <c r="BN609" s="13">
        <f t="shared" si="428"/>
        <v>0</v>
      </c>
      <c r="BO609" s="13">
        <f t="shared" si="429"/>
        <v>0</v>
      </c>
      <c r="BP609" s="13">
        <f t="shared" si="430"/>
        <v>0</v>
      </c>
      <c r="BQ609" s="13">
        <f t="shared" si="431"/>
        <v>0</v>
      </c>
      <c r="BR609" s="13">
        <f t="shared" si="432"/>
        <v>0</v>
      </c>
      <c r="BS609" s="13">
        <f t="shared" si="433"/>
        <v>0</v>
      </c>
      <c r="BT609" s="13">
        <f t="shared" si="434"/>
        <v>0</v>
      </c>
      <c r="BU609" s="40">
        <f t="shared" si="458"/>
        <v>1</v>
      </c>
      <c r="BV609" s="13">
        <f t="shared" si="435"/>
        <v>1</v>
      </c>
      <c r="BW609" s="13">
        <f t="shared" si="436"/>
        <v>0</v>
      </c>
      <c r="BX609" s="13">
        <f t="shared" si="437"/>
        <v>0</v>
      </c>
      <c r="BY609" s="13">
        <f t="shared" si="438"/>
        <v>0</v>
      </c>
      <c r="BZ609" s="13">
        <f t="shared" si="439"/>
        <v>0</v>
      </c>
      <c r="CA609" s="13">
        <f t="shared" si="440"/>
        <v>1</v>
      </c>
      <c r="CB609" s="13">
        <f t="shared" si="441"/>
        <v>0</v>
      </c>
      <c r="CC609" s="13">
        <f t="shared" si="442"/>
        <v>0</v>
      </c>
      <c r="CD609" s="13">
        <f t="shared" si="443"/>
        <v>0</v>
      </c>
      <c r="CE609" s="13">
        <f t="shared" si="444"/>
        <v>0</v>
      </c>
      <c r="CF609" s="13">
        <f t="shared" si="445"/>
        <v>0</v>
      </c>
      <c r="CG609" s="13">
        <f t="shared" si="446"/>
        <v>0</v>
      </c>
      <c r="CH609" s="13">
        <f t="shared" si="447"/>
        <v>0</v>
      </c>
      <c r="CI609" s="13">
        <f t="shared" si="448"/>
        <v>0</v>
      </c>
      <c r="CJ609" s="13">
        <f t="shared" si="449"/>
        <v>0</v>
      </c>
      <c r="CK609" s="13">
        <f t="shared" si="450"/>
        <v>0</v>
      </c>
      <c r="CL609" s="13">
        <f t="shared" si="451"/>
        <v>0</v>
      </c>
      <c r="CM609" s="13">
        <f t="shared" si="452"/>
        <v>0</v>
      </c>
      <c r="CN609" s="13">
        <f t="shared" si="453"/>
        <v>0</v>
      </c>
      <c r="CO609" s="13">
        <f t="shared" si="454"/>
        <v>1</v>
      </c>
      <c r="CP609" s="13">
        <f t="shared" si="455"/>
        <v>0</v>
      </c>
      <c r="CQ609" s="13">
        <f t="shared" si="456"/>
        <v>0</v>
      </c>
      <c r="CR609" s="13">
        <f t="shared" si="457"/>
        <v>0</v>
      </c>
      <c r="CS609" s="13">
        <f t="shared" si="459"/>
        <v>0</v>
      </c>
      <c r="CT609" s="13" t="s">
        <v>107</v>
      </c>
    </row>
    <row r="610" spans="1:98" x14ac:dyDescent="0.35">
      <c r="A610" s="14">
        <v>446</v>
      </c>
      <c r="B610" s="6">
        <v>609</v>
      </c>
      <c r="C610" s="6">
        <v>32</v>
      </c>
      <c r="D610" s="6">
        <v>1</v>
      </c>
      <c r="G610" s="6">
        <v>1</v>
      </c>
      <c r="H610" s="6"/>
      <c r="I610" s="6"/>
      <c r="J610" s="6" t="s">
        <v>96</v>
      </c>
      <c r="K610" s="16">
        <v>43760</v>
      </c>
      <c r="L610" s="6" t="s">
        <v>86</v>
      </c>
      <c r="M610" s="6" t="s">
        <v>939</v>
      </c>
      <c r="N610" s="6"/>
      <c r="O610" s="6"/>
      <c r="P610" s="16">
        <v>43760</v>
      </c>
      <c r="Q610" s="17">
        <v>4.1666666666666664E-2</v>
      </c>
      <c r="R610" s="6" t="s">
        <v>98</v>
      </c>
      <c r="S610" s="6" t="s">
        <v>98</v>
      </c>
      <c r="T610" s="6" t="s">
        <v>67</v>
      </c>
      <c r="U610" s="6" t="s">
        <v>934</v>
      </c>
      <c r="V610" s="6" t="s">
        <v>647</v>
      </c>
      <c r="W610" s="6" t="s">
        <v>94</v>
      </c>
      <c r="Y610" s="6" t="s">
        <v>86</v>
      </c>
      <c r="Z610" s="6" t="s">
        <v>935</v>
      </c>
      <c r="AA610" s="6" t="s">
        <v>63</v>
      </c>
      <c r="AB610" s="6" t="s">
        <v>934</v>
      </c>
      <c r="AC610" s="6" t="s">
        <v>94</v>
      </c>
      <c r="AU610" s="6" t="s">
        <v>105</v>
      </c>
      <c r="AV610" s="6" t="s">
        <v>937</v>
      </c>
      <c r="AX610" s="6" t="s">
        <v>99</v>
      </c>
      <c r="AY610" s="13">
        <f t="shared" si="414"/>
        <v>0</v>
      </c>
      <c r="AZ610" s="13">
        <f t="shared" si="415"/>
        <v>0</v>
      </c>
      <c r="BA610" s="13">
        <f t="shared" si="416"/>
        <v>0</v>
      </c>
      <c r="BB610" s="13">
        <f t="shared" si="417"/>
        <v>0</v>
      </c>
      <c r="BC610" s="13">
        <f t="shared" si="418"/>
        <v>0</v>
      </c>
      <c r="BD610" s="13">
        <f t="shared" si="419"/>
        <v>0</v>
      </c>
      <c r="BE610" s="13">
        <f>COUNTIF(T610:AW610,"Tocaciones")</f>
        <v>0</v>
      </c>
      <c r="BF610" s="13">
        <f t="shared" si="420"/>
        <v>0</v>
      </c>
      <c r="BG610" s="13">
        <f t="shared" si="421"/>
        <v>0</v>
      </c>
      <c r="BH610" s="13">
        <f t="shared" si="422"/>
        <v>0</v>
      </c>
      <c r="BI610" s="13">
        <f t="shared" si="423"/>
        <v>0</v>
      </c>
      <c r="BJ610" s="13">
        <f t="shared" si="424"/>
        <v>0</v>
      </c>
      <c r="BK610" s="13">
        <f t="shared" si="425"/>
        <v>0</v>
      </c>
      <c r="BL610" s="13">
        <f t="shared" si="426"/>
        <v>0</v>
      </c>
      <c r="BM610" s="13">
        <f t="shared" si="427"/>
        <v>1</v>
      </c>
      <c r="BN610" s="13">
        <f t="shared" si="428"/>
        <v>0</v>
      </c>
      <c r="BO610" s="13">
        <f t="shared" si="429"/>
        <v>0</v>
      </c>
      <c r="BP610" s="13">
        <f t="shared" si="430"/>
        <v>0</v>
      </c>
      <c r="BQ610" s="13">
        <f t="shared" si="431"/>
        <v>1</v>
      </c>
      <c r="BR610" s="13">
        <f t="shared" si="432"/>
        <v>0</v>
      </c>
      <c r="BS610" s="13">
        <f t="shared" si="433"/>
        <v>0</v>
      </c>
      <c r="BT610" s="13">
        <f t="shared" si="434"/>
        <v>0</v>
      </c>
      <c r="BU610" s="40">
        <f t="shared" si="458"/>
        <v>2</v>
      </c>
      <c r="BV610" s="13">
        <f t="shared" si="435"/>
        <v>0</v>
      </c>
      <c r="BW610" s="13">
        <f t="shared" si="436"/>
        <v>0</v>
      </c>
      <c r="BX610" s="13">
        <f t="shared" si="437"/>
        <v>0</v>
      </c>
      <c r="BY610" s="13">
        <f t="shared" si="438"/>
        <v>0</v>
      </c>
      <c r="BZ610" s="13">
        <f t="shared" si="439"/>
        <v>0</v>
      </c>
      <c r="CA610" s="13">
        <f t="shared" si="440"/>
        <v>0</v>
      </c>
      <c r="CB610" s="13">
        <f t="shared" si="441"/>
        <v>0</v>
      </c>
      <c r="CC610" s="13">
        <f t="shared" si="442"/>
        <v>0</v>
      </c>
      <c r="CD610" s="13">
        <f t="shared" si="443"/>
        <v>0</v>
      </c>
      <c r="CE610" s="13">
        <f t="shared" si="444"/>
        <v>0</v>
      </c>
      <c r="CF610" s="13">
        <f t="shared" si="445"/>
        <v>0</v>
      </c>
      <c r="CG610" s="13">
        <f t="shared" si="446"/>
        <v>0</v>
      </c>
      <c r="CH610" s="13">
        <f t="shared" si="447"/>
        <v>0</v>
      </c>
      <c r="CI610" s="13">
        <f t="shared" si="448"/>
        <v>0</v>
      </c>
      <c r="CJ610" s="13">
        <f t="shared" si="449"/>
        <v>1</v>
      </c>
      <c r="CK610" s="13">
        <f t="shared" si="450"/>
        <v>0</v>
      </c>
      <c r="CL610" s="13">
        <f t="shared" si="451"/>
        <v>0</v>
      </c>
      <c r="CM610" s="13">
        <f t="shared" si="452"/>
        <v>0</v>
      </c>
      <c r="CN610" s="13">
        <f t="shared" si="453"/>
        <v>0</v>
      </c>
      <c r="CO610" s="13">
        <f t="shared" si="454"/>
        <v>0</v>
      </c>
      <c r="CP610" s="13">
        <f t="shared" si="455"/>
        <v>0</v>
      </c>
      <c r="CQ610" s="13">
        <f t="shared" si="456"/>
        <v>0</v>
      </c>
      <c r="CR610" s="13">
        <f t="shared" si="457"/>
        <v>2</v>
      </c>
      <c r="CS610" s="13">
        <f t="shared" si="459"/>
        <v>0</v>
      </c>
      <c r="CT610" s="13" t="s">
        <v>107</v>
      </c>
    </row>
    <row r="611" spans="1:98" x14ac:dyDescent="0.35">
      <c r="A611" s="14">
        <v>446</v>
      </c>
      <c r="B611" s="6">
        <v>610</v>
      </c>
      <c r="C611" s="6">
        <v>29</v>
      </c>
      <c r="D611" s="6">
        <v>1</v>
      </c>
      <c r="G611" s="6">
        <v>1</v>
      </c>
      <c r="H611" s="6"/>
      <c r="I611" s="6"/>
      <c r="J611" s="6" t="s">
        <v>96</v>
      </c>
      <c r="K611" s="16">
        <v>43760</v>
      </c>
      <c r="L611" s="6" t="s">
        <v>86</v>
      </c>
      <c r="M611" s="6" t="s">
        <v>939</v>
      </c>
      <c r="N611" s="6"/>
      <c r="O611" s="6"/>
      <c r="P611" s="16">
        <v>43760</v>
      </c>
      <c r="Q611" s="17">
        <v>4.1666666666666664E-2</v>
      </c>
      <c r="R611" s="6" t="s">
        <v>98</v>
      </c>
      <c r="S611" s="6" t="s">
        <v>98</v>
      </c>
      <c r="T611" s="6" t="s">
        <v>67</v>
      </c>
      <c r="U611" s="6" t="s">
        <v>934</v>
      </c>
      <c r="V611" s="6" t="s">
        <v>647</v>
      </c>
      <c r="W611" s="6" t="s">
        <v>94</v>
      </c>
      <c r="Y611" s="6" t="s">
        <v>86</v>
      </c>
      <c r="Z611" s="6" t="s">
        <v>935</v>
      </c>
      <c r="AA611" s="6" t="s">
        <v>63</v>
      </c>
      <c r="AB611" s="6" t="s">
        <v>934</v>
      </c>
      <c r="AC611" s="6" t="s">
        <v>94</v>
      </c>
      <c r="AU611" s="6" t="s">
        <v>105</v>
      </c>
      <c r="AV611" s="6" t="s">
        <v>937</v>
      </c>
      <c r="AX611" s="6" t="s">
        <v>99</v>
      </c>
      <c r="AY611" s="13">
        <f t="shared" si="414"/>
        <v>0</v>
      </c>
      <c r="AZ611" s="13">
        <f t="shared" si="415"/>
        <v>0</v>
      </c>
      <c r="BA611" s="13">
        <f t="shared" si="416"/>
        <v>0</v>
      </c>
      <c r="BB611" s="13">
        <f t="shared" si="417"/>
        <v>0</v>
      </c>
      <c r="BC611" s="13">
        <f t="shared" si="418"/>
        <v>0</v>
      </c>
      <c r="BD611" s="13">
        <f t="shared" si="419"/>
        <v>0</v>
      </c>
      <c r="BE611" s="13">
        <f>COUNTIF(T611:AT611,"Tocaciones")</f>
        <v>0</v>
      </c>
      <c r="BF611" s="13">
        <f t="shared" si="420"/>
        <v>0</v>
      </c>
      <c r="BG611" s="13">
        <f t="shared" si="421"/>
        <v>0</v>
      </c>
      <c r="BH611" s="13">
        <f t="shared" si="422"/>
        <v>0</v>
      </c>
      <c r="BI611" s="13">
        <f t="shared" si="423"/>
        <v>0</v>
      </c>
      <c r="BJ611" s="13">
        <f t="shared" si="424"/>
        <v>0</v>
      </c>
      <c r="BK611" s="13">
        <f t="shared" si="425"/>
        <v>0</v>
      </c>
      <c r="BL611" s="13">
        <f t="shared" si="426"/>
        <v>0</v>
      </c>
      <c r="BM611" s="13">
        <f t="shared" si="427"/>
        <v>1</v>
      </c>
      <c r="BN611" s="13">
        <f t="shared" si="428"/>
        <v>0</v>
      </c>
      <c r="BO611" s="13">
        <f t="shared" si="429"/>
        <v>0</v>
      </c>
      <c r="BP611" s="13">
        <f t="shared" si="430"/>
        <v>0</v>
      </c>
      <c r="BQ611" s="13">
        <f t="shared" si="431"/>
        <v>1</v>
      </c>
      <c r="BR611" s="13">
        <f t="shared" si="432"/>
        <v>0</v>
      </c>
      <c r="BS611" s="13">
        <f t="shared" si="433"/>
        <v>0</v>
      </c>
      <c r="BT611" s="13">
        <f t="shared" si="434"/>
        <v>0</v>
      </c>
      <c r="BU611" s="40">
        <f t="shared" si="458"/>
        <v>2</v>
      </c>
      <c r="BV611" s="13">
        <f t="shared" si="435"/>
        <v>0</v>
      </c>
      <c r="BW611" s="13">
        <f t="shared" si="436"/>
        <v>0</v>
      </c>
      <c r="BX611" s="13">
        <f t="shared" si="437"/>
        <v>0</v>
      </c>
      <c r="BY611" s="13">
        <f t="shared" si="438"/>
        <v>0</v>
      </c>
      <c r="BZ611" s="13">
        <f t="shared" si="439"/>
        <v>0</v>
      </c>
      <c r="CA611" s="13">
        <f t="shared" si="440"/>
        <v>0</v>
      </c>
      <c r="CB611" s="13">
        <f t="shared" si="441"/>
        <v>0</v>
      </c>
      <c r="CC611" s="13">
        <f t="shared" si="442"/>
        <v>0</v>
      </c>
      <c r="CD611" s="13">
        <f t="shared" si="443"/>
        <v>0</v>
      </c>
      <c r="CE611" s="13">
        <f t="shared" si="444"/>
        <v>0</v>
      </c>
      <c r="CF611" s="13">
        <f t="shared" si="445"/>
        <v>0</v>
      </c>
      <c r="CG611" s="13">
        <f t="shared" si="446"/>
        <v>0</v>
      </c>
      <c r="CH611" s="13">
        <f t="shared" si="447"/>
        <v>0</v>
      </c>
      <c r="CI611" s="13">
        <f t="shared" si="448"/>
        <v>0</v>
      </c>
      <c r="CJ611" s="13">
        <f t="shared" si="449"/>
        <v>1</v>
      </c>
      <c r="CK611" s="13">
        <f t="shared" si="450"/>
        <v>0</v>
      </c>
      <c r="CL611" s="13">
        <f t="shared" si="451"/>
        <v>0</v>
      </c>
      <c r="CM611" s="13">
        <f t="shared" si="452"/>
        <v>0</v>
      </c>
      <c r="CN611" s="13">
        <f t="shared" si="453"/>
        <v>0</v>
      </c>
      <c r="CO611" s="13">
        <f t="shared" si="454"/>
        <v>0</v>
      </c>
      <c r="CP611" s="13">
        <f t="shared" si="455"/>
        <v>0</v>
      </c>
      <c r="CQ611" s="13">
        <f t="shared" si="456"/>
        <v>0</v>
      </c>
      <c r="CR611" s="13">
        <f t="shared" si="457"/>
        <v>2</v>
      </c>
      <c r="CS611" s="13">
        <f t="shared" si="459"/>
        <v>0</v>
      </c>
      <c r="CT611" s="13" t="s">
        <v>107</v>
      </c>
    </row>
    <row r="612" spans="1:98" x14ac:dyDescent="0.35">
      <c r="A612" s="14">
        <v>446</v>
      </c>
      <c r="B612" s="6">
        <v>611</v>
      </c>
      <c r="C612" s="6">
        <v>47</v>
      </c>
      <c r="D612" s="6">
        <v>1</v>
      </c>
      <c r="G612" s="6">
        <v>1</v>
      </c>
      <c r="H612" s="6"/>
      <c r="I612" s="6"/>
      <c r="J612" s="6" t="s">
        <v>96</v>
      </c>
      <c r="K612" s="16">
        <v>43760</v>
      </c>
      <c r="L612" s="6" t="s">
        <v>86</v>
      </c>
      <c r="M612" s="6" t="s">
        <v>939</v>
      </c>
      <c r="N612" s="6"/>
      <c r="O612" s="6"/>
      <c r="P612" s="16">
        <v>43760</v>
      </c>
      <c r="Q612" s="17">
        <v>4.1666666666666664E-2</v>
      </c>
      <c r="R612" s="6" t="s">
        <v>98</v>
      </c>
      <c r="S612" s="6" t="s">
        <v>98</v>
      </c>
      <c r="T612" s="6" t="s">
        <v>67</v>
      </c>
      <c r="U612" s="6" t="s">
        <v>934</v>
      </c>
      <c r="V612" s="6" t="s">
        <v>647</v>
      </c>
      <c r="W612" s="6" t="s">
        <v>94</v>
      </c>
      <c r="Y612" s="6" t="s">
        <v>86</v>
      </c>
      <c r="Z612" s="6" t="s">
        <v>935</v>
      </c>
      <c r="AA612" s="6" t="s">
        <v>63</v>
      </c>
      <c r="AB612" s="6" t="s">
        <v>934</v>
      </c>
      <c r="AC612" s="6" t="s">
        <v>94</v>
      </c>
      <c r="AU612" s="6" t="s">
        <v>105</v>
      </c>
      <c r="AV612" s="6" t="s">
        <v>937</v>
      </c>
      <c r="AX612" s="6" t="s">
        <v>99</v>
      </c>
      <c r="AY612" s="13">
        <f t="shared" si="414"/>
        <v>0</v>
      </c>
      <c r="AZ612" s="13">
        <f t="shared" si="415"/>
        <v>0</v>
      </c>
      <c r="BA612" s="13">
        <f t="shared" si="416"/>
        <v>0</v>
      </c>
      <c r="BB612" s="13">
        <f t="shared" si="417"/>
        <v>0</v>
      </c>
      <c r="BC612" s="13">
        <f t="shared" si="418"/>
        <v>0</v>
      </c>
      <c r="BD612" s="13">
        <f t="shared" si="419"/>
        <v>0</v>
      </c>
      <c r="BE612" s="13">
        <f>COUNTIF(T612:AW612,"Tocaciones")</f>
        <v>0</v>
      </c>
      <c r="BF612" s="13">
        <f t="shared" si="420"/>
        <v>0</v>
      </c>
      <c r="BG612" s="13">
        <f t="shared" si="421"/>
        <v>0</v>
      </c>
      <c r="BH612" s="13">
        <f t="shared" si="422"/>
        <v>0</v>
      </c>
      <c r="BI612" s="13">
        <f t="shared" si="423"/>
        <v>0</v>
      </c>
      <c r="BJ612" s="13">
        <f t="shared" si="424"/>
        <v>0</v>
      </c>
      <c r="BK612" s="13">
        <f t="shared" si="425"/>
        <v>0</v>
      </c>
      <c r="BL612" s="13">
        <f t="shared" si="426"/>
        <v>0</v>
      </c>
      <c r="BM612" s="13">
        <f t="shared" si="427"/>
        <v>1</v>
      </c>
      <c r="BN612" s="13">
        <f t="shared" si="428"/>
        <v>0</v>
      </c>
      <c r="BO612" s="13">
        <f t="shared" si="429"/>
        <v>0</v>
      </c>
      <c r="BP612" s="13">
        <f t="shared" si="430"/>
        <v>0</v>
      </c>
      <c r="BQ612" s="13">
        <f t="shared" si="431"/>
        <v>1</v>
      </c>
      <c r="BR612" s="13">
        <f t="shared" si="432"/>
        <v>0</v>
      </c>
      <c r="BS612" s="13">
        <f t="shared" si="433"/>
        <v>0</v>
      </c>
      <c r="BT612" s="13">
        <f t="shared" si="434"/>
        <v>0</v>
      </c>
      <c r="BU612" s="40">
        <f t="shared" si="458"/>
        <v>2</v>
      </c>
      <c r="BV612" s="13">
        <f t="shared" si="435"/>
        <v>0</v>
      </c>
      <c r="BW612" s="13">
        <f t="shared" si="436"/>
        <v>0</v>
      </c>
      <c r="BX612" s="13">
        <f t="shared" si="437"/>
        <v>0</v>
      </c>
      <c r="BY612" s="13">
        <f t="shared" si="438"/>
        <v>0</v>
      </c>
      <c r="BZ612" s="13">
        <f t="shared" si="439"/>
        <v>0</v>
      </c>
      <c r="CA612" s="13">
        <f t="shared" si="440"/>
        <v>0</v>
      </c>
      <c r="CB612" s="13">
        <f t="shared" si="441"/>
        <v>0</v>
      </c>
      <c r="CC612" s="13">
        <f t="shared" si="442"/>
        <v>0</v>
      </c>
      <c r="CD612" s="13">
        <f t="shared" si="443"/>
        <v>0</v>
      </c>
      <c r="CE612" s="13">
        <f t="shared" si="444"/>
        <v>0</v>
      </c>
      <c r="CF612" s="13">
        <f t="shared" si="445"/>
        <v>0</v>
      </c>
      <c r="CG612" s="13">
        <f t="shared" si="446"/>
        <v>0</v>
      </c>
      <c r="CH612" s="13">
        <f t="shared" si="447"/>
        <v>0</v>
      </c>
      <c r="CI612" s="13">
        <f t="shared" si="448"/>
        <v>0</v>
      </c>
      <c r="CJ612" s="13">
        <f t="shared" si="449"/>
        <v>1</v>
      </c>
      <c r="CK612" s="13">
        <f t="shared" si="450"/>
        <v>0</v>
      </c>
      <c r="CL612" s="13">
        <f t="shared" si="451"/>
        <v>0</v>
      </c>
      <c r="CM612" s="13">
        <f t="shared" si="452"/>
        <v>0</v>
      </c>
      <c r="CN612" s="13">
        <f t="shared" si="453"/>
        <v>0</v>
      </c>
      <c r="CO612" s="13">
        <f t="shared" si="454"/>
        <v>0</v>
      </c>
      <c r="CP612" s="13">
        <f t="shared" si="455"/>
        <v>0</v>
      </c>
      <c r="CQ612" s="13">
        <f t="shared" si="456"/>
        <v>0</v>
      </c>
      <c r="CR612" s="13">
        <f t="shared" si="457"/>
        <v>2</v>
      </c>
      <c r="CS612" s="13">
        <f t="shared" si="459"/>
        <v>0</v>
      </c>
      <c r="CT612" s="13" t="s">
        <v>107</v>
      </c>
    </row>
    <row r="613" spans="1:98" x14ac:dyDescent="0.35">
      <c r="A613" s="14">
        <v>447</v>
      </c>
      <c r="B613" s="6">
        <v>612</v>
      </c>
      <c r="D613" s="6">
        <v>1</v>
      </c>
      <c r="G613" s="6">
        <v>1</v>
      </c>
      <c r="H613" s="6"/>
      <c r="I613" s="6"/>
      <c r="J613" s="6" t="s">
        <v>175</v>
      </c>
      <c r="K613" s="16">
        <v>43760</v>
      </c>
      <c r="L613" s="6" t="s">
        <v>560</v>
      </c>
      <c r="M613" s="6" t="s">
        <v>176</v>
      </c>
      <c r="N613" s="6"/>
      <c r="O613" s="6"/>
      <c r="P613" s="16">
        <v>43759</v>
      </c>
      <c r="R613" s="6" t="s">
        <v>98</v>
      </c>
      <c r="S613" s="6" t="s">
        <v>98</v>
      </c>
      <c r="T613" s="6" t="s">
        <v>59</v>
      </c>
      <c r="U613" s="6" t="s">
        <v>940</v>
      </c>
      <c r="V613" s="6" t="s">
        <v>178</v>
      </c>
      <c r="W613" s="6" t="s">
        <v>94</v>
      </c>
      <c r="Y613" s="6" t="s">
        <v>83</v>
      </c>
      <c r="AU613" s="6" t="s">
        <v>105</v>
      </c>
      <c r="AV613" s="6" t="s">
        <v>937</v>
      </c>
      <c r="AX613" s="6" t="s">
        <v>99</v>
      </c>
      <c r="AY613" s="13">
        <f t="shared" si="414"/>
        <v>0</v>
      </c>
      <c r="AZ613" s="13">
        <f t="shared" si="415"/>
        <v>0</v>
      </c>
      <c r="BA613" s="13">
        <f t="shared" si="416"/>
        <v>0</v>
      </c>
      <c r="BB613" s="13">
        <f t="shared" si="417"/>
        <v>0</v>
      </c>
      <c r="BC613" s="13">
        <f t="shared" si="418"/>
        <v>0</v>
      </c>
      <c r="BD613" s="13">
        <f t="shared" si="419"/>
        <v>0</v>
      </c>
      <c r="BE613" s="13">
        <f>COUNTIF(T613:AT613,"Tocaciones")</f>
        <v>0</v>
      </c>
      <c r="BF613" s="13">
        <f t="shared" si="420"/>
        <v>0</v>
      </c>
      <c r="BG613" s="13">
        <f t="shared" si="421"/>
        <v>0</v>
      </c>
      <c r="BH613" s="13">
        <f t="shared" si="422"/>
        <v>0</v>
      </c>
      <c r="BI613" s="13">
        <f t="shared" si="423"/>
        <v>1</v>
      </c>
      <c r="BJ613" s="13">
        <f t="shared" si="424"/>
        <v>0</v>
      </c>
      <c r="BK613" s="13">
        <f t="shared" si="425"/>
        <v>0</v>
      </c>
      <c r="BL613" s="13">
        <f t="shared" si="426"/>
        <v>0</v>
      </c>
      <c r="BM613" s="13">
        <f t="shared" si="427"/>
        <v>0</v>
      </c>
      <c r="BN613" s="13">
        <f t="shared" si="428"/>
        <v>0</v>
      </c>
      <c r="BO613" s="13">
        <f t="shared" si="429"/>
        <v>0</v>
      </c>
      <c r="BP613" s="13">
        <f t="shared" si="430"/>
        <v>0</v>
      </c>
      <c r="BQ613" s="13">
        <f t="shared" si="431"/>
        <v>0</v>
      </c>
      <c r="BR613" s="13">
        <f t="shared" si="432"/>
        <v>0</v>
      </c>
      <c r="BS613" s="13">
        <f t="shared" si="433"/>
        <v>0</v>
      </c>
      <c r="BT613" s="13">
        <f t="shared" si="434"/>
        <v>0</v>
      </c>
      <c r="BU613" s="40">
        <f t="shared" si="458"/>
        <v>1</v>
      </c>
      <c r="BV613" s="13">
        <f t="shared" si="435"/>
        <v>0</v>
      </c>
      <c r="BW613" s="13">
        <f t="shared" si="436"/>
        <v>0</v>
      </c>
      <c r="BX613" s="13">
        <f t="shared" si="437"/>
        <v>0</v>
      </c>
      <c r="BY613" s="13">
        <f t="shared" si="438"/>
        <v>0</v>
      </c>
      <c r="BZ613" s="13">
        <f t="shared" si="439"/>
        <v>0</v>
      </c>
      <c r="CA613" s="13">
        <f t="shared" si="440"/>
        <v>0</v>
      </c>
      <c r="CB613" s="13">
        <f t="shared" si="441"/>
        <v>0</v>
      </c>
      <c r="CC613" s="13">
        <f t="shared" si="442"/>
        <v>0</v>
      </c>
      <c r="CD613" s="13">
        <f t="shared" si="443"/>
        <v>0</v>
      </c>
      <c r="CE613" s="13">
        <f t="shared" si="444"/>
        <v>0</v>
      </c>
      <c r="CF613" s="13">
        <f t="shared" si="445"/>
        <v>0</v>
      </c>
      <c r="CG613" s="13">
        <f t="shared" si="446"/>
        <v>1</v>
      </c>
      <c r="CH613" s="13">
        <f t="shared" si="447"/>
        <v>0</v>
      </c>
      <c r="CI613" s="13">
        <f t="shared" si="448"/>
        <v>0</v>
      </c>
      <c r="CJ613" s="13">
        <f t="shared" si="449"/>
        <v>0</v>
      </c>
      <c r="CK613" s="13">
        <f t="shared" si="450"/>
        <v>0</v>
      </c>
      <c r="CL613" s="13">
        <f t="shared" si="451"/>
        <v>0</v>
      </c>
      <c r="CM613" s="13">
        <f t="shared" si="452"/>
        <v>0</v>
      </c>
      <c r="CN613" s="13">
        <f t="shared" si="453"/>
        <v>0</v>
      </c>
      <c r="CO613" s="13">
        <f t="shared" si="454"/>
        <v>0</v>
      </c>
      <c r="CP613" s="13">
        <f t="shared" si="455"/>
        <v>0</v>
      </c>
      <c r="CQ613" s="13">
        <f t="shared" si="456"/>
        <v>0</v>
      </c>
      <c r="CR613" s="13">
        <f t="shared" si="457"/>
        <v>1</v>
      </c>
      <c r="CS613" s="13">
        <f t="shared" si="459"/>
        <v>0</v>
      </c>
      <c r="CT613" s="13" t="s">
        <v>107</v>
      </c>
    </row>
    <row r="614" spans="1:98" x14ac:dyDescent="0.35">
      <c r="A614" s="14">
        <v>448</v>
      </c>
      <c r="B614" s="6">
        <v>613</v>
      </c>
      <c r="D614" s="6">
        <v>1</v>
      </c>
      <c r="G614" s="6">
        <v>1</v>
      </c>
      <c r="H614" s="6"/>
      <c r="I614" s="6"/>
      <c r="J614" s="6" t="s">
        <v>175</v>
      </c>
      <c r="K614" s="16">
        <v>43760</v>
      </c>
      <c r="L614" s="6" t="s">
        <v>560</v>
      </c>
      <c r="M614" s="6" t="s">
        <v>176</v>
      </c>
      <c r="N614" s="6"/>
      <c r="O614" s="6"/>
      <c r="P614" s="16">
        <v>43759</v>
      </c>
      <c r="Q614" s="17">
        <v>0.75</v>
      </c>
      <c r="R614" s="6" t="s">
        <v>98</v>
      </c>
      <c r="S614" s="6" t="s">
        <v>98</v>
      </c>
      <c r="T614" s="6" t="s">
        <v>59</v>
      </c>
      <c r="U614" s="6" t="s">
        <v>940</v>
      </c>
      <c r="V614" s="6" t="s">
        <v>178</v>
      </c>
      <c r="W614" s="6" t="s">
        <v>94</v>
      </c>
      <c r="Y614" s="6" t="s">
        <v>83</v>
      </c>
      <c r="AA614" s="6" t="s">
        <v>49</v>
      </c>
      <c r="AB614" s="6" t="s">
        <v>940</v>
      </c>
      <c r="AC614" s="6" t="s">
        <v>94</v>
      </c>
      <c r="AE614" s="6" t="s">
        <v>87</v>
      </c>
      <c r="AG614" s="6" t="s">
        <v>53</v>
      </c>
      <c r="AH614" s="6" t="s">
        <v>940</v>
      </c>
      <c r="AI614" s="6" t="s">
        <v>94</v>
      </c>
      <c r="AK614" s="6" t="s">
        <v>79</v>
      </c>
      <c r="AU614" s="6" t="s">
        <v>105</v>
      </c>
      <c r="AV614" s="6" t="s">
        <v>937</v>
      </c>
      <c r="AX614" s="6" t="s">
        <v>99</v>
      </c>
      <c r="AY614" s="13">
        <f t="shared" si="414"/>
        <v>1</v>
      </c>
      <c r="AZ614" s="13">
        <f t="shared" si="415"/>
        <v>0</v>
      </c>
      <c r="BA614" s="13">
        <f t="shared" si="416"/>
        <v>0</v>
      </c>
      <c r="BB614" s="13">
        <f t="shared" si="417"/>
        <v>0</v>
      </c>
      <c r="BC614" s="13">
        <f t="shared" si="418"/>
        <v>1</v>
      </c>
      <c r="BD614" s="13">
        <f t="shared" si="419"/>
        <v>0</v>
      </c>
      <c r="BE614" s="13">
        <f>COUNTIF(T614:AW614,"Tocaciones")</f>
        <v>0</v>
      </c>
      <c r="BF614" s="13">
        <f t="shared" si="420"/>
        <v>0</v>
      </c>
      <c r="BG614" s="13">
        <f t="shared" si="421"/>
        <v>0</v>
      </c>
      <c r="BH614" s="13">
        <f t="shared" si="422"/>
        <v>0</v>
      </c>
      <c r="BI614" s="13">
        <f t="shared" si="423"/>
        <v>1</v>
      </c>
      <c r="BJ614" s="13">
        <f t="shared" si="424"/>
        <v>0</v>
      </c>
      <c r="BK614" s="13">
        <f t="shared" si="425"/>
        <v>0</v>
      </c>
      <c r="BL614" s="13">
        <f t="shared" si="426"/>
        <v>0</v>
      </c>
      <c r="BM614" s="13">
        <f t="shared" si="427"/>
        <v>0</v>
      </c>
      <c r="BN614" s="13">
        <f t="shared" si="428"/>
        <v>0</v>
      </c>
      <c r="BO614" s="13">
        <f t="shared" si="429"/>
        <v>0</v>
      </c>
      <c r="BP614" s="13">
        <f t="shared" si="430"/>
        <v>0</v>
      </c>
      <c r="BQ614" s="13">
        <f t="shared" si="431"/>
        <v>0</v>
      </c>
      <c r="BR614" s="13">
        <f t="shared" si="432"/>
        <v>0</v>
      </c>
      <c r="BS614" s="13">
        <f t="shared" si="433"/>
        <v>0</v>
      </c>
      <c r="BT614" s="13">
        <f t="shared" si="434"/>
        <v>0</v>
      </c>
      <c r="BU614" s="40">
        <f t="shared" si="458"/>
        <v>3</v>
      </c>
      <c r="BV614" s="13">
        <f t="shared" si="435"/>
        <v>0</v>
      </c>
      <c r="BW614" s="13">
        <f t="shared" si="436"/>
        <v>0</v>
      </c>
      <c r="BX614" s="13">
        <f t="shared" si="437"/>
        <v>0</v>
      </c>
      <c r="BY614" s="13">
        <f t="shared" si="438"/>
        <v>0</v>
      </c>
      <c r="BZ614" s="13">
        <f t="shared" si="439"/>
        <v>0</v>
      </c>
      <c r="CA614" s="13">
        <f t="shared" si="440"/>
        <v>0</v>
      </c>
      <c r="CB614" s="13">
        <f t="shared" si="441"/>
        <v>0</v>
      </c>
      <c r="CC614" s="13">
        <f t="shared" si="442"/>
        <v>1</v>
      </c>
      <c r="CD614" s="13">
        <f t="shared" si="443"/>
        <v>0</v>
      </c>
      <c r="CE614" s="13">
        <f t="shared" si="444"/>
        <v>0</v>
      </c>
      <c r="CF614" s="13">
        <f t="shared" si="445"/>
        <v>0</v>
      </c>
      <c r="CG614" s="13">
        <f t="shared" si="446"/>
        <v>1</v>
      </c>
      <c r="CH614" s="13">
        <f t="shared" si="447"/>
        <v>0</v>
      </c>
      <c r="CI614" s="13">
        <f t="shared" si="448"/>
        <v>0</v>
      </c>
      <c r="CJ614" s="13">
        <f t="shared" si="449"/>
        <v>0</v>
      </c>
      <c r="CK614" s="13">
        <f t="shared" si="450"/>
        <v>1</v>
      </c>
      <c r="CL614" s="13">
        <f t="shared" si="451"/>
        <v>0</v>
      </c>
      <c r="CM614" s="13">
        <f t="shared" si="452"/>
        <v>0</v>
      </c>
      <c r="CN614" s="13">
        <f t="shared" si="453"/>
        <v>0</v>
      </c>
      <c r="CO614" s="13">
        <f t="shared" si="454"/>
        <v>0</v>
      </c>
      <c r="CP614" s="13">
        <f t="shared" si="455"/>
        <v>0</v>
      </c>
      <c r="CQ614" s="13">
        <f t="shared" si="456"/>
        <v>0</v>
      </c>
      <c r="CR614" s="13">
        <f t="shared" si="457"/>
        <v>3</v>
      </c>
      <c r="CS614" s="13">
        <f t="shared" si="459"/>
        <v>0</v>
      </c>
      <c r="CT614" s="13" t="s">
        <v>107</v>
      </c>
    </row>
    <row r="615" spans="1:98" x14ac:dyDescent="0.35">
      <c r="A615" s="14">
        <v>449</v>
      </c>
      <c r="B615" s="6">
        <v>614</v>
      </c>
      <c r="D615" s="6">
        <v>1</v>
      </c>
      <c r="G615" s="6">
        <v>1</v>
      </c>
      <c r="H615" s="6"/>
      <c r="I615" s="6"/>
      <c r="J615" s="6" t="s">
        <v>163</v>
      </c>
      <c r="K615" s="16">
        <v>43762</v>
      </c>
      <c r="L615" s="6" t="s">
        <v>172</v>
      </c>
      <c r="M615" s="6" t="s">
        <v>579</v>
      </c>
      <c r="N615" s="6"/>
      <c r="O615" s="6"/>
      <c r="P615" s="16">
        <v>43759</v>
      </c>
      <c r="Q615" s="17">
        <v>0.89583333333333337</v>
      </c>
      <c r="R615" s="6" t="s">
        <v>98</v>
      </c>
      <c r="S615" s="6" t="s">
        <v>99</v>
      </c>
      <c r="T615" s="6" t="s">
        <v>49</v>
      </c>
      <c r="U615" s="6" t="s">
        <v>941</v>
      </c>
      <c r="V615" s="6" t="s">
        <v>544</v>
      </c>
      <c r="W615" s="6" t="s">
        <v>94</v>
      </c>
      <c r="X615" s="6">
        <v>4</v>
      </c>
      <c r="Y615" s="6" t="s">
        <v>72</v>
      </c>
      <c r="AA615" s="6" t="s">
        <v>56</v>
      </c>
      <c r="AB615" s="6" t="s">
        <v>941</v>
      </c>
      <c r="AC615" s="6" t="s">
        <v>94</v>
      </c>
      <c r="AD615" s="6">
        <v>4</v>
      </c>
      <c r="AE615" s="6" t="s">
        <v>79</v>
      </c>
      <c r="AU615" s="6" t="s">
        <v>105</v>
      </c>
      <c r="AV615" s="6" t="s">
        <v>106</v>
      </c>
      <c r="AX615" s="6" t="s">
        <v>99</v>
      </c>
      <c r="AY615" s="13">
        <f t="shared" si="414"/>
        <v>1</v>
      </c>
      <c r="AZ615" s="13">
        <f t="shared" si="415"/>
        <v>0</v>
      </c>
      <c r="BA615" s="13">
        <f t="shared" si="416"/>
        <v>0</v>
      </c>
      <c r="BB615" s="13">
        <f t="shared" si="417"/>
        <v>0</v>
      </c>
      <c r="BC615" s="13">
        <f t="shared" si="418"/>
        <v>0</v>
      </c>
      <c r="BD615" s="13">
        <f t="shared" si="419"/>
        <v>0</v>
      </c>
      <c r="BE615" s="13">
        <f>COUNTIF(T615:AT615,"Tocaciones")</f>
        <v>0</v>
      </c>
      <c r="BF615" s="13">
        <f t="shared" si="420"/>
        <v>1</v>
      </c>
      <c r="BG615" s="13">
        <f t="shared" si="421"/>
        <v>0</v>
      </c>
      <c r="BH615" s="13">
        <f t="shared" si="422"/>
        <v>0</v>
      </c>
      <c r="BI615" s="13">
        <f t="shared" si="423"/>
        <v>0</v>
      </c>
      <c r="BJ615" s="13">
        <f t="shared" si="424"/>
        <v>0</v>
      </c>
      <c r="BK615" s="13">
        <f t="shared" si="425"/>
        <v>0</v>
      </c>
      <c r="BL615" s="13">
        <f t="shared" si="426"/>
        <v>0</v>
      </c>
      <c r="BM615" s="13">
        <f t="shared" si="427"/>
        <v>0</v>
      </c>
      <c r="BN615" s="13">
        <f t="shared" si="428"/>
        <v>0</v>
      </c>
      <c r="BO615" s="13">
        <f t="shared" si="429"/>
        <v>0</v>
      </c>
      <c r="BP615" s="13">
        <f t="shared" si="430"/>
        <v>0</v>
      </c>
      <c r="BQ615" s="13">
        <f t="shared" si="431"/>
        <v>0</v>
      </c>
      <c r="BR615" s="13">
        <f t="shared" si="432"/>
        <v>0</v>
      </c>
      <c r="BS615" s="13">
        <f t="shared" si="433"/>
        <v>0</v>
      </c>
      <c r="BT615" s="13">
        <f t="shared" si="434"/>
        <v>0</v>
      </c>
      <c r="BU615" s="40">
        <f t="shared" si="458"/>
        <v>2</v>
      </c>
      <c r="BV615" s="13">
        <f t="shared" si="435"/>
        <v>1</v>
      </c>
      <c r="BW615" s="13">
        <f t="shared" si="436"/>
        <v>0</v>
      </c>
      <c r="BX615" s="13">
        <f t="shared" si="437"/>
        <v>0</v>
      </c>
      <c r="BY615" s="13">
        <f t="shared" si="438"/>
        <v>0</v>
      </c>
      <c r="BZ615" s="13">
        <f t="shared" si="439"/>
        <v>0</v>
      </c>
      <c r="CA615" s="13">
        <f t="shared" si="440"/>
        <v>0</v>
      </c>
      <c r="CB615" s="13">
        <f t="shared" si="441"/>
        <v>0</v>
      </c>
      <c r="CC615" s="13">
        <f t="shared" si="442"/>
        <v>1</v>
      </c>
      <c r="CD615" s="13">
        <f t="shared" si="443"/>
        <v>0</v>
      </c>
      <c r="CE615" s="13">
        <f t="shared" si="444"/>
        <v>0</v>
      </c>
      <c r="CF615" s="13">
        <f t="shared" si="445"/>
        <v>0</v>
      </c>
      <c r="CG615" s="13">
        <f t="shared" si="446"/>
        <v>0</v>
      </c>
      <c r="CH615" s="13">
        <f t="shared" si="447"/>
        <v>0</v>
      </c>
      <c r="CI615" s="13">
        <f t="shared" si="448"/>
        <v>0</v>
      </c>
      <c r="CJ615" s="13">
        <f t="shared" si="449"/>
        <v>0</v>
      </c>
      <c r="CK615" s="13">
        <f t="shared" si="450"/>
        <v>0</v>
      </c>
      <c r="CL615" s="13">
        <f t="shared" si="451"/>
        <v>0</v>
      </c>
      <c r="CM615" s="13">
        <f t="shared" si="452"/>
        <v>0</v>
      </c>
      <c r="CN615" s="13">
        <f t="shared" si="453"/>
        <v>0</v>
      </c>
      <c r="CO615" s="13">
        <f t="shared" si="454"/>
        <v>0</v>
      </c>
      <c r="CP615" s="13">
        <f t="shared" si="455"/>
        <v>0</v>
      </c>
      <c r="CQ615" s="13">
        <f t="shared" si="456"/>
        <v>0</v>
      </c>
      <c r="CR615" s="13">
        <f t="shared" si="457"/>
        <v>2</v>
      </c>
      <c r="CS615" s="13">
        <f t="shared" si="459"/>
        <v>0</v>
      </c>
      <c r="CT615" s="13" t="s">
        <v>107</v>
      </c>
    </row>
    <row r="616" spans="1:98" x14ac:dyDescent="0.35">
      <c r="A616" s="14">
        <v>450</v>
      </c>
      <c r="B616" s="6">
        <v>615</v>
      </c>
      <c r="D616" s="6">
        <v>1</v>
      </c>
      <c r="F616" s="6" t="s">
        <v>925</v>
      </c>
      <c r="G616" s="6">
        <v>1</v>
      </c>
      <c r="H616" s="6"/>
      <c r="I616" s="6"/>
      <c r="J616" s="6" t="s">
        <v>163</v>
      </c>
      <c r="K616" s="16">
        <v>43762</v>
      </c>
      <c r="L616" s="6" t="s">
        <v>462</v>
      </c>
      <c r="M616" s="6" t="s">
        <v>579</v>
      </c>
      <c r="N616" s="6"/>
      <c r="O616" s="6"/>
      <c r="P616" s="16">
        <v>43757</v>
      </c>
      <c r="Q616" s="17">
        <v>0.89583333333333337</v>
      </c>
      <c r="R616" s="6" t="s">
        <v>98</v>
      </c>
      <c r="S616" s="6" t="s">
        <v>98</v>
      </c>
      <c r="T616" s="6" t="s">
        <v>52</v>
      </c>
      <c r="U616" s="6" t="s">
        <v>942</v>
      </c>
      <c r="V616" s="6" t="s">
        <v>544</v>
      </c>
      <c r="W616" s="6" t="s">
        <v>94</v>
      </c>
      <c r="Y616" s="6" t="s">
        <v>73</v>
      </c>
      <c r="Z616" s="6" t="s">
        <v>74</v>
      </c>
      <c r="AU616" s="6" t="s">
        <v>105</v>
      </c>
      <c r="AV616" s="6" t="s">
        <v>106</v>
      </c>
      <c r="AX616" s="6" t="s">
        <v>98</v>
      </c>
      <c r="AY616" s="13">
        <f t="shared" si="414"/>
        <v>0</v>
      </c>
      <c r="AZ616" s="13">
        <f t="shared" si="415"/>
        <v>0</v>
      </c>
      <c r="BA616" s="13">
        <f t="shared" si="416"/>
        <v>0</v>
      </c>
      <c r="BB616" s="13">
        <f t="shared" si="417"/>
        <v>1</v>
      </c>
      <c r="BC616" s="13">
        <f t="shared" si="418"/>
        <v>0</v>
      </c>
      <c r="BD616" s="13">
        <f t="shared" si="419"/>
        <v>0</v>
      </c>
      <c r="BE616" s="13">
        <f>COUNTIF(T616:AW616,"Tocaciones")</f>
        <v>0</v>
      </c>
      <c r="BF616" s="13">
        <f t="shared" si="420"/>
        <v>0</v>
      </c>
      <c r="BG616" s="13">
        <f t="shared" si="421"/>
        <v>0</v>
      </c>
      <c r="BH616" s="13">
        <f t="shared" si="422"/>
        <v>0</v>
      </c>
      <c r="BI616" s="13">
        <f t="shared" si="423"/>
        <v>0</v>
      </c>
      <c r="BJ616" s="13">
        <f t="shared" si="424"/>
        <v>0</v>
      </c>
      <c r="BK616" s="13">
        <f t="shared" si="425"/>
        <v>0</v>
      </c>
      <c r="BL616" s="13">
        <f t="shared" si="426"/>
        <v>0</v>
      </c>
      <c r="BM616" s="13">
        <f t="shared" si="427"/>
        <v>0</v>
      </c>
      <c r="BN616" s="13">
        <f t="shared" si="428"/>
        <v>0</v>
      </c>
      <c r="BO616" s="13">
        <f t="shared" si="429"/>
        <v>0</v>
      </c>
      <c r="BP616" s="13">
        <f t="shared" si="430"/>
        <v>0</v>
      </c>
      <c r="BQ616" s="13">
        <f t="shared" si="431"/>
        <v>0</v>
      </c>
      <c r="BR616" s="13">
        <f t="shared" si="432"/>
        <v>0</v>
      </c>
      <c r="BS616" s="13">
        <f t="shared" si="433"/>
        <v>0</v>
      </c>
      <c r="BT616" s="13">
        <f t="shared" si="434"/>
        <v>0</v>
      </c>
      <c r="BU616" s="40">
        <f t="shared" si="458"/>
        <v>1</v>
      </c>
      <c r="BV616" s="13">
        <f t="shared" si="435"/>
        <v>0</v>
      </c>
      <c r="BW616" s="13">
        <f t="shared" si="436"/>
        <v>1</v>
      </c>
      <c r="BX616" s="13">
        <f t="shared" si="437"/>
        <v>1</v>
      </c>
      <c r="BY616" s="13">
        <f t="shared" si="438"/>
        <v>0</v>
      </c>
      <c r="BZ616" s="13">
        <f t="shared" si="439"/>
        <v>0</v>
      </c>
      <c r="CA616" s="13">
        <f t="shared" si="440"/>
        <v>0</v>
      </c>
      <c r="CB616" s="13">
        <f t="shared" si="441"/>
        <v>0</v>
      </c>
      <c r="CC616" s="13">
        <f t="shared" si="442"/>
        <v>0</v>
      </c>
      <c r="CD616" s="13">
        <f t="shared" si="443"/>
        <v>0</v>
      </c>
      <c r="CE616" s="13">
        <f t="shared" si="444"/>
        <v>0</v>
      </c>
      <c r="CF616" s="13">
        <f t="shared" si="445"/>
        <v>0</v>
      </c>
      <c r="CG616" s="13">
        <f t="shared" si="446"/>
        <v>0</v>
      </c>
      <c r="CH616" s="13">
        <f t="shared" si="447"/>
        <v>0</v>
      </c>
      <c r="CI616" s="13">
        <f t="shared" si="448"/>
        <v>0</v>
      </c>
      <c r="CJ616" s="13">
        <f t="shared" si="449"/>
        <v>0</v>
      </c>
      <c r="CK616" s="13">
        <f t="shared" si="450"/>
        <v>0</v>
      </c>
      <c r="CL616" s="13">
        <f t="shared" si="451"/>
        <v>0</v>
      </c>
      <c r="CM616" s="13">
        <f t="shared" si="452"/>
        <v>0</v>
      </c>
      <c r="CN616" s="13">
        <f t="shared" si="453"/>
        <v>0</v>
      </c>
      <c r="CO616" s="13">
        <f t="shared" si="454"/>
        <v>0</v>
      </c>
      <c r="CP616" s="13">
        <f t="shared" si="455"/>
        <v>0</v>
      </c>
      <c r="CQ616" s="13">
        <f t="shared" si="456"/>
        <v>0</v>
      </c>
      <c r="CR616" s="13">
        <f t="shared" si="457"/>
        <v>1</v>
      </c>
      <c r="CS616" s="13">
        <f t="shared" si="459"/>
        <v>0</v>
      </c>
      <c r="CT616" s="13" t="s">
        <v>107</v>
      </c>
    </row>
    <row r="617" spans="1:98" x14ac:dyDescent="0.35">
      <c r="A617" s="14">
        <v>451</v>
      </c>
      <c r="B617" s="6">
        <v>616</v>
      </c>
      <c r="D617" s="6">
        <v>1</v>
      </c>
      <c r="G617" s="6">
        <v>1</v>
      </c>
      <c r="H617" s="6"/>
      <c r="I617" s="6"/>
      <c r="J617" s="6" t="s">
        <v>96</v>
      </c>
      <c r="K617" s="16">
        <v>43765</v>
      </c>
      <c r="L617" s="6" t="s">
        <v>86</v>
      </c>
      <c r="M617" s="6" t="s">
        <v>173</v>
      </c>
      <c r="N617" s="6"/>
      <c r="O617" s="6"/>
      <c r="P617" s="16">
        <v>43759</v>
      </c>
      <c r="Q617" s="17">
        <v>0.86458333333333337</v>
      </c>
      <c r="R617" s="6" t="s">
        <v>98</v>
      </c>
      <c r="S617" s="6" t="s">
        <v>99</v>
      </c>
      <c r="T617" s="6" t="s">
        <v>49</v>
      </c>
      <c r="U617" s="6" t="s">
        <v>943</v>
      </c>
      <c r="V617" s="6" t="s">
        <v>224</v>
      </c>
      <c r="W617" s="6" t="s">
        <v>94</v>
      </c>
      <c r="X617" s="6">
        <v>3</v>
      </c>
      <c r="Y617" s="6" t="s">
        <v>87</v>
      </c>
      <c r="AA617" s="6" t="s">
        <v>53</v>
      </c>
      <c r="AB617" s="6" t="s">
        <v>943</v>
      </c>
      <c r="AC617" s="6" t="s">
        <v>94</v>
      </c>
      <c r="AD617" s="6">
        <v>3</v>
      </c>
      <c r="AE617" s="6" t="s">
        <v>79</v>
      </c>
      <c r="AG617" s="6" t="s">
        <v>49</v>
      </c>
      <c r="AH617" s="6" t="s">
        <v>201</v>
      </c>
      <c r="AI617" s="6" t="s">
        <v>94</v>
      </c>
      <c r="AJ617" s="6">
        <v>4</v>
      </c>
      <c r="AK617" s="6" t="s">
        <v>86</v>
      </c>
      <c r="AU617" s="6" t="s">
        <v>105</v>
      </c>
      <c r="AV617" s="6" t="s">
        <v>106</v>
      </c>
      <c r="AX617" s="6" t="s">
        <v>99</v>
      </c>
      <c r="AY617" s="13">
        <f t="shared" si="414"/>
        <v>2</v>
      </c>
      <c r="AZ617" s="13">
        <f t="shared" si="415"/>
        <v>0</v>
      </c>
      <c r="BA617" s="13">
        <f t="shared" si="416"/>
        <v>0</v>
      </c>
      <c r="BB617" s="13">
        <f t="shared" si="417"/>
        <v>0</v>
      </c>
      <c r="BC617" s="13">
        <f t="shared" si="418"/>
        <v>1</v>
      </c>
      <c r="BD617" s="13">
        <f t="shared" si="419"/>
        <v>0</v>
      </c>
      <c r="BE617" s="13">
        <f>COUNTIF(T617:AT617,"Tocaciones")</f>
        <v>0</v>
      </c>
      <c r="BF617" s="13">
        <f t="shared" si="420"/>
        <v>0</v>
      </c>
      <c r="BG617" s="13">
        <f t="shared" si="421"/>
        <v>0</v>
      </c>
      <c r="BH617" s="13">
        <f t="shared" si="422"/>
        <v>0</v>
      </c>
      <c r="BI617" s="13">
        <f t="shared" si="423"/>
        <v>0</v>
      </c>
      <c r="BJ617" s="13">
        <f t="shared" si="424"/>
        <v>0</v>
      </c>
      <c r="BK617" s="13">
        <f t="shared" si="425"/>
        <v>0</v>
      </c>
      <c r="BL617" s="13">
        <f t="shared" si="426"/>
        <v>0</v>
      </c>
      <c r="BM617" s="13">
        <f t="shared" si="427"/>
        <v>0</v>
      </c>
      <c r="BN617" s="13">
        <f t="shared" si="428"/>
        <v>0</v>
      </c>
      <c r="BO617" s="13">
        <f t="shared" si="429"/>
        <v>0</v>
      </c>
      <c r="BP617" s="13">
        <f t="shared" si="430"/>
        <v>0</v>
      </c>
      <c r="BQ617" s="13">
        <f t="shared" si="431"/>
        <v>0</v>
      </c>
      <c r="BR617" s="13">
        <f t="shared" si="432"/>
        <v>0</v>
      </c>
      <c r="BS617" s="13">
        <f t="shared" si="433"/>
        <v>0</v>
      </c>
      <c r="BT617" s="13">
        <f t="shared" si="434"/>
        <v>0</v>
      </c>
      <c r="BU617" s="40">
        <f t="shared" si="458"/>
        <v>3</v>
      </c>
      <c r="BV617" s="13">
        <f t="shared" si="435"/>
        <v>0</v>
      </c>
      <c r="BW617" s="13">
        <f t="shared" si="436"/>
        <v>0</v>
      </c>
      <c r="BX617" s="13">
        <f t="shared" si="437"/>
        <v>0</v>
      </c>
      <c r="BY617" s="13">
        <f t="shared" si="438"/>
        <v>0</v>
      </c>
      <c r="BZ617" s="13">
        <f t="shared" si="439"/>
        <v>0</v>
      </c>
      <c r="CA617" s="13">
        <f t="shared" si="440"/>
        <v>0</v>
      </c>
      <c r="CB617" s="13">
        <f t="shared" si="441"/>
        <v>0</v>
      </c>
      <c r="CC617" s="13">
        <f t="shared" si="442"/>
        <v>1</v>
      </c>
      <c r="CD617" s="13">
        <f t="shared" si="443"/>
        <v>0</v>
      </c>
      <c r="CE617" s="13">
        <f t="shared" si="444"/>
        <v>0</v>
      </c>
      <c r="CF617" s="13">
        <f t="shared" si="445"/>
        <v>0</v>
      </c>
      <c r="CG617" s="13">
        <f t="shared" si="446"/>
        <v>0</v>
      </c>
      <c r="CH617" s="13">
        <f t="shared" si="447"/>
        <v>0</v>
      </c>
      <c r="CI617" s="13">
        <f t="shared" si="448"/>
        <v>0</v>
      </c>
      <c r="CJ617" s="13">
        <f t="shared" si="449"/>
        <v>1</v>
      </c>
      <c r="CK617" s="13">
        <f t="shared" si="450"/>
        <v>1</v>
      </c>
      <c r="CL617" s="13">
        <f t="shared" si="451"/>
        <v>0</v>
      </c>
      <c r="CM617" s="13">
        <f t="shared" si="452"/>
        <v>0</v>
      </c>
      <c r="CN617" s="13">
        <f t="shared" si="453"/>
        <v>0</v>
      </c>
      <c r="CO617" s="13">
        <f t="shared" si="454"/>
        <v>0</v>
      </c>
      <c r="CP617" s="13">
        <f t="shared" si="455"/>
        <v>0</v>
      </c>
      <c r="CQ617" s="13">
        <f t="shared" si="456"/>
        <v>0</v>
      </c>
      <c r="CR617" s="13">
        <f t="shared" si="457"/>
        <v>3</v>
      </c>
      <c r="CS617" s="13">
        <f t="shared" si="459"/>
        <v>0</v>
      </c>
      <c r="CT617" s="13" t="s">
        <v>107</v>
      </c>
    </row>
    <row r="618" spans="1:98" x14ac:dyDescent="0.35">
      <c r="A618" s="14">
        <v>452</v>
      </c>
      <c r="B618" s="6">
        <v>617</v>
      </c>
      <c r="C618" s="6">
        <v>35</v>
      </c>
      <c r="D618" s="6">
        <v>1</v>
      </c>
      <c r="F618" s="6" t="s">
        <v>944</v>
      </c>
      <c r="G618" s="6">
        <v>1</v>
      </c>
      <c r="H618" s="6"/>
      <c r="I618" s="6"/>
      <c r="J618" s="6" t="s">
        <v>254</v>
      </c>
      <c r="K618" s="16">
        <v>43765</v>
      </c>
      <c r="L618" s="6" t="s">
        <v>172</v>
      </c>
      <c r="M618" s="6" t="s">
        <v>255</v>
      </c>
      <c r="N618" s="6"/>
      <c r="O618" s="6"/>
      <c r="P618" s="16">
        <v>43760</v>
      </c>
      <c r="Q618" s="17">
        <v>0.95486111111111116</v>
      </c>
      <c r="R618" s="6" t="s">
        <v>98</v>
      </c>
      <c r="S618" s="6" t="s">
        <v>99</v>
      </c>
      <c r="T618" s="6" t="s">
        <v>49</v>
      </c>
      <c r="U618" s="6" t="s">
        <v>945</v>
      </c>
      <c r="V618" s="6" t="s">
        <v>257</v>
      </c>
      <c r="W618" s="6" t="s">
        <v>91</v>
      </c>
      <c r="X618" s="6">
        <v>2</v>
      </c>
      <c r="Y618" s="6" t="s">
        <v>87</v>
      </c>
      <c r="AA618" s="6" t="s">
        <v>58</v>
      </c>
      <c r="AB618" s="6" t="s">
        <v>945</v>
      </c>
      <c r="AC618" s="6" t="s">
        <v>91</v>
      </c>
      <c r="AU618" s="6" t="s">
        <v>105</v>
      </c>
      <c r="AV618" s="6" t="s">
        <v>106</v>
      </c>
      <c r="AX618" s="6" t="s">
        <v>99</v>
      </c>
      <c r="AY618" s="13">
        <f t="shared" si="414"/>
        <v>1</v>
      </c>
      <c r="AZ618" s="13">
        <f t="shared" si="415"/>
        <v>0</v>
      </c>
      <c r="BA618" s="13">
        <f t="shared" si="416"/>
        <v>0</v>
      </c>
      <c r="BB618" s="13">
        <f t="shared" si="417"/>
        <v>0</v>
      </c>
      <c r="BC618" s="13">
        <f t="shared" si="418"/>
        <v>0</v>
      </c>
      <c r="BD618" s="13">
        <f t="shared" si="419"/>
        <v>0</v>
      </c>
      <c r="BE618" s="13">
        <f>COUNTIF(T618:AW618,"Tocaciones")</f>
        <v>0</v>
      </c>
      <c r="BF618" s="13">
        <f t="shared" si="420"/>
        <v>0</v>
      </c>
      <c r="BG618" s="13">
        <f t="shared" si="421"/>
        <v>0</v>
      </c>
      <c r="BH618" s="13">
        <f t="shared" si="422"/>
        <v>1</v>
      </c>
      <c r="BI618" s="13">
        <f t="shared" si="423"/>
        <v>0</v>
      </c>
      <c r="BJ618" s="13">
        <f t="shared" si="424"/>
        <v>0</v>
      </c>
      <c r="BK618" s="13">
        <f t="shared" si="425"/>
        <v>0</v>
      </c>
      <c r="BL618" s="13">
        <f t="shared" si="426"/>
        <v>0</v>
      </c>
      <c r="BM618" s="13">
        <f t="shared" si="427"/>
        <v>0</v>
      </c>
      <c r="BN618" s="13">
        <f t="shared" si="428"/>
        <v>0</v>
      </c>
      <c r="BO618" s="13">
        <f t="shared" si="429"/>
        <v>0</v>
      </c>
      <c r="BP618" s="13">
        <f t="shared" si="430"/>
        <v>0</v>
      </c>
      <c r="BQ618" s="13">
        <f t="shared" si="431"/>
        <v>0</v>
      </c>
      <c r="BR618" s="13">
        <f t="shared" si="432"/>
        <v>0</v>
      </c>
      <c r="BS618" s="13">
        <f t="shared" si="433"/>
        <v>0</v>
      </c>
      <c r="BT618" s="13">
        <f t="shared" si="434"/>
        <v>0</v>
      </c>
      <c r="BU618" s="40">
        <f t="shared" si="458"/>
        <v>2</v>
      </c>
      <c r="BV618" s="13">
        <f t="shared" si="435"/>
        <v>0</v>
      </c>
      <c r="BW618" s="13">
        <f t="shared" si="436"/>
        <v>0</v>
      </c>
      <c r="BX618" s="13">
        <f t="shared" si="437"/>
        <v>0</v>
      </c>
      <c r="BY618" s="13">
        <f t="shared" si="438"/>
        <v>0</v>
      </c>
      <c r="BZ618" s="13">
        <f t="shared" si="439"/>
        <v>0</v>
      </c>
      <c r="CA618" s="13">
        <f t="shared" si="440"/>
        <v>0</v>
      </c>
      <c r="CB618" s="13">
        <f t="shared" si="441"/>
        <v>0</v>
      </c>
      <c r="CC618" s="13">
        <f t="shared" si="442"/>
        <v>0</v>
      </c>
      <c r="CD618" s="13">
        <f t="shared" si="443"/>
        <v>0</v>
      </c>
      <c r="CE618" s="13">
        <f t="shared" si="444"/>
        <v>0</v>
      </c>
      <c r="CF618" s="13">
        <f t="shared" si="445"/>
        <v>0</v>
      </c>
      <c r="CG618" s="13">
        <f t="shared" si="446"/>
        <v>0</v>
      </c>
      <c r="CH618" s="13">
        <f t="shared" si="447"/>
        <v>0</v>
      </c>
      <c r="CI618" s="13">
        <f t="shared" si="448"/>
        <v>0</v>
      </c>
      <c r="CJ618" s="13">
        <f t="shared" si="449"/>
        <v>0</v>
      </c>
      <c r="CK618" s="13">
        <f t="shared" si="450"/>
        <v>1</v>
      </c>
      <c r="CL618" s="13">
        <f t="shared" si="451"/>
        <v>0</v>
      </c>
      <c r="CM618" s="13">
        <f t="shared" si="452"/>
        <v>0</v>
      </c>
      <c r="CN618" s="13">
        <f t="shared" si="453"/>
        <v>0</v>
      </c>
      <c r="CO618" s="13">
        <f t="shared" si="454"/>
        <v>2</v>
      </c>
      <c r="CP618" s="13">
        <f t="shared" si="455"/>
        <v>0</v>
      </c>
      <c r="CQ618" s="13">
        <f t="shared" si="456"/>
        <v>0</v>
      </c>
      <c r="CR618" s="13">
        <f t="shared" si="457"/>
        <v>0</v>
      </c>
      <c r="CS618" s="13">
        <f t="shared" si="459"/>
        <v>0</v>
      </c>
      <c r="CT618" s="13" t="s">
        <v>107</v>
      </c>
    </row>
    <row r="619" spans="1:98" x14ac:dyDescent="0.35">
      <c r="A619" s="14">
        <v>453</v>
      </c>
      <c r="B619" s="6">
        <v>618</v>
      </c>
      <c r="C619" s="6">
        <v>25</v>
      </c>
      <c r="D619" s="6">
        <v>1</v>
      </c>
      <c r="G619" s="6">
        <v>1</v>
      </c>
      <c r="H619" s="6"/>
      <c r="I619" s="6"/>
      <c r="J619" s="6" t="s">
        <v>254</v>
      </c>
      <c r="K619" s="16">
        <v>43765</v>
      </c>
      <c r="L619" s="6" t="s">
        <v>172</v>
      </c>
      <c r="M619" s="6" t="s">
        <v>255</v>
      </c>
      <c r="N619" s="6"/>
      <c r="O619" s="6"/>
      <c r="P619" s="16">
        <v>43763</v>
      </c>
      <c r="Q619" s="17">
        <v>0.91666666666666663</v>
      </c>
      <c r="R619" s="6" t="s">
        <v>98</v>
      </c>
      <c r="S619" s="6" t="s">
        <v>98</v>
      </c>
      <c r="T619" s="6" t="s">
        <v>52</v>
      </c>
      <c r="U619" s="6" t="s">
        <v>707</v>
      </c>
      <c r="V619" s="6" t="s">
        <v>257</v>
      </c>
      <c r="W619" s="6" t="s">
        <v>94</v>
      </c>
      <c r="Y619" s="6" t="s">
        <v>73</v>
      </c>
      <c r="Z619" s="6" t="s">
        <v>74</v>
      </c>
      <c r="AU619" s="6" t="s">
        <v>105</v>
      </c>
      <c r="AV619" s="6" t="s">
        <v>106</v>
      </c>
      <c r="AX619" s="6" t="s">
        <v>99</v>
      </c>
      <c r="AY619" s="13">
        <f t="shared" si="414"/>
        <v>0</v>
      </c>
      <c r="AZ619" s="13">
        <f t="shared" si="415"/>
        <v>0</v>
      </c>
      <c r="BA619" s="13">
        <f t="shared" si="416"/>
        <v>0</v>
      </c>
      <c r="BB619" s="13">
        <f t="shared" si="417"/>
        <v>1</v>
      </c>
      <c r="BC619" s="13">
        <f t="shared" si="418"/>
        <v>0</v>
      </c>
      <c r="BD619" s="13">
        <f t="shared" si="419"/>
        <v>0</v>
      </c>
      <c r="BE619" s="13">
        <f>COUNTIF(T619:AT619,"Tocaciones")</f>
        <v>0</v>
      </c>
      <c r="BF619" s="13">
        <f t="shared" si="420"/>
        <v>0</v>
      </c>
      <c r="BG619" s="13">
        <f t="shared" si="421"/>
        <v>0</v>
      </c>
      <c r="BH619" s="13">
        <f t="shared" si="422"/>
        <v>0</v>
      </c>
      <c r="BI619" s="13">
        <f t="shared" si="423"/>
        <v>0</v>
      </c>
      <c r="BJ619" s="13">
        <f t="shared" si="424"/>
        <v>0</v>
      </c>
      <c r="BK619" s="13">
        <f t="shared" si="425"/>
        <v>0</v>
      </c>
      <c r="BL619" s="13">
        <f t="shared" si="426"/>
        <v>0</v>
      </c>
      <c r="BM619" s="13">
        <f t="shared" si="427"/>
        <v>0</v>
      </c>
      <c r="BN619" s="13">
        <f t="shared" si="428"/>
        <v>0</v>
      </c>
      <c r="BO619" s="13">
        <f t="shared" si="429"/>
        <v>0</v>
      </c>
      <c r="BP619" s="13">
        <f t="shared" si="430"/>
        <v>0</v>
      </c>
      <c r="BQ619" s="13">
        <f t="shared" si="431"/>
        <v>0</v>
      </c>
      <c r="BR619" s="13">
        <f t="shared" si="432"/>
        <v>0</v>
      </c>
      <c r="BS619" s="13">
        <f t="shared" si="433"/>
        <v>0</v>
      </c>
      <c r="BT619" s="13">
        <f t="shared" si="434"/>
        <v>0</v>
      </c>
      <c r="BU619" s="40">
        <f t="shared" si="458"/>
        <v>1</v>
      </c>
      <c r="BV619" s="13">
        <f t="shared" si="435"/>
        <v>0</v>
      </c>
      <c r="BW619" s="13">
        <f t="shared" si="436"/>
        <v>1</v>
      </c>
      <c r="BX619" s="13">
        <f t="shared" si="437"/>
        <v>1</v>
      </c>
      <c r="BY619" s="13">
        <f t="shared" si="438"/>
        <v>0</v>
      </c>
      <c r="BZ619" s="13">
        <f t="shared" si="439"/>
        <v>0</v>
      </c>
      <c r="CA619" s="13">
        <f t="shared" si="440"/>
        <v>0</v>
      </c>
      <c r="CB619" s="13">
        <f t="shared" si="441"/>
        <v>0</v>
      </c>
      <c r="CC619" s="13">
        <f t="shared" si="442"/>
        <v>0</v>
      </c>
      <c r="CD619" s="13">
        <f t="shared" si="443"/>
        <v>0</v>
      </c>
      <c r="CE619" s="13">
        <f t="shared" si="444"/>
        <v>0</v>
      </c>
      <c r="CF619" s="13">
        <f t="shared" si="445"/>
        <v>0</v>
      </c>
      <c r="CG619" s="13">
        <f t="shared" si="446"/>
        <v>0</v>
      </c>
      <c r="CH619" s="13">
        <f t="shared" si="447"/>
        <v>0</v>
      </c>
      <c r="CI619" s="13">
        <f t="shared" si="448"/>
        <v>0</v>
      </c>
      <c r="CJ619" s="13">
        <f t="shared" si="449"/>
        <v>0</v>
      </c>
      <c r="CK619" s="13">
        <f t="shared" si="450"/>
        <v>0</v>
      </c>
      <c r="CL619" s="13">
        <f t="shared" si="451"/>
        <v>0</v>
      </c>
      <c r="CM619" s="13">
        <f t="shared" si="452"/>
        <v>0</v>
      </c>
      <c r="CN619" s="13">
        <f t="shared" si="453"/>
        <v>0</v>
      </c>
      <c r="CO619" s="13">
        <f t="shared" si="454"/>
        <v>0</v>
      </c>
      <c r="CP619" s="13">
        <f t="shared" si="455"/>
        <v>0</v>
      </c>
      <c r="CQ619" s="13">
        <f t="shared" si="456"/>
        <v>0</v>
      </c>
      <c r="CR619" s="13">
        <f t="shared" si="457"/>
        <v>1</v>
      </c>
      <c r="CS619" s="13">
        <f t="shared" si="459"/>
        <v>0</v>
      </c>
      <c r="CT619" s="13" t="s">
        <v>107</v>
      </c>
    </row>
    <row r="620" spans="1:98" x14ac:dyDescent="0.35">
      <c r="A620" s="14">
        <v>454</v>
      </c>
      <c r="B620" s="6">
        <v>619</v>
      </c>
      <c r="C620" s="6">
        <v>21</v>
      </c>
      <c r="D620" s="6">
        <v>2</v>
      </c>
      <c r="G620" s="6">
        <v>1</v>
      </c>
      <c r="H620" s="6"/>
      <c r="I620" s="6"/>
      <c r="J620" s="6" t="s">
        <v>254</v>
      </c>
      <c r="K620" s="16">
        <v>43766</v>
      </c>
      <c r="L620" s="6" t="s">
        <v>172</v>
      </c>
      <c r="M620" s="6" t="s">
        <v>255</v>
      </c>
      <c r="N620" s="6"/>
      <c r="O620" s="6"/>
      <c r="P620" s="16">
        <v>43760</v>
      </c>
      <c r="Q620" s="17">
        <v>0.77083333333333337</v>
      </c>
      <c r="R620" s="6" t="s">
        <v>98</v>
      </c>
      <c r="S620" s="6" t="s">
        <v>98</v>
      </c>
      <c r="T620" s="6" t="s">
        <v>52</v>
      </c>
      <c r="U620" s="6" t="s">
        <v>946</v>
      </c>
      <c r="V620" s="6" t="s">
        <v>257</v>
      </c>
      <c r="W620" s="6" t="s">
        <v>94</v>
      </c>
      <c r="Y620" s="6" t="s">
        <v>73</v>
      </c>
      <c r="Z620" s="6" t="s">
        <v>74</v>
      </c>
      <c r="AU620" s="6" t="s">
        <v>105</v>
      </c>
      <c r="AV620" s="6" t="s">
        <v>106</v>
      </c>
      <c r="AX620" s="6" t="s">
        <v>99</v>
      </c>
      <c r="AY620" s="13">
        <f t="shared" si="414"/>
        <v>0</v>
      </c>
      <c r="AZ620" s="13">
        <f t="shared" si="415"/>
        <v>0</v>
      </c>
      <c r="BA620" s="13">
        <f t="shared" si="416"/>
        <v>0</v>
      </c>
      <c r="BB620" s="13">
        <f t="shared" si="417"/>
        <v>1</v>
      </c>
      <c r="BC620" s="13">
        <f t="shared" si="418"/>
        <v>0</v>
      </c>
      <c r="BD620" s="13">
        <f t="shared" si="419"/>
        <v>0</v>
      </c>
      <c r="BE620" s="13">
        <f>COUNTIF(T620:AW620,"Tocaciones")</f>
        <v>0</v>
      </c>
      <c r="BF620" s="13">
        <f t="shared" si="420"/>
        <v>0</v>
      </c>
      <c r="BG620" s="13">
        <f t="shared" si="421"/>
        <v>0</v>
      </c>
      <c r="BH620" s="13">
        <f t="shared" si="422"/>
        <v>0</v>
      </c>
      <c r="BI620" s="13">
        <f t="shared" si="423"/>
        <v>0</v>
      </c>
      <c r="BJ620" s="13">
        <f t="shared" si="424"/>
        <v>0</v>
      </c>
      <c r="BK620" s="13">
        <f t="shared" si="425"/>
        <v>0</v>
      </c>
      <c r="BL620" s="13">
        <f t="shared" si="426"/>
        <v>0</v>
      </c>
      <c r="BM620" s="13">
        <f t="shared" si="427"/>
        <v>0</v>
      </c>
      <c r="BN620" s="13">
        <f t="shared" si="428"/>
        <v>0</v>
      </c>
      <c r="BO620" s="13">
        <f t="shared" si="429"/>
        <v>0</v>
      </c>
      <c r="BP620" s="13">
        <f t="shared" si="430"/>
        <v>0</v>
      </c>
      <c r="BQ620" s="13">
        <f t="shared" si="431"/>
        <v>0</v>
      </c>
      <c r="BR620" s="13">
        <f t="shared" si="432"/>
        <v>0</v>
      </c>
      <c r="BS620" s="13">
        <f t="shared" si="433"/>
        <v>0</v>
      </c>
      <c r="BT620" s="13">
        <f t="shared" si="434"/>
        <v>0</v>
      </c>
      <c r="BU620" s="40">
        <f t="shared" si="458"/>
        <v>1</v>
      </c>
      <c r="BV620" s="13">
        <f t="shared" si="435"/>
        <v>0</v>
      </c>
      <c r="BW620" s="13">
        <f t="shared" si="436"/>
        <v>1</v>
      </c>
      <c r="BX620" s="13">
        <f t="shared" si="437"/>
        <v>1</v>
      </c>
      <c r="BY620" s="13">
        <f t="shared" si="438"/>
        <v>0</v>
      </c>
      <c r="BZ620" s="13">
        <f t="shared" si="439"/>
        <v>0</v>
      </c>
      <c r="CA620" s="13">
        <f t="shared" si="440"/>
        <v>0</v>
      </c>
      <c r="CB620" s="13">
        <f t="shared" si="441"/>
        <v>0</v>
      </c>
      <c r="CC620" s="13">
        <f t="shared" si="442"/>
        <v>0</v>
      </c>
      <c r="CD620" s="13">
        <f t="shared" si="443"/>
        <v>0</v>
      </c>
      <c r="CE620" s="13">
        <f t="shared" si="444"/>
        <v>0</v>
      </c>
      <c r="CF620" s="13">
        <f t="shared" si="445"/>
        <v>0</v>
      </c>
      <c r="CG620" s="13">
        <f t="shared" si="446"/>
        <v>0</v>
      </c>
      <c r="CH620" s="13">
        <f t="shared" si="447"/>
        <v>0</v>
      </c>
      <c r="CI620" s="13">
        <f t="shared" si="448"/>
        <v>0</v>
      </c>
      <c r="CJ620" s="13">
        <f t="shared" si="449"/>
        <v>0</v>
      </c>
      <c r="CK620" s="13">
        <f t="shared" si="450"/>
        <v>0</v>
      </c>
      <c r="CL620" s="13">
        <f t="shared" si="451"/>
        <v>0</v>
      </c>
      <c r="CM620" s="13">
        <f t="shared" si="452"/>
        <v>0</v>
      </c>
      <c r="CN620" s="13">
        <f t="shared" si="453"/>
        <v>0</v>
      </c>
      <c r="CO620" s="13">
        <f t="shared" si="454"/>
        <v>0</v>
      </c>
      <c r="CP620" s="13">
        <f t="shared" si="455"/>
        <v>0</v>
      </c>
      <c r="CQ620" s="13">
        <f t="shared" si="456"/>
        <v>0</v>
      </c>
      <c r="CR620" s="13">
        <f t="shared" si="457"/>
        <v>1</v>
      </c>
      <c r="CS620" s="13">
        <f t="shared" si="459"/>
        <v>0</v>
      </c>
      <c r="CT620" s="13" t="s">
        <v>107</v>
      </c>
    </row>
    <row r="621" spans="1:98" x14ac:dyDescent="0.35">
      <c r="A621" s="14">
        <v>455</v>
      </c>
      <c r="B621" s="6">
        <v>620</v>
      </c>
      <c r="C621" s="6">
        <v>29</v>
      </c>
      <c r="D621" s="6">
        <v>2</v>
      </c>
      <c r="G621" s="6">
        <v>1</v>
      </c>
      <c r="H621" s="6"/>
      <c r="I621" s="6"/>
      <c r="J621" s="6" t="s">
        <v>254</v>
      </c>
      <c r="K621" s="16">
        <v>43766</v>
      </c>
      <c r="L621" s="6" t="s">
        <v>172</v>
      </c>
      <c r="M621" s="6" t="s">
        <v>255</v>
      </c>
      <c r="N621" s="6"/>
      <c r="O621" s="6"/>
      <c r="P621" s="16">
        <v>43760</v>
      </c>
      <c r="Q621" s="17">
        <v>0.8125</v>
      </c>
      <c r="R621" s="6" t="s">
        <v>98</v>
      </c>
      <c r="S621" s="6" t="s">
        <v>98</v>
      </c>
      <c r="T621" s="6" t="s">
        <v>52</v>
      </c>
      <c r="U621" s="6" t="s">
        <v>705</v>
      </c>
      <c r="V621" s="6" t="s">
        <v>257</v>
      </c>
      <c r="W621" s="6" t="s">
        <v>94</v>
      </c>
      <c r="Y621" s="6" t="s">
        <v>73</v>
      </c>
      <c r="Z621" s="6" t="s">
        <v>74</v>
      </c>
      <c r="AU621" s="6" t="s">
        <v>105</v>
      </c>
      <c r="AV621" s="6" t="s">
        <v>106</v>
      </c>
      <c r="AX621" s="6" t="s">
        <v>99</v>
      </c>
      <c r="AY621" s="13">
        <f t="shared" si="414"/>
        <v>0</v>
      </c>
      <c r="AZ621" s="13">
        <f t="shared" si="415"/>
        <v>0</v>
      </c>
      <c r="BA621" s="13">
        <f t="shared" si="416"/>
        <v>0</v>
      </c>
      <c r="BB621" s="13">
        <f t="shared" si="417"/>
        <v>1</v>
      </c>
      <c r="BC621" s="13">
        <f t="shared" si="418"/>
        <v>0</v>
      </c>
      <c r="BD621" s="13">
        <f t="shared" si="419"/>
        <v>0</v>
      </c>
      <c r="BE621" s="13">
        <f>COUNTIF(T621:AT621,"Tocaciones")</f>
        <v>0</v>
      </c>
      <c r="BF621" s="13">
        <f t="shared" si="420"/>
        <v>0</v>
      </c>
      <c r="BG621" s="13">
        <f t="shared" si="421"/>
        <v>0</v>
      </c>
      <c r="BH621" s="13">
        <f t="shared" si="422"/>
        <v>0</v>
      </c>
      <c r="BI621" s="13">
        <f t="shared" si="423"/>
        <v>0</v>
      </c>
      <c r="BJ621" s="13">
        <f t="shared" si="424"/>
        <v>0</v>
      </c>
      <c r="BK621" s="13">
        <f t="shared" si="425"/>
        <v>0</v>
      </c>
      <c r="BL621" s="13">
        <f t="shared" si="426"/>
        <v>0</v>
      </c>
      <c r="BM621" s="13">
        <f t="shared" si="427"/>
        <v>0</v>
      </c>
      <c r="BN621" s="13">
        <f t="shared" si="428"/>
        <v>0</v>
      </c>
      <c r="BO621" s="13">
        <f t="shared" si="429"/>
        <v>0</v>
      </c>
      <c r="BP621" s="13">
        <f t="shared" si="430"/>
        <v>0</v>
      </c>
      <c r="BQ621" s="13">
        <f t="shared" si="431"/>
        <v>0</v>
      </c>
      <c r="BR621" s="13">
        <f t="shared" si="432"/>
        <v>0</v>
      </c>
      <c r="BS621" s="13">
        <f t="shared" si="433"/>
        <v>0</v>
      </c>
      <c r="BT621" s="13">
        <f t="shared" si="434"/>
        <v>0</v>
      </c>
      <c r="BU621" s="40">
        <f t="shared" si="458"/>
        <v>1</v>
      </c>
      <c r="BV621" s="13">
        <f t="shared" si="435"/>
        <v>0</v>
      </c>
      <c r="BW621" s="13">
        <f t="shared" si="436"/>
        <v>1</v>
      </c>
      <c r="BX621" s="13">
        <f t="shared" si="437"/>
        <v>1</v>
      </c>
      <c r="BY621" s="13">
        <f t="shared" si="438"/>
        <v>0</v>
      </c>
      <c r="BZ621" s="13">
        <f t="shared" si="439"/>
        <v>0</v>
      </c>
      <c r="CA621" s="13">
        <f t="shared" si="440"/>
        <v>0</v>
      </c>
      <c r="CB621" s="13">
        <f t="shared" si="441"/>
        <v>0</v>
      </c>
      <c r="CC621" s="13">
        <f t="shared" si="442"/>
        <v>0</v>
      </c>
      <c r="CD621" s="13">
        <f t="shared" si="443"/>
        <v>0</v>
      </c>
      <c r="CE621" s="13">
        <f t="shared" si="444"/>
        <v>0</v>
      </c>
      <c r="CF621" s="13">
        <f t="shared" si="445"/>
        <v>0</v>
      </c>
      <c r="CG621" s="13">
        <f t="shared" si="446"/>
        <v>0</v>
      </c>
      <c r="CH621" s="13">
        <f t="shared" si="447"/>
        <v>0</v>
      </c>
      <c r="CI621" s="13">
        <f t="shared" si="448"/>
        <v>0</v>
      </c>
      <c r="CJ621" s="13">
        <f t="shared" si="449"/>
        <v>0</v>
      </c>
      <c r="CK621" s="13">
        <f t="shared" si="450"/>
        <v>0</v>
      </c>
      <c r="CL621" s="13">
        <f t="shared" si="451"/>
        <v>0</v>
      </c>
      <c r="CM621" s="13">
        <f t="shared" si="452"/>
        <v>0</v>
      </c>
      <c r="CN621" s="13">
        <f t="shared" si="453"/>
        <v>0</v>
      </c>
      <c r="CO621" s="13">
        <f t="shared" si="454"/>
        <v>0</v>
      </c>
      <c r="CP621" s="13">
        <f t="shared" si="455"/>
        <v>0</v>
      </c>
      <c r="CQ621" s="13">
        <f t="shared" si="456"/>
        <v>0</v>
      </c>
      <c r="CR621" s="13">
        <f t="shared" si="457"/>
        <v>1</v>
      </c>
      <c r="CS621" s="13">
        <f t="shared" si="459"/>
        <v>0</v>
      </c>
      <c r="CT621" s="13" t="s">
        <v>107</v>
      </c>
    </row>
    <row r="622" spans="1:98" x14ac:dyDescent="0.35">
      <c r="A622" s="14">
        <v>456</v>
      </c>
      <c r="B622" s="6">
        <v>621</v>
      </c>
      <c r="D622" s="6">
        <v>1</v>
      </c>
      <c r="G622" s="6">
        <v>1</v>
      </c>
      <c r="H622" s="6"/>
      <c r="I622" s="6"/>
      <c r="J622" s="6" t="s">
        <v>96</v>
      </c>
      <c r="K622" s="16">
        <v>43768</v>
      </c>
      <c r="L622" s="6" t="s">
        <v>573</v>
      </c>
      <c r="M622" s="6" t="s">
        <v>511</v>
      </c>
      <c r="N622" s="6"/>
      <c r="O622" s="6"/>
      <c r="P622" s="16">
        <v>43763</v>
      </c>
      <c r="Q622" s="17">
        <v>0.86111111111111116</v>
      </c>
      <c r="R622" s="6" t="s">
        <v>98</v>
      </c>
      <c r="S622" s="6" t="s">
        <v>98</v>
      </c>
      <c r="T622" s="6" t="s">
        <v>52</v>
      </c>
      <c r="U622" s="6" t="s">
        <v>947</v>
      </c>
      <c r="V622" s="6" t="s">
        <v>110</v>
      </c>
      <c r="W622" s="6" t="s">
        <v>94</v>
      </c>
      <c r="Y622" s="6" t="s">
        <v>589</v>
      </c>
      <c r="AU622" s="6" t="s">
        <v>105</v>
      </c>
      <c r="AV622" s="6" t="s">
        <v>106</v>
      </c>
      <c r="AX622" s="6" t="s">
        <v>99</v>
      </c>
      <c r="AY622" s="13">
        <f t="shared" si="414"/>
        <v>0</v>
      </c>
      <c r="AZ622" s="13">
        <f t="shared" si="415"/>
        <v>0</v>
      </c>
      <c r="BA622" s="13">
        <f t="shared" si="416"/>
        <v>0</v>
      </c>
      <c r="BB622" s="13">
        <f t="shared" si="417"/>
        <v>1</v>
      </c>
      <c r="BC622" s="13">
        <f t="shared" si="418"/>
        <v>0</v>
      </c>
      <c r="BD622" s="13">
        <f t="shared" si="419"/>
        <v>0</v>
      </c>
      <c r="BE622" s="13">
        <f>COUNTIF(T622:AW622,"Tocaciones")</f>
        <v>0</v>
      </c>
      <c r="BF622" s="13">
        <f t="shared" si="420"/>
        <v>0</v>
      </c>
      <c r="BG622" s="13">
        <f t="shared" si="421"/>
        <v>0</v>
      </c>
      <c r="BH622" s="13">
        <f t="shared" si="422"/>
        <v>0</v>
      </c>
      <c r="BI622" s="13">
        <f t="shared" si="423"/>
        <v>0</v>
      </c>
      <c r="BJ622" s="13">
        <f t="shared" si="424"/>
        <v>0</v>
      </c>
      <c r="BK622" s="13">
        <f t="shared" si="425"/>
        <v>0</v>
      </c>
      <c r="BL622" s="13">
        <f t="shared" si="426"/>
        <v>0</v>
      </c>
      <c r="BM622" s="13">
        <f t="shared" si="427"/>
        <v>0</v>
      </c>
      <c r="BN622" s="13">
        <f t="shared" si="428"/>
        <v>0</v>
      </c>
      <c r="BO622" s="13">
        <f t="shared" si="429"/>
        <v>0</v>
      </c>
      <c r="BP622" s="13">
        <f t="shared" si="430"/>
        <v>0</v>
      </c>
      <c r="BQ622" s="13">
        <f t="shared" si="431"/>
        <v>0</v>
      </c>
      <c r="BR622" s="13">
        <f t="shared" si="432"/>
        <v>0</v>
      </c>
      <c r="BS622" s="13">
        <f t="shared" si="433"/>
        <v>0</v>
      </c>
      <c r="BT622" s="13">
        <f t="shared" si="434"/>
        <v>0</v>
      </c>
      <c r="BU622" s="40">
        <f t="shared" si="458"/>
        <v>1</v>
      </c>
      <c r="BV622" s="13">
        <f t="shared" si="435"/>
        <v>0</v>
      </c>
      <c r="BW622" s="13">
        <f t="shared" si="436"/>
        <v>0</v>
      </c>
      <c r="BX622" s="13">
        <f t="shared" si="437"/>
        <v>0</v>
      </c>
      <c r="BY622" s="13">
        <f t="shared" si="438"/>
        <v>0</v>
      </c>
      <c r="BZ622" s="13">
        <f t="shared" si="439"/>
        <v>0</v>
      </c>
      <c r="CA622" s="13">
        <f t="shared" si="440"/>
        <v>0</v>
      </c>
      <c r="CB622" s="13">
        <f t="shared" si="441"/>
        <v>0</v>
      </c>
      <c r="CC622" s="13">
        <f t="shared" si="442"/>
        <v>0</v>
      </c>
      <c r="CD622" s="13">
        <f t="shared" si="443"/>
        <v>0</v>
      </c>
      <c r="CE622" s="13">
        <f t="shared" si="444"/>
        <v>1</v>
      </c>
      <c r="CF622" s="13">
        <f t="shared" si="445"/>
        <v>0</v>
      </c>
      <c r="CG622" s="13">
        <f t="shared" si="446"/>
        <v>0</v>
      </c>
      <c r="CH622" s="13">
        <f t="shared" si="447"/>
        <v>0</v>
      </c>
      <c r="CI622" s="13">
        <f t="shared" si="448"/>
        <v>0</v>
      </c>
      <c r="CJ622" s="13">
        <f t="shared" si="449"/>
        <v>0</v>
      </c>
      <c r="CK622" s="13">
        <f t="shared" si="450"/>
        <v>0</v>
      </c>
      <c r="CL622" s="13">
        <f t="shared" si="451"/>
        <v>0</v>
      </c>
      <c r="CM622" s="13">
        <f t="shared" si="452"/>
        <v>0</v>
      </c>
      <c r="CN622" s="13">
        <f t="shared" si="453"/>
        <v>0</v>
      </c>
      <c r="CO622" s="13">
        <f t="shared" si="454"/>
        <v>0</v>
      </c>
      <c r="CP622" s="13">
        <f t="shared" si="455"/>
        <v>0</v>
      </c>
      <c r="CQ622" s="13">
        <f t="shared" si="456"/>
        <v>0</v>
      </c>
      <c r="CR622" s="13">
        <f t="shared" si="457"/>
        <v>1</v>
      </c>
      <c r="CS622" s="13">
        <f t="shared" si="459"/>
        <v>0</v>
      </c>
      <c r="CT622" s="13" t="s">
        <v>107</v>
      </c>
    </row>
    <row r="623" spans="1:98" x14ac:dyDescent="0.35">
      <c r="A623" s="14">
        <v>457</v>
      </c>
      <c r="B623" s="6">
        <v>622</v>
      </c>
      <c r="D623" s="6">
        <v>1</v>
      </c>
      <c r="G623" s="6">
        <v>1</v>
      </c>
      <c r="H623" s="6"/>
      <c r="I623" s="6"/>
      <c r="J623" s="6" t="s">
        <v>209</v>
      </c>
      <c r="K623" s="16">
        <v>43767</v>
      </c>
      <c r="L623" s="6" t="s">
        <v>481</v>
      </c>
      <c r="M623" s="6" t="s">
        <v>880</v>
      </c>
      <c r="N623" s="6"/>
      <c r="O623" s="6"/>
      <c r="P623" s="16">
        <v>43758</v>
      </c>
      <c r="Q623" s="17">
        <v>0.85416666666666663</v>
      </c>
      <c r="R623" s="6" t="s">
        <v>98</v>
      </c>
      <c r="S623" s="6" t="s">
        <v>99</v>
      </c>
      <c r="T623" s="6" t="s">
        <v>52</v>
      </c>
      <c r="U623" s="6" t="s">
        <v>948</v>
      </c>
      <c r="V623" s="6" t="s">
        <v>882</v>
      </c>
      <c r="W623" s="6" t="s">
        <v>94</v>
      </c>
      <c r="Y623" s="6" t="s">
        <v>73</v>
      </c>
      <c r="Z623" s="6" t="s">
        <v>74</v>
      </c>
      <c r="AU623" s="6" t="s">
        <v>105</v>
      </c>
      <c r="AV623" s="6" t="s">
        <v>106</v>
      </c>
      <c r="AX623" s="6" t="s">
        <v>99</v>
      </c>
      <c r="AY623" s="13">
        <f t="shared" si="414"/>
        <v>0</v>
      </c>
      <c r="AZ623" s="13">
        <f t="shared" si="415"/>
        <v>0</v>
      </c>
      <c r="BA623" s="13">
        <f t="shared" si="416"/>
        <v>0</v>
      </c>
      <c r="BB623" s="13">
        <f t="shared" si="417"/>
        <v>1</v>
      </c>
      <c r="BC623" s="13">
        <f t="shared" si="418"/>
        <v>0</v>
      </c>
      <c r="BD623" s="13">
        <f t="shared" si="419"/>
        <v>0</v>
      </c>
      <c r="BE623" s="13">
        <f>COUNTIF(T623:AT623,"Tocaciones")</f>
        <v>0</v>
      </c>
      <c r="BF623" s="13">
        <f t="shared" si="420"/>
        <v>0</v>
      </c>
      <c r="BG623" s="13">
        <f t="shared" si="421"/>
        <v>0</v>
      </c>
      <c r="BH623" s="13">
        <f t="shared" si="422"/>
        <v>0</v>
      </c>
      <c r="BI623" s="13">
        <f t="shared" si="423"/>
        <v>0</v>
      </c>
      <c r="BJ623" s="13">
        <f t="shared" si="424"/>
        <v>0</v>
      </c>
      <c r="BK623" s="13">
        <f t="shared" si="425"/>
        <v>0</v>
      </c>
      <c r="BL623" s="13">
        <f t="shared" si="426"/>
        <v>0</v>
      </c>
      <c r="BM623" s="13">
        <f t="shared" si="427"/>
        <v>0</v>
      </c>
      <c r="BN623" s="13">
        <f t="shared" si="428"/>
        <v>0</v>
      </c>
      <c r="BO623" s="13">
        <f t="shared" si="429"/>
        <v>0</v>
      </c>
      <c r="BP623" s="13">
        <f t="shared" si="430"/>
        <v>0</v>
      </c>
      <c r="BQ623" s="13">
        <f t="shared" si="431"/>
        <v>0</v>
      </c>
      <c r="BR623" s="13">
        <f t="shared" si="432"/>
        <v>0</v>
      </c>
      <c r="BS623" s="13">
        <f t="shared" si="433"/>
        <v>0</v>
      </c>
      <c r="BT623" s="13">
        <f t="shared" si="434"/>
        <v>0</v>
      </c>
      <c r="BU623" s="40">
        <f t="shared" si="458"/>
        <v>1</v>
      </c>
      <c r="BV623" s="13">
        <f t="shared" si="435"/>
        <v>0</v>
      </c>
      <c r="BW623" s="13">
        <f t="shared" si="436"/>
        <v>1</v>
      </c>
      <c r="BX623" s="13">
        <f t="shared" si="437"/>
        <v>1</v>
      </c>
      <c r="BY623" s="13">
        <f t="shared" si="438"/>
        <v>0</v>
      </c>
      <c r="BZ623" s="13">
        <f t="shared" si="439"/>
        <v>0</v>
      </c>
      <c r="CA623" s="13">
        <f t="shared" si="440"/>
        <v>0</v>
      </c>
      <c r="CB623" s="13">
        <f t="shared" si="441"/>
        <v>0</v>
      </c>
      <c r="CC623" s="13">
        <f t="shared" si="442"/>
        <v>0</v>
      </c>
      <c r="CD623" s="13">
        <f t="shared" si="443"/>
        <v>0</v>
      </c>
      <c r="CE623" s="13">
        <f t="shared" si="444"/>
        <v>0</v>
      </c>
      <c r="CF623" s="13">
        <f t="shared" si="445"/>
        <v>0</v>
      </c>
      <c r="CG623" s="13">
        <f t="shared" si="446"/>
        <v>0</v>
      </c>
      <c r="CH623" s="13">
        <f t="shared" si="447"/>
        <v>0</v>
      </c>
      <c r="CI623" s="13">
        <f t="shared" si="448"/>
        <v>0</v>
      </c>
      <c r="CJ623" s="13">
        <f t="shared" si="449"/>
        <v>0</v>
      </c>
      <c r="CK623" s="13">
        <f t="shared" si="450"/>
        <v>0</v>
      </c>
      <c r="CL623" s="13">
        <f t="shared" si="451"/>
        <v>0</v>
      </c>
      <c r="CM623" s="13">
        <f t="shared" si="452"/>
        <v>0</v>
      </c>
      <c r="CN623" s="13">
        <f t="shared" si="453"/>
        <v>0</v>
      </c>
      <c r="CO623" s="13">
        <f t="shared" si="454"/>
        <v>0</v>
      </c>
      <c r="CP623" s="13">
        <f t="shared" si="455"/>
        <v>0</v>
      </c>
      <c r="CQ623" s="13">
        <f t="shared" si="456"/>
        <v>0</v>
      </c>
      <c r="CR623" s="13">
        <f t="shared" si="457"/>
        <v>1</v>
      </c>
      <c r="CS623" s="13">
        <f t="shared" si="459"/>
        <v>0</v>
      </c>
      <c r="CT623" s="13" t="s">
        <v>107</v>
      </c>
    </row>
    <row r="624" spans="1:98" x14ac:dyDescent="0.35">
      <c r="A624" s="14">
        <v>458</v>
      </c>
      <c r="B624" s="6">
        <v>623</v>
      </c>
      <c r="C624" s="6">
        <v>28</v>
      </c>
      <c r="D624" s="6">
        <v>2</v>
      </c>
      <c r="G624" s="6">
        <v>1</v>
      </c>
      <c r="H624" s="6"/>
      <c r="I624" s="6"/>
      <c r="J624" s="6" t="s">
        <v>96</v>
      </c>
      <c r="K624" s="16">
        <v>43797</v>
      </c>
      <c r="L624" s="6" t="s">
        <v>86</v>
      </c>
      <c r="M624" s="6" t="s">
        <v>682</v>
      </c>
      <c r="N624" s="6"/>
      <c r="O624" s="6"/>
      <c r="P624" s="16">
        <v>43760</v>
      </c>
      <c r="Q624" s="17">
        <v>0.91666666666666663</v>
      </c>
      <c r="R624" s="6" t="s">
        <v>98</v>
      </c>
      <c r="S624" s="6" t="s">
        <v>98</v>
      </c>
      <c r="T624" s="6" t="s">
        <v>49</v>
      </c>
      <c r="U624" s="6" t="s">
        <v>949</v>
      </c>
      <c r="V624" s="6" t="s">
        <v>110</v>
      </c>
      <c r="W624" s="6" t="s">
        <v>94</v>
      </c>
      <c r="Y624" s="6" t="s">
        <v>87</v>
      </c>
      <c r="AU624" s="6" t="s">
        <v>105</v>
      </c>
      <c r="AV624" s="6" t="s">
        <v>106</v>
      </c>
      <c r="AX624" s="6" t="s">
        <v>99</v>
      </c>
      <c r="AY624" s="13">
        <f t="shared" si="414"/>
        <v>1</v>
      </c>
      <c r="AZ624" s="13">
        <f t="shared" si="415"/>
        <v>0</v>
      </c>
      <c r="BA624" s="13">
        <f t="shared" si="416"/>
        <v>0</v>
      </c>
      <c r="BB624" s="13">
        <f t="shared" si="417"/>
        <v>0</v>
      </c>
      <c r="BC624" s="13">
        <f t="shared" si="418"/>
        <v>0</v>
      </c>
      <c r="BD624" s="13">
        <f t="shared" si="419"/>
        <v>0</v>
      </c>
      <c r="BE624" s="13">
        <f>COUNTIF(T624:AW624,"Tocaciones")</f>
        <v>0</v>
      </c>
      <c r="BF624" s="13">
        <f t="shared" si="420"/>
        <v>0</v>
      </c>
      <c r="BG624" s="13">
        <f t="shared" si="421"/>
        <v>0</v>
      </c>
      <c r="BH624" s="13">
        <f t="shared" si="422"/>
        <v>0</v>
      </c>
      <c r="BI624" s="13">
        <f t="shared" si="423"/>
        <v>0</v>
      </c>
      <c r="BJ624" s="13">
        <f t="shared" si="424"/>
        <v>0</v>
      </c>
      <c r="BK624" s="13">
        <f t="shared" si="425"/>
        <v>0</v>
      </c>
      <c r="BL624" s="13">
        <f t="shared" si="426"/>
        <v>0</v>
      </c>
      <c r="BM624" s="13">
        <f t="shared" si="427"/>
        <v>0</v>
      </c>
      <c r="BN624" s="13">
        <f t="shared" si="428"/>
        <v>0</v>
      </c>
      <c r="BO624" s="13">
        <f t="shared" si="429"/>
        <v>0</v>
      </c>
      <c r="BP624" s="13">
        <f t="shared" si="430"/>
        <v>0</v>
      </c>
      <c r="BQ624" s="13">
        <f t="shared" si="431"/>
        <v>0</v>
      </c>
      <c r="BR624" s="13">
        <f t="shared" si="432"/>
        <v>0</v>
      </c>
      <c r="BS624" s="13">
        <f t="shared" si="433"/>
        <v>0</v>
      </c>
      <c r="BT624" s="13">
        <f t="shared" si="434"/>
        <v>0</v>
      </c>
      <c r="BU624" s="40">
        <f t="shared" si="458"/>
        <v>1</v>
      </c>
      <c r="BV624" s="13">
        <f t="shared" si="435"/>
        <v>0</v>
      </c>
      <c r="BW624" s="13">
        <f t="shared" si="436"/>
        <v>0</v>
      </c>
      <c r="BX624" s="13">
        <f t="shared" si="437"/>
        <v>0</v>
      </c>
      <c r="BY624" s="13">
        <f t="shared" si="438"/>
        <v>0</v>
      </c>
      <c r="BZ624" s="13">
        <f t="shared" si="439"/>
        <v>0</v>
      </c>
      <c r="CA624" s="13">
        <f t="shared" si="440"/>
        <v>0</v>
      </c>
      <c r="CB624" s="13">
        <f t="shared" si="441"/>
        <v>0</v>
      </c>
      <c r="CC624" s="13">
        <f t="shared" si="442"/>
        <v>0</v>
      </c>
      <c r="CD624" s="13">
        <f t="shared" si="443"/>
        <v>0</v>
      </c>
      <c r="CE624" s="13">
        <f t="shared" si="444"/>
        <v>0</v>
      </c>
      <c r="CF624" s="13">
        <f t="shared" si="445"/>
        <v>0</v>
      </c>
      <c r="CG624" s="13">
        <f t="shared" si="446"/>
        <v>0</v>
      </c>
      <c r="CH624" s="13">
        <f t="shared" si="447"/>
        <v>0</v>
      </c>
      <c r="CI624" s="13">
        <f t="shared" si="448"/>
        <v>0</v>
      </c>
      <c r="CJ624" s="13">
        <f t="shared" si="449"/>
        <v>0</v>
      </c>
      <c r="CK624" s="13">
        <f t="shared" si="450"/>
        <v>1</v>
      </c>
      <c r="CL624" s="13">
        <f t="shared" si="451"/>
        <v>0</v>
      </c>
      <c r="CM624" s="13">
        <f t="shared" si="452"/>
        <v>0</v>
      </c>
      <c r="CN624" s="13">
        <f t="shared" si="453"/>
        <v>0</v>
      </c>
      <c r="CO624" s="13">
        <f t="shared" si="454"/>
        <v>0</v>
      </c>
      <c r="CP624" s="13">
        <f t="shared" si="455"/>
        <v>0</v>
      </c>
      <c r="CQ624" s="13">
        <f t="shared" si="456"/>
        <v>0</v>
      </c>
      <c r="CR624" s="13">
        <f t="shared" si="457"/>
        <v>1</v>
      </c>
      <c r="CS624" s="13">
        <f t="shared" si="459"/>
        <v>0</v>
      </c>
      <c r="CT624" s="13" t="s">
        <v>107</v>
      </c>
    </row>
    <row r="625" spans="1:98" x14ac:dyDescent="0.35">
      <c r="A625" s="14">
        <v>459</v>
      </c>
      <c r="B625" s="6">
        <v>624</v>
      </c>
      <c r="C625" s="6">
        <v>22</v>
      </c>
      <c r="D625" s="6">
        <v>1</v>
      </c>
      <c r="G625" s="6">
        <v>1</v>
      </c>
      <c r="H625" s="6"/>
      <c r="I625" s="6"/>
      <c r="J625" s="6" t="s">
        <v>96</v>
      </c>
      <c r="K625" s="16">
        <v>43768</v>
      </c>
      <c r="L625" s="6" t="s">
        <v>172</v>
      </c>
      <c r="M625" s="6" t="s">
        <v>511</v>
      </c>
      <c r="N625" s="6"/>
      <c r="O625" s="6"/>
      <c r="P625" s="16">
        <v>43758</v>
      </c>
      <c r="Q625" s="17">
        <v>0.77083333333333337</v>
      </c>
      <c r="R625" s="6" t="s">
        <v>98</v>
      </c>
      <c r="S625" s="6" t="s">
        <v>98</v>
      </c>
      <c r="T625" s="6" t="s">
        <v>52</v>
      </c>
      <c r="U625" s="6" t="s">
        <v>512</v>
      </c>
      <c r="V625" s="6" t="s">
        <v>110</v>
      </c>
      <c r="W625" s="6" t="s">
        <v>94</v>
      </c>
      <c r="Y625" s="6" t="s">
        <v>73</v>
      </c>
      <c r="Z625" s="6" t="s">
        <v>74</v>
      </c>
      <c r="AU625" s="6" t="s">
        <v>105</v>
      </c>
      <c r="AV625" s="6" t="s">
        <v>106</v>
      </c>
      <c r="AX625" s="6" t="s">
        <v>99</v>
      </c>
      <c r="AY625" s="13">
        <f t="shared" si="414"/>
        <v>0</v>
      </c>
      <c r="AZ625" s="13">
        <f t="shared" si="415"/>
        <v>0</v>
      </c>
      <c r="BA625" s="13">
        <f t="shared" si="416"/>
        <v>0</v>
      </c>
      <c r="BB625" s="13">
        <f t="shared" si="417"/>
        <v>1</v>
      </c>
      <c r="BC625" s="13">
        <f t="shared" si="418"/>
        <v>0</v>
      </c>
      <c r="BD625" s="13">
        <f t="shared" si="419"/>
        <v>0</v>
      </c>
      <c r="BE625" s="13">
        <f>COUNTIF(T625:AT625,"Tocaciones")</f>
        <v>0</v>
      </c>
      <c r="BF625" s="13">
        <f t="shared" si="420"/>
        <v>0</v>
      </c>
      <c r="BG625" s="13">
        <f t="shared" si="421"/>
        <v>0</v>
      </c>
      <c r="BH625" s="13">
        <f t="shared" si="422"/>
        <v>0</v>
      </c>
      <c r="BI625" s="13">
        <f t="shared" si="423"/>
        <v>0</v>
      </c>
      <c r="BJ625" s="13">
        <f t="shared" si="424"/>
        <v>0</v>
      </c>
      <c r="BK625" s="13">
        <f t="shared" si="425"/>
        <v>0</v>
      </c>
      <c r="BL625" s="13">
        <f t="shared" si="426"/>
        <v>0</v>
      </c>
      <c r="BM625" s="13">
        <f t="shared" si="427"/>
        <v>0</v>
      </c>
      <c r="BN625" s="13">
        <f t="shared" si="428"/>
        <v>0</v>
      </c>
      <c r="BO625" s="13">
        <f t="shared" si="429"/>
        <v>0</v>
      </c>
      <c r="BP625" s="13">
        <f t="shared" si="430"/>
        <v>0</v>
      </c>
      <c r="BQ625" s="13">
        <f t="shared" si="431"/>
        <v>0</v>
      </c>
      <c r="BR625" s="13">
        <f t="shared" si="432"/>
        <v>0</v>
      </c>
      <c r="BS625" s="13">
        <f t="shared" si="433"/>
        <v>0</v>
      </c>
      <c r="BT625" s="13">
        <f t="shared" si="434"/>
        <v>0</v>
      </c>
      <c r="BU625" s="40">
        <f t="shared" si="458"/>
        <v>1</v>
      </c>
      <c r="BV625" s="13">
        <f t="shared" si="435"/>
        <v>0</v>
      </c>
      <c r="BW625" s="13">
        <f t="shared" si="436"/>
        <v>1</v>
      </c>
      <c r="BX625" s="13">
        <f t="shared" si="437"/>
        <v>1</v>
      </c>
      <c r="BY625" s="13">
        <f t="shared" si="438"/>
        <v>0</v>
      </c>
      <c r="BZ625" s="13">
        <f t="shared" si="439"/>
        <v>0</v>
      </c>
      <c r="CA625" s="13">
        <f t="shared" si="440"/>
        <v>0</v>
      </c>
      <c r="CB625" s="13">
        <f t="shared" si="441"/>
        <v>0</v>
      </c>
      <c r="CC625" s="13">
        <f t="shared" si="442"/>
        <v>0</v>
      </c>
      <c r="CD625" s="13">
        <f t="shared" si="443"/>
        <v>0</v>
      </c>
      <c r="CE625" s="13">
        <f t="shared" si="444"/>
        <v>0</v>
      </c>
      <c r="CF625" s="13">
        <f t="shared" si="445"/>
        <v>0</v>
      </c>
      <c r="CG625" s="13">
        <f t="shared" si="446"/>
        <v>0</v>
      </c>
      <c r="CH625" s="13">
        <f t="shared" si="447"/>
        <v>0</v>
      </c>
      <c r="CI625" s="13">
        <f t="shared" si="448"/>
        <v>0</v>
      </c>
      <c r="CJ625" s="13">
        <f t="shared" si="449"/>
        <v>0</v>
      </c>
      <c r="CK625" s="13">
        <f t="shared" si="450"/>
        <v>0</v>
      </c>
      <c r="CL625" s="13">
        <f t="shared" si="451"/>
        <v>0</v>
      </c>
      <c r="CM625" s="13">
        <f t="shared" si="452"/>
        <v>0</v>
      </c>
      <c r="CN625" s="13">
        <f t="shared" si="453"/>
        <v>0</v>
      </c>
      <c r="CO625" s="13">
        <f t="shared" si="454"/>
        <v>0</v>
      </c>
      <c r="CP625" s="13">
        <f t="shared" si="455"/>
        <v>0</v>
      </c>
      <c r="CQ625" s="13">
        <f t="shared" si="456"/>
        <v>0</v>
      </c>
      <c r="CR625" s="13">
        <f t="shared" si="457"/>
        <v>1</v>
      </c>
      <c r="CS625" s="13">
        <f t="shared" si="459"/>
        <v>0</v>
      </c>
      <c r="CT625" s="13" t="s">
        <v>107</v>
      </c>
    </row>
    <row r="626" spans="1:98" x14ac:dyDescent="0.35">
      <c r="A626" s="14">
        <v>460</v>
      </c>
      <c r="B626" s="6">
        <v>625</v>
      </c>
      <c r="C626" s="34"/>
      <c r="D626" s="6">
        <v>1</v>
      </c>
      <c r="G626" s="6">
        <v>1</v>
      </c>
      <c r="H626" s="6"/>
      <c r="I626" s="6"/>
      <c r="J626" s="6" t="s">
        <v>320</v>
      </c>
      <c r="K626" s="16">
        <v>43781</v>
      </c>
      <c r="L626" s="6" t="s">
        <v>462</v>
      </c>
      <c r="M626" s="6" t="s">
        <v>579</v>
      </c>
      <c r="N626" s="6"/>
      <c r="O626" s="6"/>
      <c r="P626" s="16">
        <v>43760</v>
      </c>
      <c r="Q626" s="17">
        <v>0.77083333333333337</v>
      </c>
      <c r="R626" s="6" t="s">
        <v>307</v>
      </c>
      <c r="S626" s="6" t="s">
        <v>98</v>
      </c>
      <c r="T626" s="6" t="s">
        <v>52</v>
      </c>
      <c r="U626" s="6" t="s">
        <v>950</v>
      </c>
      <c r="V626" s="6" t="s">
        <v>544</v>
      </c>
      <c r="W626" s="6" t="s">
        <v>94</v>
      </c>
      <c r="Y626" s="6" t="s">
        <v>73</v>
      </c>
      <c r="Z626" s="6" t="s">
        <v>74</v>
      </c>
      <c r="AU626" s="6" t="s">
        <v>105</v>
      </c>
      <c r="AV626" s="6" t="s">
        <v>106</v>
      </c>
      <c r="AX626" s="6" t="s">
        <v>99</v>
      </c>
      <c r="AY626" s="13">
        <f t="shared" si="414"/>
        <v>0</v>
      </c>
      <c r="AZ626" s="13">
        <f t="shared" si="415"/>
        <v>0</v>
      </c>
      <c r="BA626" s="13">
        <f t="shared" si="416"/>
        <v>0</v>
      </c>
      <c r="BB626" s="13">
        <f t="shared" si="417"/>
        <v>1</v>
      </c>
      <c r="BC626" s="13">
        <f t="shared" si="418"/>
        <v>0</v>
      </c>
      <c r="BD626" s="13">
        <f t="shared" si="419"/>
        <v>0</v>
      </c>
      <c r="BE626" s="13">
        <f>COUNTIF(T626:AW626,"Tocaciones")</f>
        <v>0</v>
      </c>
      <c r="BF626" s="13">
        <f t="shared" si="420"/>
        <v>0</v>
      </c>
      <c r="BG626" s="13">
        <f t="shared" si="421"/>
        <v>0</v>
      </c>
      <c r="BH626" s="13">
        <f t="shared" si="422"/>
        <v>0</v>
      </c>
      <c r="BI626" s="13">
        <f t="shared" si="423"/>
        <v>0</v>
      </c>
      <c r="BJ626" s="13">
        <f t="shared" si="424"/>
        <v>0</v>
      </c>
      <c r="BK626" s="13">
        <f t="shared" si="425"/>
        <v>0</v>
      </c>
      <c r="BL626" s="13">
        <f t="shared" si="426"/>
        <v>0</v>
      </c>
      <c r="BM626" s="13">
        <f t="shared" si="427"/>
        <v>0</v>
      </c>
      <c r="BN626" s="13">
        <f t="shared" si="428"/>
        <v>0</v>
      </c>
      <c r="BO626" s="13">
        <f t="shared" si="429"/>
        <v>0</v>
      </c>
      <c r="BP626" s="13">
        <f t="shared" si="430"/>
        <v>0</v>
      </c>
      <c r="BQ626" s="13">
        <f t="shared" si="431"/>
        <v>0</v>
      </c>
      <c r="BR626" s="13">
        <f t="shared" si="432"/>
        <v>0</v>
      </c>
      <c r="BS626" s="13">
        <f t="shared" si="433"/>
        <v>0</v>
      </c>
      <c r="BT626" s="13">
        <f t="shared" si="434"/>
        <v>0</v>
      </c>
      <c r="BU626" s="40">
        <f t="shared" si="458"/>
        <v>1</v>
      </c>
      <c r="BV626" s="13">
        <f t="shared" si="435"/>
        <v>0</v>
      </c>
      <c r="BW626" s="13">
        <f t="shared" si="436"/>
        <v>1</v>
      </c>
      <c r="BX626" s="13">
        <f t="shared" si="437"/>
        <v>1</v>
      </c>
      <c r="BY626" s="13">
        <f t="shared" si="438"/>
        <v>0</v>
      </c>
      <c r="BZ626" s="13">
        <f t="shared" si="439"/>
        <v>0</v>
      </c>
      <c r="CA626" s="13">
        <f t="shared" si="440"/>
        <v>0</v>
      </c>
      <c r="CB626" s="13">
        <f t="shared" si="441"/>
        <v>0</v>
      </c>
      <c r="CC626" s="13">
        <f t="shared" si="442"/>
        <v>0</v>
      </c>
      <c r="CD626" s="13">
        <f t="shared" si="443"/>
        <v>0</v>
      </c>
      <c r="CE626" s="13">
        <f t="shared" si="444"/>
        <v>0</v>
      </c>
      <c r="CF626" s="13">
        <f t="shared" si="445"/>
        <v>0</v>
      </c>
      <c r="CG626" s="13">
        <f t="shared" si="446"/>
        <v>0</v>
      </c>
      <c r="CH626" s="13">
        <f t="shared" si="447"/>
        <v>0</v>
      </c>
      <c r="CI626" s="13">
        <f t="shared" si="448"/>
        <v>0</v>
      </c>
      <c r="CJ626" s="13">
        <f t="shared" si="449"/>
        <v>0</v>
      </c>
      <c r="CK626" s="13">
        <f t="shared" si="450"/>
        <v>0</v>
      </c>
      <c r="CL626" s="13">
        <f t="shared" si="451"/>
        <v>0</v>
      </c>
      <c r="CM626" s="13">
        <f t="shared" si="452"/>
        <v>0</v>
      </c>
      <c r="CN626" s="13">
        <f t="shared" si="453"/>
        <v>0</v>
      </c>
      <c r="CO626" s="13">
        <f t="shared" si="454"/>
        <v>0</v>
      </c>
      <c r="CP626" s="13">
        <f t="shared" si="455"/>
        <v>0</v>
      </c>
      <c r="CQ626" s="13">
        <f t="shared" si="456"/>
        <v>0</v>
      </c>
      <c r="CR626" s="13">
        <f t="shared" si="457"/>
        <v>1</v>
      </c>
      <c r="CS626" s="13">
        <f t="shared" si="459"/>
        <v>0</v>
      </c>
      <c r="CT626" s="13" t="s">
        <v>107</v>
      </c>
    </row>
    <row r="627" spans="1:98" x14ac:dyDescent="0.35">
      <c r="A627" s="14">
        <v>461</v>
      </c>
      <c r="B627" s="6">
        <v>626</v>
      </c>
      <c r="C627" s="6">
        <v>19</v>
      </c>
      <c r="D627" s="6">
        <v>1</v>
      </c>
      <c r="G627" s="6">
        <v>1</v>
      </c>
      <c r="H627" s="6"/>
      <c r="I627" s="6"/>
      <c r="J627" s="6" t="s">
        <v>96</v>
      </c>
      <c r="K627" s="16">
        <v>43780</v>
      </c>
      <c r="L627" s="6" t="s">
        <v>172</v>
      </c>
      <c r="M627" s="6" t="s">
        <v>661</v>
      </c>
      <c r="N627" s="6"/>
      <c r="O627" s="6"/>
      <c r="P627" s="16">
        <v>43775</v>
      </c>
      <c r="Q627" s="17">
        <v>0.77083333333333337</v>
      </c>
      <c r="R627" s="6" t="s">
        <v>99</v>
      </c>
      <c r="S627" s="6" t="s">
        <v>98</v>
      </c>
      <c r="T627" s="6" t="s">
        <v>52</v>
      </c>
      <c r="U627" s="6" t="s">
        <v>951</v>
      </c>
      <c r="V627" s="6" t="s">
        <v>952</v>
      </c>
      <c r="W627" s="6" t="s">
        <v>94</v>
      </c>
      <c r="Y627" s="6" t="s">
        <v>73</v>
      </c>
      <c r="Z627" s="6" t="s">
        <v>74</v>
      </c>
      <c r="AA627" s="6" t="s">
        <v>49</v>
      </c>
      <c r="AB627" s="6" t="s">
        <v>951</v>
      </c>
      <c r="AC627" s="6" t="s">
        <v>94</v>
      </c>
      <c r="AD627" s="6"/>
      <c r="AE627" s="6" t="s">
        <v>87</v>
      </c>
      <c r="AG627" s="6" t="s">
        <v>53</v>
      </c>
      <c r="AH627" s="6" t="s">
        <v>953</v>
      </c>
      <c r="AI627" s="6" t="s">
        <v>94</v>
      </c>
      <c r="AK627" s="6" t="s">
        <v>79</v>
      </c>
      <c r="AU627" s="6" t="s">
        <v>105</v>
      </c>
      <c r="AV627" s="6" t="s">
        <v>106</v>
      </c>
      <c r="AW627" s="6" t="s">
        <v>953</v>
      </c>
      <c r="AX627" s="6" t="s">
        <v>99</v>
      </c>
      <c r="AY627" s="13">
        <f t="shared" si="414"/>
        <v>1</v>
      </c>
      <c r="AZ627" s="13">
        <f t="shared" si="415"/>
        <v>0</v>
      </c>
      <c r="BA627" s="13">
        <f t="shared" si="416"/>
        <v>0</v>
      </c>
      <c r="BB627" s="13">
        <f t="shared" si="417"/>
        <v>1</v>
      </c>
      <c r="BC627" s="13">
        <f t="shared" si="418"/>
        <v>1</v>
      </c>
      <c r="BD627" s="13">
        <f t="shared" si="419"/>
        <v>0</v>
      </c>
      <c r="BE627" s="13">
        <f>COUNTIF(T627:AT627,"Tocaciones")</f>
        <v>0</v>
      </c>
      <c r="BF627" s="13">
        <f t="shared" si="420"/>
        <v>0</v>
      </c>
      <c r="BG627" s="13">
        <f t="shared" si="421"/>
        <v>0</v>
      </c>
      <c r="BH627" s="13">
        <f t="shared" si="422"/>
        <v>0</v>
      </c>
      <c r="BI627" s="13">
        <f t="shared" si="423"/>
        <v>0</v>
      </c>
      <c r="BJ627" s="13">
        <f t="shared" si="424"/>
        <v>0</v>
      </c>
      <c r="BK627" s="13">
        <f t="shared" si="425"/>
        <v>0</v>
      </c>
      <c r="BL627" s="13">
        <f t="shared" si="426"/>
        <v>0</v>
      </c>
      <c r="BM627" s="13">
        <f t="shared" si="427"/>
        <v>0</v>
      </c>
      <c r="BN627" s="13">
        <f t="shared" si="428"/>
        <v>0</v>
      </c>
      <c r="BO627" s="13">
        <f t="shared" si="429"/>
        <v>0</v>
      </c>
      <c r="BP627" s="13">
        <f t="shared" si="430"/>
        <v>0</v>
      </c>
      <c r="BQ627" s="13">
        <f t="shared" si="431"/>
        <v>0</v>
      </c>
      <c r="BR627" s="13">
        <f t="shared" si="432"/>
        <v>0</v>
      </c>
      <c r="BS627" s="13">
        <f t="shared" si="433"/>
        <v>0</v>
      </c>
      <c r="BT627" s="13">
        <f t="shared" si="434"/>
        <v>0</v>
      </c>
      <c r="BU627" s="40">
        <f t="shared" si="458"/>
        <v>3</v>
      </c>
      <c r="BV627" s="13">
        <f t="shared" si="435"/>
        <v>0</v>
      </c>
      <c r="BW627" s="13">
        <f t="shared" si="436"/>
        <v>1</v>
      </c>
      <c r="BX627" s="13">
        <f t="shared" si="437"/>
        <v>1</v>
      </c>
      <c r="BY627" s="13">
        <f t="shared" si="438"/>
        <v>0</v>
      </c>
      <c r="BZ627" s="13">
        <f t="shared" si="439"/>
        <v>0</v>
      </c>
      <c r="CA627" s="13">
        <f t="shared" si="440"/>
        <v>0</v>
      </c>
      <c r="CB627" s="13">
        <f t="shared" si="441"/>
        <v>0</v>
      </c>
      <c r="CC627" s="13">
        <f t="shared" si="442"/>
        <v>1</v>
      </c>
      <c r="CD627" s="13">
        <f t="shared" si="443"/>
        <v>0</v>
      </c>
      <c r="CE627" s="13">
        <f t="shared" si="444"/>
        <v>0</v>
      </c>
      <c r="CF627" s="13">
        <f t="shared" si="445"/>
        <v>0</v>
      </c>
      <c r="CG627" s="13">
        <f t="shared" si="446"/>
        <v>0</v>
      </c>
      <c r="CH627" s="13">
        <f t="shared" si="447"/>
        <v>0</v>
      </c>
      <c r="CI627" s="13">
        <f t="shared" si="448"/>
        <v>0</v>
      </c>
      <c r="CJ627" s="13">
        <f t="shared" si="449"/>
        <v>0</v>
      </c>
      <c r="CK627" s="13">
        <f t="shared" si="450"/>
        <v>1</v>
      </c>
      <c r="CL627" s="13">
        <f t="shared" si="451"/>
        <v>0</v>
      </c>
      <c r="CM627" s="13">
        <f t="shared" si="452"/>
        <v>0</v>
      </c>
      <c r="CN627" s="13">
        <f t="shared" si="453"/>
        <v>0</v>
      </c>
      <c r="CO627" s="13">
        <f t="shared" si="454"/>
        <v>0</v>
      </c>
      <c r="CP627" s="13">
        <f t="shared" si="455"/>
        <v>0</v>
      </c>
      <c r="CQ627" s="13">
        <f t="shared" si="456"/>
        <v>0</v>
      </c>
      <c r="CR627" s="13">
        <f t="shared" si="457"/>
        <v>3</v>
      </c>
      <c r="CS627" s="13">
        <f t="shared" si="459"/>
        <v>0</v>
      </c>
      <c r="CT627" s="13" t="s">
        <v>107</v>
      </c>
    </row>
    <row r="628" spans="1:98" x14ac:dyDescent="0.35">
      <c r="A628" s="14">
        <v>462</v>
      </c>
      <c r="B628" s="6">
        <v>627</v>
      </c>
      <c r="C628" s="6">
        <v>62</v>
      </c>
      <c r="D628" s="6">
        <v>1</v>
      </c>
      <c r="G628" s="6">
        <v>1</v>
      </c>
      <c r="H628" s="6"/>
      <c r="I628" s="6"/>
      <c r="K628" s="16">
        <v>43795</v>
      </c>
      <c r="L628" s="6" t="s">
        <v>172</v>
      </c>
      <c r="M628" s="6" t="s">
        <v>511</v>
      </c>
      <c r="N628" s="6"/>
      <c r="O628" s="6"/>
      <c r="P628" s="16">
        <v>43794</v>
      </c>
      <c r="Q628" s="17">
        <v>0.89583333333333337</v>
      </c>
      <c r="R628" s="6" t="s">
        <v>99</v>
      </c>
      <c r="S628" s="6" t="s">
        <v>98</v>
      </c>
      <c r="T628" s="6" t="s">
        <v>49</v>
      </c>
      <c r="U628" s="6" t="s">
        <v>516</v>
      </c>
      <c r="V628" s="6" t="s">
        <v>110</v>
      </c>
      <c r="W628" s="6" t="s">
        <v>94</v>
      </c>
      <c r="AU628" s="6" t="s">
        <v>105</v>
      </c>
      <c r="AV628" s="6" t="s">
        <v>106</v>
      </c>
      <c r="AX628" s="6" t="s">
        <v>307</v>
      </c>
      <c r="AY628" s="13">
        <f t="shared" si="414"/>
        <v>1</v>
      </c>
      <c r="AZ628" s="13">
        <f t="shared" si="415"/>
        <v>0</v>
      </c>
      <c r="BA628" s="13">
        <f t="shared" si="416"/>
        <v>0</v>
      </c>
      <c r="BB628" s="13">
        <f t="shared" si="417"/>
        <v>0</v>
      </c>
      <c r="BC628" s="13">
        <f t="shared" si="418"/>
        <v>0</v>
      </c>
      <c r="BD628" s="13">
        <f t="shared" si="419"/>
        <v>0</v>
      </c>
      <c r="BE628" s="13">
        <f>COUNTIF(T628:AW628,"Tocaciones")</f>
        <v>0</v>
      </c>
      <c r="BF628" s="13">
        <f t="shared" si="420"/>
        <v>0</v>
      </c>
      <c r="BG628" s="13">
        <f t="shared" si="421"/>
        <v>0</v>
      </c>
      <c r="BH628" s="13">
        <f t="shared" si="422"/>
        <v>0</v>
      </c>
      <c r="BI628" s="13">
        <f t="shared" si="423"/>
        <v>0</v>
      </c>
      <c r="BJ628" s="13">
        <f t="shared" si="424"/>
        <v>0</v>
      </c>
      <c r="BK628" s="13">
        <f t="shared" si="425"/>
        <v>0</v>
      </c>
      <c r="BL628" s="13">
        <f t="shared" si="426"/>
        <v>0</v>
      </c>
      <c r="BM628" s="13">
        <f t="shared" si="427"/>
        <v>0</v>
      </c>
      <c r="BN628" s="13">
        <f t="shared" si="428"/>
        <v>0</v>
      </c>
      <c r="BO628" s="13">
        <f t="shared" si="429"/>
        <v>0</v>
      </c>
      <c r="BP628" s="13">
        <f t="shared" si="430"/>
        <v>0</v>
      </c>
      <c r="BQ628" s="13">
        <f t="shared" si="431"/>
        <v>0</v>
      </c>
      <c r="BR628" s="13">
        <f t="shared" si="432"/>
        <v>0</v>
      </c>
      <c r="BS628" s="13">
        <f t="shared" si="433"/>
        <v>0</v>
      </c>
      <c r="BT628" s="13">
        <f t="shared" si="434"/>
        <v>0</v>
      </c>
      <c r="BU628" s="40">
        <f t="shared" si="458"/>
        <v>1</v>
      </c>
      <c r="BV628" s="13">
        <f t="shared" si="435"/>
        <v>0</v>
      </c>
      <c r="BW628" s="13">
        <f t="shared" si="436"/>
        <v>0</v>
      </c>
      <c r="BX628" s="13">
        <f t="shared" si="437"/>
        <v>0</v>
      </c>
      <c r="BY628" s="13">
        <f t="shared" si="438"/>
        <v>0</v>
      </c>
      <c r="BZ628" s="13">
        <f t="shared" si="439"/>
        <v>0</v>
      </c>
      <c r="CA628" s="13">
        <f t="shared" si="440"/>
        <v>0</v>
      </c>
      <c r="CB628" s="13">
        <f t="shared" si="441"/>
        <v>0</v>
      </c>
      <c r="CC628" s="13">
        <f t="shared" si="442"/>
        <v>0</v>
      </c>
      <c r="CD628" s="13">
        <f t="shared" si="443"/>
        <v>0</v>
      </c>
      <c r="CE628" s="13">
        <f t="shared" si="444"/>
        <v>0</v>
      </c>
      <c r="CF628" s="13">
        <f t="shared" si="445"/>
        <v>0</v>
      </c>
      <c r="CG628" s="13">
        <f t="shared" si="446"/>
        <v>0</v>
      </c>
      <c r="CH628" s="13">
        <f t="shared" si="447"/>
        <v>0</v>
      </c>
      <c r="CI628" s="13">
        <f t="shared" si="448"/>
        <v>0</v>
      </c>
      <c r="CJ628" s="13">
        <f t="shared" si="449"/>
        <v>0</v>
      </c>
      <c r="CK628" s="13">
        <f t="shared" si="450"/>
        <v>0</v>
      </c>
      <c r="CL628" s="13">
        <f t="shared" si="451"/>
        <v>0</v>
      </c>
      <c r="CM628" s="13">
        <f t="shared" si="452"/>
        <v>0</v>
      </c>
      <c r="CN628" s="13">
        <f t="shared" si="453"/>
        <v>0</v>
      </c>
      <c r="CO628" s="13">
        <f t="shared" si="454"/>
        <v>0</v>
      </c>
      <c r="CP628" s="13">
        <f t="shared" si="455"/>
        <v>0</v>
      </c>
      <c r="CQ628" s="13">
        <f t="shared" si="456"/>
        <v>0</v>
      </c>
      <c r="CR628" s="13">
        <f t="shared" si="457"/>
        <v>1</v>
      </c>
      <c r="CS628" s="13">
        <f t="shared" si="459"/>
        <v>0</v>
      </c>
      <c r="CT628" s="13" t="s">
        <v>107</v>
      </c>
    </row>
    <row r="629" spans="1:98" x14ac:dyDescent="0.35">
      <c r="A629" s="14">
        <v>463</v>
      </c>
      <c r="B629" s="6">
        <v>628</v>
      </c>
      <c r="C629" s="6">
        <v>36</v>
      </c>
      <c r="D629" s="6">
        <v>2</v>
      </c>
      <c r="G629" s="6">
        <v>1</v>
      </c>
      <c r="H629" s="6"/>
      <c r="I629" s="6"/>
      <c r="J629" s="6" t="s">
        <v>96</v>
      </c>
      <c r="K629" s="16">
        <v>43796</v>
      </c>
      <c r="L629" s="6" t="s">
        <v>954</v>
      </c>
      <c r="M629" s="6" t="s">
        <v>180</v>
      </c>
      <c r="N629" s="6"/>
      <c r="O629" s="6"/>
      <c r="P629" s="16">
        <v>43795</v>
      </c>
      <c r="Q629" s="17">
        <v>0.85416666666666663</v>
      </c>
      <c r="R629" s="6" t="s">
        <v>99</v>
      </c>
      <c r="S629" s="6" t="s">
        <v>310</v>
      </c>
      <c r="T629" s="6" t="s">
        <v>52</v>
      </c>
      <c r="U629" s="6" t="s">
        <v>955</v>
      </c>
      <c r="V629" s="6" t="s">
        <v>182</v>
      </c>
      <c r="W629" s="6" t="s">
        <v>94</v>
      </c>
      <c r="Y629" s="6" t="s">
        <v>73</v>
      </c>
      <c r="Z629" s="6" t="s">
        <v>76</v>
      </c>
      <c r="AU629" s="6" t="s">
        <v>137</v>
      </c>
      <c r="AV629" s="6" t="s">
        <v>106</v>
      </c>
      <c r="AX629" s="6" t="s">
        <v>99</v>
      </c>
      <c r="AY629" s="13">
        <f t="shared" si="414"/>
        <v>0</v>
      </c>
      <c r="AZ629" s="13">
        <f t="shared" si="415"/>
        <v>0</v>
      </c>
      <c r="BA629" s="13">
        <f t="shared" si="416"/>
        <v>0</v>
      </c>
      <c r="BB629" s="13">
        <f t="shared" si="417"/>
        <v>1</v>
      </c>
      <c r="BC629" s="13">
        <f t="shared" si="418"/>
        <v>0</v>
      </c>
      <c r="BD629" s="13">
        <f t="shared" si="419"/>
        <v>0</v>
      </c>
      <c r="BE629" s="13">
        <f>COUNTIF(T629:AT629,"Tocaciones")</f>
        <v>0</v>
      </c>
      <c r="BF629" s="13">
        <f t="shared" si="420"/>
        <v>0</v>
      </c>
      <c r="BG629" s="13">
        <f t="shared" si="421"/>
        <v>0</v>
      </c>
      <c r="BH629" s="13">
        <f t="shared" si="422"/>
        <v>0</v>
      </c>
      <c r="BI629" s="13">
        <f t="shared" si="423"/>
        <v>0</v>
      </c>
      <c r="BJ629" s="13">
        <f t="shared" si="424"/>
        <v>0</v>
      </c>
      <c r="BK629" s="13">
        <f t="shared" si="425"/>
        <v>0</v>
      </c>
      <c r="BL629" s="13">
        <f t="shared" si="426"/>
        <v>0</v>
      </c>
      <c r="BM629" s="13">
        <f t="shared" si="427"/>
        <v>0</v>
      </c>
      <c r="BN629" s="13">
        <f t="shared" si="428"/>
        <v>0</v>
      </c>
      <c r="BO629" s="13">
        <f t="shared" si="429"/>
        <v>0</v>
      </c>
      <c r="BP629" s="13">
        <f t="shared" si="430"/>
        <v>0</v>
      </c>
      <c r="BQ629" s="13">
        <f t="shared" si="431"/>
        <v>0</v>
      </c>
      <c r="BR629" s="13">
        <f t="shared" si="432"/>
        <v>0</v>
      </c>
      <c r="BS629" s="13">
        <f t="shared" si="433"/>
        <v>0</v>
      </c>
      <c r="BT629" s="13">
        <f t="shared" si="434"/>
        <v>0</v>
      </c>
      <c r="BU629" s="40">
        <f t="shared" si="458"/>
        <v>1</v>
      </c>
      <c r="BV629" s="13">
        <f t="shared" si="435"/>
        <v>0</v>
      </c>
      <c r="BW629" s="13">
        <f t="shared" si="436"/>
        <v>1</v>
      </c>
      <c r="BX629" s="13">
        <f t="shared" si="437"/>
        <v>0</v>
      </c>
      <c r="BY629" s="13">
        <f t="shared" si="438"/>
        <v>0</v>
      </c>
      <c r="BZ629" s="13">
        <f t="shared" si="439"/>
        <v>1</v>
      </c>
      <c r="CA629" s="13">
        <f t="shared" si="440"/>
        <v>0</v>
      </c>
      <c r="CB629" s="13">
        <f t="shared" si="441"/>
        <v>0</v>
      </c>
      <c r="CC629" s="13">
        <f t="shared" si="442"/>
        <v>0</v>
      </c>
      <c r="CD629" s="13">
        <f t="shared" si="443"/>
        <v>0</v>
      </c>
      <c r="CE629" s="13">
        <f t="shared" si="444"/>
        <v>0</v>
      </c>
      <c r="CF629" s="13">
        <f t="shared" si="445"/>
        <v>0</v>
      </c>
      <c r="CG629" s="13">
        <f t="shared" si="446"/>
        <v>0</v>
      </c>
      <c r="CH629" s="13">
        <f t="shared" si="447"/>
        <v>0</v>
      </c>
      <c r="CI629" s="13">
        <f t="shared" si="448"/>
        <v>0</v>
      </c>
      <c r="CJ629" s="13">
        <f t="shared" si="449"/>
        <v>0</v>
      </c>
      <c r="CK629" s="13">
        <f t="shared" si="450"/>
        <v>0</v>
      </c>
      <c r="CL629" s="13">
        <f t="shared" si="451"/>
        <v>0</v>
      </c>
      <c r="CM629" s="13">
        <f t="shared" si="452"/>
        <v>0</v>
      </c>
      <c r="CN629" s="13">
        <f t="shared" si="453"/>
        <v>0</v>
      </c>
      <c r="CO629" s="13">
        <f t="shared" si="454"/>
        <v>0</v>
      </c>
      <c r="CP629" s="13">
        <f t="shared" si="455"/>
        <v>0</v>
      </c>
      <c r="CQ629" s="13">
        <f t="shared" si="456"/>
        <v>0</v>
      </c>
      <c r="CR629" s="13">
        <f t="shared" si="457"/>
        <v>1</v>
      </c>
      <c r="CS629" s="13">
        <f t="shared" si="459"/>
        <v>0</v>
      </c>
      <c r="CT629" s="13" t="s">
        <v>107</v>
      </c>
    </row>
    <row r="630" spans="1:98" x14ac:dyDescent="0.35">
      <c r="A630" s="14">
        <v>464</v>
      </c>
      <c r="B630" s="6">
        <v>629</v>
      </c>
      <c r="C630" s="6">
        <v>18</v>
      </c>
      <c r="D630" s="6">
        <v>1</v>
      </c>
      <c r="F630" s="6" t="s">
        <v>240</v>
      </c>
      <c r="G630" s="6">
        <v>1</v>
      </c>
      <c r="H630" s="6"/>
      <c r="I630" s="6"/>
      <c r="J630" s="6" t="s">
        <v>96</v>
      </c>
      <c r="K630" s="16">
        <v>43769</v>
      </c>
      <c r="L630" s="6" t="s">
        <v>86</v>
      </c>
      <c r="M630" s="6" t="s">
        <v>830</v>
      </c>
      <c r="N630" s="6"/>
      <c r="O630" s="6"/>
      <c r="P630" s="16">
        <v>43758</v>
      </c>
      <c r="Q630" s="17">
        <v>0.70833333333333337</v>
      </c>
      <c r="R630" s="6" t="s">
        <v>98</v>
      </c>
      <c r="S630" s="6" t="s">
        <v>98</v>
      </c>
      <c r="T630" s="6" t="s">
        <v>49</v>
      </c>
      <c r="U630" s="6" t="s">
        <v>956</v>
      </c>
      <c r="V630" s="6" t="s">
        <v>626</v>
      </c>
      <c r="W630" s="6" t="s">
        <v>94</v>
      </c>
      <c r="Y630" s="6" t="s">
        <v>87</v>
      </c>
      <c r="AA630" s="6" t="s">
        <v>53</v>
      </c>
      <c r="AB630" s="6" t="s">
        <v>956</v>
      </c>
      <c r="AC630" s="6" t="s">
        <v>94</v>
      </c>
      <c r="AE630" s="6" t="s">
        <v>79</v>
      </c>
      <c r="AG630" s="6" t="s">
        <v>56</v>
      </c>
      <c r="AH630" s="6" t="s">
        <v>627</v>
      </c>
      <c r="AI630" s="6" t="s">
        <v>94</v>
      </c>
      <c r="AK630" s="6" t="s">
        <v>86</v>
      </c>
      <c r="AM630" s="6" t="s">
        <v>50</v>
      </c>
      <c r="AN630" s="6" t="s">
        <v>627</v>
      </c>
      <c r="AO630" s="6" t="s">
        <v>94</v>
      </c>
      <c r="AQ630" s="6" t="s">
        <v>80</v>
      </c>
      <c r="AU630" s="6" t="s">
        <v>105</v>
      </c>
      <c r="AV630" s="6" t="s">
        <v>106</v>
      </c>
      <c r="AW630" s="6" t="s">
        <v>627</v>
      </c>
      <c r="AX630" s="6" t="s">
        <v>99</v>
      </c>
      <c r="AY630" s="13">
        <f t="shared" si="414"/>
        <v>1</v>
      </c>
      <c r="AZ630" s="13">
        <f t="shared" si="415"/>
        <v>1</v>
      </c>
      <c r="BA630" s="13">
        <f t="shared" si="416"/>
        <v>0</v>
      </c>
      <c r="BB630" s="13">
        <f t="shared" si="417"/>
        <v>0</v>
      </c>
      <c r="BC630" s="13">
        <f t="shared" si="418"/>
        <v>1</v>
      </c>
      <c r="BD630" s="13">
        <f t="shared" si="419"/>
        <v>0</v>
      </c>
      <c r="BE630" s="13">
        <f>COUNTIF(T630:AW630,"Tocaciones")</f>
        <v>0</v>
      </c>
      <c r="BF630" s="13">
        <f t="shared" si="420"/>
        <v>1</v>
      </c>
      <c r="BG630" s="13">
        <f t="shared" si="421"/>
        <v>0</v>
      </c>
      <c r="BH630" s="13">
        <f t="shared" si="422"/>
        <v>0</v>
      </c>
      <c r="BI630" s="13">
        <f t="shared" si="423"/>
        <v>0</v>
      </c>
      <c r="BJ630" s="13">
        <f t="shared" si="424"/>
        <v>0</v>
      </c>
      <c r="BK630" s="13">
        <f t="shared" si="425"/>
        <v>0</v>
      </c>
      <c r="BL630" s="13">
        <f t="shared" si="426"/>
        <v>0</v>
      </c>
      <c r="BM630" s="13">
        <f t="shared" si="427"/>
        <v>0</v>
      </c>
      <c r="BN630" s="13">
        <f t="shared" si="428"/>
        <v>0</v>
      </c>
      <c r="BO630" s="13">
        <f t="shared" si="429"/>
        <v>0</v>
      </c>
      <c r="BP630" s="13">
        <f t="shared" si="430"/>
        <v>0</v>
      </c>
      <c r="BQ630" s="13">
        <f t="shared" si="431"/>
        <v>0</v>
      </c>
      <c r="BR630" s="13">
        <f t="shared" si="432"/>
        <v>0</v>
      </c>
      <c r="BS630" s="13">
        <f t="shared" si="433"/>
        <v>0</v>
      </c>
      <c r="BT630" s="13">
        <f t="shared" si="434"/>
        <v>0</v>
      </c>
      <c r="BU630" s="40">
        <f t="shared" si="458"/>
        <v>4</v>
      </c>
      <c r="BV630" s="13">
        <f t="shared" si="435"/>
        <v>0</v>
      </c>
      <c r="BW630" s="13">
        <f t="shared" si="436"/>
        <v>0</v>
      </c>
      <c r="BX630" s="13">
        <f t="shared" si="437"/>
        <v>0</v>
      </c>
      <c r="BY630" s="13">
        <f t="shared" si="438"/>
        <v>0</v>
      </c>
      <c r="BZ630" s="13">
        <f t="shared" si="439"/>
        <v>0</v>
      </c>
      <c r="CA630" s="13">
        <f t="shared" si="440"/>
        <v>0</v>
      </c>
      <c r="CB630" s="13">
        <f t="shared" si="441"/>
        <v>0</v>
      </c>
      <c r="CC630" s="13">
        <f t="shared" si="442"/>
        <v>1</v>
      </c>
      <c r="CD630" s="13">
        <f t="shared" si="443"/>
        <v>1</v>
      </c>
      <c r="CE630" s="13">
        <f t="shared" si="444"/>
        <v>0</v>
      </c>
      <c r="CF630" s="13">
        <f t="shared" si="445"/>
        <v>0</v>
      </c>
      <c r="CG630" s="13">
        <f t="shared" si="446"/>
        <v>0</v>
      </c>
      <c r="CH630" s="13">
        <f t="shared" si="447"/>
        <v>0</v>
      </c>
      <c r="CI630" s="13">
        <f t="shared" si="448"/>
        <v>0</v>
      </c>
      <c r="CJ630" s="13">
        <f t="shared" si="449"/>
        <v>1</v>
      </c>
      <c r="CK630" s="13">
        <f t="shared" si="450"/>
        <v>1</v>
      </c>
      <c r="CL630" s="13">
        <f t="shared" si="451"/>
        <v>0</v>
      </c>
      <c r="CM630" s="13">
        <f t="shared" si="452"/>
        <v>0</v>
      </c>
      <c r="CN630" s="13">
        <f t="shared" si="453"/>
        <v>0</v>
      </c>
      <c r="CO630" s="13">
        <f t="shared" si="454"/>
        <v>0</v>
      </c>
      <c r="CP630" s="13">
        <f t="shared" si="455"/>
        <v>0</v>
      </c>
      <c r="CQ630" s="13">
        <f t="shared" si="456"/>
        <v>0</v>
      </c>
      <c r="CR630" s="13">
        <f t="shared" si="457"/>
        <v>4</v>
      </c>
      <c r="CS630" s="13">
        <f t="shared" si="459"/>
        <v>1</v>
      </c>
      <c r="CT630" s="13" t="s">
        <v>125</v>
      </c>
    </row>
    <row r="631" spans="1:98" x14ac:dyDescent="0.35">
      <c r="A631" s="14">
        <v>467</v>
      </c>
      <c r="B631" s="6">
        <v>630</v>
      </c>
      <c r="C631" s="6">
        <v>17</v>
      </c>
      <c r="D631" s="6">
        <v>2</v>
      </c>
      <c r="G631" s="6">
        <v>1</v>
      </c>
      <c r="H631" s="6"/>
      <c r="I631" s="6"/>
      <c r="J631" s="6" t="s">
        <v>96</v>
      </c>
      <c r="K631" s="16">
        <v>43780</v>
      </c>
      <c r="L631" s="6" t="s">
        <v>86</v>
      </c>
      <c r="M631" s="6" t="s">
        <v>185</v>
      </c>
      <c r="N631" s="6"/>
      <c r="O631" s="6"/>
      <c r="P631" s="16">
        <v>43744</v>
      </c>
      <c r="Q631" s="17">
        <v>0.79166666666666663</v>
      </c>
      <c r="R631" s="6" t="s">
        <v>99</v>
      </c>
      <c r="S631" s="6" t="s">
        <v>98</v>
      </c>
      <c r="T631" s="6" t="s">
        <v>49</v>
      </c>
      <c r="U631" s="6" t="s">
        <v>957</v>
      </c>
      <c r="V631" s="6" t="s">
        <v>632</v>
      </c>
      <c r="W631" s="6" t="s">
        <v>94</v>
      </c>
      <c r="Y631" s="6" t="s">
        <v>87</v>
      </c>
      <c r="AA631" s="6" t="s">
        <v>53</v>
      </c>
      <c r="AB631" s="6" t="s">
        <v>958</v>
      </c>
      <c r="AC631" s="6" t="s">
        <v>94</v>
      </c>
      <c r="AE631" s="6" t="s">
        <v>79</v>
      </c>
      <c r="AU631" s="6" t="s">
        <v>105</v>
      </c>
      <c r="AV631" s="6" t="s">
        <v>106</v>
      </c>
      <c r="AW631" s="6" t="s">
        <v>958</v>
      </c>
      <c r="AX631" s="6" t="s">
        <v>99</v>
      </c>
      <c r="AY631" s="13">
        <f t="shared" si="414"/>
        <v>1</v>
      </c>
      <c r="AZ631" s="13">
        <f t="shared" si="415"/>
        <v>0</v>
      </c>
      <c r="BA631" s="13">
        <f t="shared" si="416"/>
        <v>0</v>
      </c>
      <c r="BB631" s="13">
        <f t="shared" si="417"/>
        <v>0</v>
      </c>
      <c r="BC631" s="13">
        <f t="shared" si="418"/>
        <v>1</v>
      </c>
      <c r="BD631" s="13">
        <f t="shared" si="419"/>
        <v>0</v>
      </c>
      <c r="BE631" s="13">
        <f>COUNTIF(T631:AT631,"Tocaciones")</f>
        <v>0</v>
      </c>
      <c r="BF631" s="13">
        <f t="shared" si="420"/>
        <v>0</v>
      </c>
      <c r="BG631" s="13">
        <f t="shared" si="421"/>
        <v>0</v>
      </c>
      <c r="BH631" s="13">
        <f t="shared" si="422"/>
        <v>0</v>
      </c>
      <c r="BI631" s="13">
        <f t="shared" si="423"/>
        <v>0</v>
      </c>
      <c r="BJ631" s="13">
        <f t="shared" si="424"/>
        <v>0</v>
      </c>
      <c r="BK631" s="13">
        <f t="shared" si="425"/>
        <v>0</v>
      </c>
      <c r="BL631" s="13">
        <f t="shared" si="426"/>
        <v>0</v>
      </c>
      <c r="BM631" s="13">
        <f t="shared" si="427"/>
        <v>0</v>
      </c>
      <c r="BN631" s="13">
        <f t="shared" si="428"/>
        <v>0</v>
      </c>
      <c r="BO631" s="13">
        <f t="shared" si="429"/>
        <v>0</v>
      </c>
      <c r="BP631" s="13">
        <f t="shared" si="430"/>
        <v>0</v>
      </c>
      <c r="BQ631" s="13">
        <f t="shared" si="431"/>
        <v>0</v>
      </c>
      <c r="BR631" s="13">
        <f t="shared" si="432"/>
        <v>0</v>
      </c>
      <c r="BS631" s="13">
        <f t="shared" si="433"/>
        <v>0</v>
      </c>
      <c r="BT631" s="13">
        <f t="shared" si="434"/>
        <v>0</v>
      </c>
      <c r="BU631" s="40">
        <f t="shared" si="458"/>
        <v>2</v>
      </c>
      <c r="BV631" s="13">
        <f t="shared" si="435"/>
        <v>0</v>
      </c>
      <c r="BW631" s="13">
        <f t="shared" si="436"/>
        <v>0</v>
      </c>
      <c r="BX631" s="13">
        <f t="shared" si="437"/>
        <v>0</v>
      </c>
      <c r="BY631" s="13">
        <f t="shared" si="438"/>
        <v>0</v>
      </c>
      <c r="BZ631" s="13">
        <f t="shared" si="439"/>
        <v>0</v>
      </c>
      <c r="CA631" s="13">
        <f t="shared" si="440"/>
        <v>0</v>
      </c>
      <c r="CB631" s="13">
        <f t="shared" si="441"/>
        <v>0</v>
      </c>
      <c r="CC631" s="13">
        <f t="shared" si="442"/>
        <v>1</v>
      </c>
      <c r="CD631" s="13">
        <f t="shared" si="443"/>
        <v>0</v>
      </c>
      <c r="CE631" s="13">
        <f t="shared" si="444"/>
        <v>0</v>
      </c>
      <c r="CF631" s="13">
        <f t="shared" si="445"/>
        <v>0</v>
      </c>
      <c r="CG631" s="13">
        <f t="shared" si="446"/>
        <v>0</v>
      </c>
      <c r="CH631" s="13">
        <f t="shared" si="447"/>
        <v>0</v>
      </c>
      <c r="CI631" s="13">
        <f t="shared" si="448"/>
        <v>0</v>
      </c>
      <c r="CJ631" s="13">
        <f t="shared" si="449"/>
        <v>0</v>
      </c>
      <c r="CK631" s="13">
        <f t="shared" si="450"/>
        <v>1</v>
      </c>
      <c r="CL631" s="13">
        <f t="shared" si="451"/>
        <v>0</v>
      </c>
      <c r="CM631" s="13">
        <f t="shared" si="452"/>
        <v>0</v>
      </c>
      <c r="CN631" s="13">
        <f t="shared" si="453"/>
        <v>0</v>
      </c>
      <c r="CO631" s="13">
        <f t="shared" si="454"/>
        <v>0</v>
      </c>
      <c r="CP631" s="13">
        <f t="shared" si="455"/>
        <v>0</v>
      </c>
      <c r="CQ631" s="13">
        <f t="shared" si="456"/>
        <v>0</v>
      </c>
      <c r="CR631" s="13">
        <f t="shared" si="457"/>
        <v>2</v>
      </c>
      <c r="CS631" s="13">
        <f t="shared" si="459"/>
        <v>0</v>
      </c>
      <c r="CT631" s="13" t="s">
        <v>107</v>
      </c>
    </row>
    <row r="632" spans="1:98" x14ac:dyDescent="0.35">
      <c r="A632" s="14">
        <v>468</v>
      </c>
      <c r="B632" s="6">
        <v>631</v>
      </c>
      <c r="C632" s="6">
        <v>17</v>
      </c>
      <c r="D632" s="6">
        <v>1</v>
      </c>
      <c r="G632" s="6">
        <v>1</v>
      </c>
      <c r="H632" s="6"/>
      <c r="I632" s="6"/>
      <c r="J632" s="6" t="s">
        <v>158</v>
      </c>
      <c r="K632" s="16">
        <v>43796</v>
      </c>
      <c r="L632" s="6" t="s">
        <v>86</v>
      </c>
      <c r="M632" s="6" t="s">
        <v>398</v>
      </c>
      <c r="N632" s="6"/>
      <c r="O632" s="6"/>
      <c r="P632" s="16">
        <v>43764</v>
      </c>
      <c r="R632" s="6" t="s">
        <v>310</v>
      </c>
      <c r="S632" s="6" t="s">
        <v>99</v>
      </c>
      <c r="T632" s="6" t="s">
        <v>53</v>
      </c>
      <c r="U632" s="6" t="s">
        <v>959</v>
      </c>
      <c r="V632" s="6" t="s">
        <v>400</v>
      </c>
      <c r="W632" s="6" t="s">
        <v>94</v>
      </c>
      <c r="Y632" s="6" t="s">
        <v>79</v>
      </c>
      <c r="AA632" s="6" t="s">
        <v>49</v>
      </c>
      <c r="AB632" s="6" t="s">
        <v>406</v>
      </c>
      <c r="AC632" s="6" t="s">
        <v>94</v>
      </c>
      <c r="AE632" s="6" t="s">
        <v>86</v>
      </c>
      <c r="AG632" s="6" t="s">
        <v>50</v>
      </c>
      <c r="AH632" s="6" t="s">
        <v>960</v>
      </c>
      <c r="AI632" s="6" t="s">
        <v>94</v>
      </c>
      <c r="AK632" s="6" t="s">
        <v>80</v>
      </c>
      <c r="AU632" s="6" t="s">
        <v>105</v>
      </c>
      <c r="AV632" s="6" t="s">
        <v>106</v>
      </c>
      <c r="AW632" s="6" t="s">
        <v>420</v>
      </c>
      <c r="AX632" s="6" t="s">
        <v>99</v>
      </c>
      <c r="AY632" s="13">
        <f t="shared" si="414"/>
        <v>1</v>
      </c>
      <c r="AZ632" s="13">
        <f t="shared" si="415"/>
        <v>1</v>
      </c>
      <c r="BA632" s="13">
        <f t="shared" si="416"/>
        <v>0</v>
      </c>
      <c r="BB632" s="13">
        <f t="shared" si="417"/>
        <v>0</v>
      </c>
      <c r="BC632" s="13">
        <f t="shared" si="418"/>
        <v>1</v>
      </c>
      <c r="BD632" s="13">
        <f t="shared" si="419"/>
        <v>0</v>
      </c>
      <c r="BE632" s="13">
        <f>COUNTIF(T632:AW632,"Tocaciones")</f>
        <v>0</v>
      </c>
      <c r="BF632" s="13">
        <f t="shared" si="420"/>
        <v>0</v>
      </c>
      <c r="BG632" s="13">
        <f t="shared" si="421"/>
        <v>0</v>
      </c>
      <c r="BH632" s="13">
        <f t="shared" si="422"/>
        <v>0</v>
      </c>
      <c r="BI632" s="13">
        <f t="shared" si="423"/>
        <v>0</v>
      </c>
      <c r="BJ632" s="13">
        <f t="shared" si="424"/>
        <v>0</v>
      </c>
      <c r="BK632" s="13">
        <f t="shared" si="425"/>
        <v>0</v>
      </c>
      <c r="BL632" s="13">
        <f t="shared" si="426"/>
        <v>0</v>
      </c>
      <c r="BM632" s="13">
        <f t="shared" si="427"/>
        <v>0</v>
      </c>
      <c r="BN632" s="13">
        <f t="shared" si="428"/>
        <v>0</v>
      </c>
      <c r="BO632" s="13">
        <f t="shared" si="429"/>
        <v>0</v>
      </c>
      <c r="BP632" s="13">
        <f t="shared" si="430"/>
        <v>0</v>
      </c>
      <c r="BQ632" s="13">
        <f t="shared" si="431"/>
        <v>0</v>
      </c>
      <c r="BR632" s="13">
        <f t="shared" si="432"/>
        <v>0</v>
      </c>
      <c r="BS632" s="13">
        <f t="shared" si="433"/>
        <v>0</v>
      </c>
      <c r="BT632" s="13">
        <f t="shared" si="434"/>
        <v>0</v>
      </c>
      <c r="BU632" s="40">
        <f t="shared" si="458"/>
        <v>3</v>
      </c>
      <c r="BV632" s="13">
        <f t="shared" si="435"/>
        <v>0</v>
      </c>
      <c r="BW632" s="13">
        <f t="shared" si="436"/>
        <v>0</v>
      </c>
      <c r="BX632" s="13">
        <f t="shared" si="437"/>
        <v>0</v>
      </c>
      <c r="BY632" s="13">
        <f t="shared" si="438"/>
        <v>0</v>
      </c>
      <c r="BZ632" s="13">
        <f t="shared" si="439"/>
        <v>0</v>
      </c>
      <c r="CA632" s="13">
        <f t="shared" si="440"/>
        <v>0</v>
      </c>
      <c r="CB632" s="13">
        <f t="shared" si="441"/>
        <v>0</v>
      </c>
      <c r="CC632" s="13">
        <f t="shared" si="442"/>
        <v>1</v>
      </c>
      <c r="CD632" s="13">
        <f t="shared" si="443"/>
        <v>1</v>
      </c>
      <c r="CE632" s="13">
        <f t="shared" si="444"/>
        <v>0</v>
      </c>
      <c r="CF632" s="13">
        <f t="shared" si="445"/>
        <v>0</v>
      </c>
      <c r="CG632" s="13">
        <f t="shared" si="446"/>
        <v>0</v>
      </c>
      <c r="CH632" s="13">
        <f t="shared" si="447"/>
        <v>0</v>
      </c>
      <c r="CI632" s="13">
        <f t="shared" si="448"/>
        <v>0</v>
      </c>
      <c r="CJ632" s="13">
        <f t="shared" si="449"/>
        <v>1</v>
      </c>
      <c r="CK632" s="13">
        <f t="shared" si="450"/>
        <v>0</v>
      </c>
      <c r="CL632" s="13">
        <f t="shared" si="451"/>
        <v>0</v>
      </c>
      <c r="CM632" s="13">
        <f t="shared" si="452"/>
        <v>0</v>
      </c>
      <c r="CN632" s="13">
        <f t="shared" si="453"/>
        <v>0</v>
      </c>
      <c r="CO632" s="13">
        <f t="shared" si="454"/>
        <v>0</v>
      </c>
      <c r="CP632" s="13">
        <f t="shared" si="455"/>
        <v>0</v>
      </c>
      <c r="CQ632" s="13">
        <f t="shared" si="456"/>
        <v>0</v>
      </c>
      <c r="CR632" s="13">
        <f t="shared" si="457"/>
        <v>3</v>
      </c>
      <c r="CS632" s="13">
        <f t="shared" si="459"/>
        <v>1</v>
      </c>
      <c r="CT632" s="13" t="s">
        <v>125</v>
      </c>
    </row>
    <row r="633" spans="1:98" x14ac:dyDescent="0.35">
      <c r="A633" s="14">
        <v>469</v>
      </c>
      <c r="B633" s="6">
        <v>632</v>
      </c>
      <c r="C633" s="6">
        <v>55</v>
      </c>
      <c r="D633" s="6">
        <v>1</v>
      </c>
      <c r="G633" s="6">
        <v>1</v>
      </c>
      <c r="H633" s="6"/>
      <c r="I633" s="6"/>
      <c r="J633" s="6" t="s">
        <v>96</v>
      </c>
      <c r="K633" s="16">
        <v>43762</v>
      </c>
      <c r="L633" s="6" t="s">
        <v>86</v>
      </c>
      <c r="M633" s="6" t="s">
        <v>961</v>
      </c>
      <c r="N633" s="6"/>
      <c r="O633" s="6"/>
      <c r="P633" s="16">
        <v>43759</v>
      </c>
      <c r="Q633" s="17">
        <v>0.41666666666666669</v>
      </c>
      <c r="R633" s="6" t="s">
        <v>98</v>
      </c>
      <c r="S633" s="6" t="s">
        <v>99</v>
      </c>
      <c r="T633" s="6" t="s">
        <v>49</v>
      </c>
      <c r="U633" s="6" t="s">
        <v>962</v>
      </c>
      <c r="V633" s="6" t="s">
        <v>632</v>
      </c>
      <c r="W633" s="6" t="s">
        <v>94</v>
      </c>
      <c r="Y633" s="6" t="s">
        <v>87</v>
      </c>
      <c r="AU633" s="6" t="s">
        <v>576</v>
      </c>
      <c r="AV633" s="6" t="s">
        <v>106</v>
      </c>
      <c r="AX633" s="6" t="s">
        <v>99</v>
      </c>
      <c r="AY633" s="13">
        <f t="shared" si="414"/>
        <v>1</v>
      </c>
      <c r="AZ633" s="13">
        <f t="shared" si="415"/>
        <v>0</v>
      </c>
      <c r="BA633" s="13">
        <f t="shared" si="416"/>
        <v>0</v>
      </c>
      <c r="BB633" s="13">
        <f t="shared" si="417"/>
        <v>0</v>
      </c>
      <c r="BC633" s="13">
        <f t="shared" si="418"/>
        <v>0</v>
      </c>
      <c r="BD633" s="13">
        <f t="shared" si="419"/>
        <v>0</v>
      </c>
      <c r="BE633" s="13">
        <f>COUNTIF(T633:AT633,"Tocaciones")</f>
        <v>0</v>
      </c>
      <c r="BF633" s="13">
        <f t="shared" si="420"/>
        <v>0</v>
      </c>
      <c r="BG633" s="13">
        <f t="shared" si="421"/>
        <v>0</v>
      </c>
      <c r="BH633" s="13">
        <f t="shared" si="422"/>
        <v>0</v>
      </c>
      <c r="BI633" s="13">
        <f t="shared" si="423"/>
        <v>0</v>
      </c>
      <c r="BJ633" s="13">
        <f t="shared" si="424"/>
        <v>0</v>
      </c>
      <c r="BK633" s="13">
        <f t="shared" si="425"/>
        <v>0</v>
      </c>
      <c r="BL633" s="13">
        <f t="shared" si="426"/>
        <v>0</v>
      </c>
      <c r="BM633" s="13">
        <f t="shared" si="427"/>
        <v>0</v>
      </c>
      <c r="BN633" s="13">
        <f t="shared" si="428"/>
        <v>0</v>
      </c>
      <c r="BO633" s="13">
        <f t="shared" si="429"/>
        <v>0</v>
      </c>
      <c r="BP633" s="13">
        <f t="shared" si="430"/>
        <v>0</v>
      </c>
      <c r="BQ633" s="13">
        <f t="shared" si="431"/>
        <v>0</v>
      </c>
      <c r="BR633" s="13">
        <f t="shared" si="432"/>
        <v>0</v>
      </c>
      <c r="BS633" s="13">
        <f t="shared" si="433"/>
        <v>0</v>
      </c>
      <c r="BT633" s="13">
        <f t="shared" si="434"/>
        <v>0</v>
      </c>
      <c r="BU633" s="40">
        <f t="shared" si="458"/>
        <v>1</v>
      </c>
      <c r="BV633" s="13">
        <f t="shared" si="435"/>
        <v>0</v>
      </c>
      <c r="BW633" s="13">
        <f t="shared" si="436"/>
        <v>0</v>
      </c>
      <c r="BX633" s="13">
        <f t="shared" si="437"/>
        <v>0</v>
      </c>
      <c r="BY633" s="13">
        <f t="shared" si="438"/>
        <v>0</v>
      </c>
      <c r="BZ633" s="13">
        <f t="shared" si="439"/>
        <v>0</v>
      </c>
      <c r="CA633" s="13">
        <f t="shared" si="440"/>
        <v>0</v>
      </c>
      <c r="CB633" s="13">
        <f t="shared" si="441"/>
        <v>0</v>
      </c>
      <c r="CC633" s="13">
        <f t="shared" si="442"/>
        <v>0</v>
      </c>
      <c r="CD633" s="13">
        <f t="shared" si="443"/>
        <v>0</v>
      </c>
      <c r="CE633" s="13">
        <f t="shared" si="444"/>
        <v>0</v>
      </c>
      <c r="CF633" s="13">
        <f t="shared" si="445"/>
        <v>0</v>
      </c>
      <c r="CG633" s="13">
        <f t="shared" si="446"/>
        <v>0</v>
      </c>
      <c r="CH633" s="13">
        <f t="shared" si="447"/>
        <v>0</v>
      </c>
      <c r="CI633" s="13">
        <f t="shared" si="448"/>
        <v>0</v>
      </c>
      <c r="CJ633" s="13">
        <f t="shared" si="449"/>
        <v>0</v>
      </c>
      <c r="CK633" s="13">
        <f t="shared" si="450"/>
        <v>1</v>
      </c>
      <c r="CL633" s="13">
        <f t="shared" si="451"/>
        <v>0</v>
      </c>
      <c r="CM633" s="13">
        <f t="shared" si="452"/>
        <v>0</v>
      </c>
      <c r="CN633" s="13">
        <f t="shared" si="453"/>
        <v>0</v>
      </c>
      <c r="CO633" s="13">
        <f t="shared" si="454"/>
        <v>0</v>
      </c>
      <c r="CP633" s="13">
        <f t="shared" si="455"/>
        <v>0</v>
      </c>
      <c r="CQ633" s="13">
        <f t="shared" si="456"/>
        <v>0</v>
      </c>
      <c r="CR633" s="13">
        <f t="shared" si="457"/>
        <v>1</v>
      </c>
      <c r="CS633" s="13">
        <f t="shared" si="459"/>
        <v>0</v>
      </c>
      <c r="CT633" s="13" t="s">
        <v>107</v>
      </c>
    </row>
    <row r="634" spans="1:98" x14ac:dyDescent="0.35">
      <c r="A634" s="14">
        <v>470</v>
      </c>
      <c r="B634" s="6">
        <v>633</v>
      </c>
      <c r="C634" s="6">
        <v>21</v>
      </c>
      <c r="D634" s="6">
        <v>1</v>
      </c>
      <c r="G634" s="6">
        <v>1</v>
      </c>
      <c r="H634" s="6"/>
      <c r="I634" s="6"/>
      <c r="J634" s="6" t="s">
        <v>158</v>
      </c>
      <c r="K634" s="16">
        <v>43796</v>
      </c>
      <c r="L634" s="6" t="s">
        <v>86</v>
      </c>
      <c r="M634" s="6" t="s">
        <v>398</v>
      </c>
      <c r="N634" s="6"/>
      <c r="O634" s="6"/>
      <c r="P634" s="16">
        <v>43789</v>
      </c>
      <c r="R634" s="6" t="s">
        <v>307</v>
      </c>
      <c r="S634" s="6" t="s">
        <v>310</v>
      </c>
      <c r="T634" s="6" t="s">
        <v>49</v>
      </c>
      <c r="U634" s="6" t="s">
        <v>963</v>
      </c>
      <c r="V634" s="6" t="s">
        <v>400</v>
      </c>
      <c r="W634" s="6" t="s">
        <v>94</v>
      </c>
      <c r="Y634" s="6" t="s">
        <v>87</v>
      </c>
      <c r="AA634" s="6" t="s">
        <v>53</v>
      </c>
      <c r="AB634" s="6" t="s">
        <v>963</v>
      </c>
      <c r="AC634" s="6" t="s">
        <v>94</v>
      </c>
      <c r="AE634" s="6" t="s">
        <v>79</v>
      </c>
      <c r="AG634" s="6" t="s">
        <v>49</v>
      </c>
      <c r="AH634" s="6" t="s">
        <v>964</v>
      </c>
      <c r="AI634" s="6" t="s">
        <v>94</v>
      </c>
      <c r="AK634" s="6" t="s">
        <v>86</v>
      </c>
      <c r="AM634" s="6" t="s">
        <v>50</v>
      </c>
      <c r="AN634" s="6" t="s">
        <v>425</v>
      </c>
      <c r="AO634" s="6" t="s">
        <v>94</v>
      </c>
      <c r="AQ634" s="6" t="s">
        <v>80</v>
      </c>
      <c r="AU634" s="6" t="s">
        <v>105</v>
      </c>
      <c r="AV634" s="6" t="s">
        <v>106</v>
      </c>
      <c r="AW634" s="6" t="s">
        <v>402</v>
      </c>
      <c r="AX634" s="6" t="s">
        <v>99</v>
      </c>
      <c r="AY634" s="13">
        <f t="shared" si="414"/>
        <v>2</v>
      </c>
      <c r="AZ634" s="13">
        <f t="shared" si="415"/>
        <v>1</v>
      </c>
      <c r="BA634" s="13">
        <f t="shared" si="416"/>
        <v>0</v>
      </c>
      <c r="BB634" s="13">
        <f t="shared" si="417"/>
        <v>0</v>
      </c>
      <c r="BC634" s="13">
        <f t="shared" si="418"/>
        <v>1</v>
      </c>
      <c r="BD634" s="13">
        <f t="shared" si="419"/>
        <v>0</v>
      </c>
      <c r="BE634" s="13">
        <f>COUNTIF(T634:AW634,"Tocaciones")</f>
        <v>0</v>
      </c>
      <c r="BF634" s="13">
        <f t="shared" si="420"/>
        <v>0</v>
      </c>
      <c r="BG634" s="13">
        <f t="shared" si="421"/>
        <v>0</v>
      </c>
      <c r="BH634" s="13">
        <f t="shared" si="422"/>
        <v>0</v>
      </c>
      <c r="BI634" s="13">
        <f t="shared" si="423"/>
        <v>0</v>
      </c>
      <c r="BJ634" s="13">
        <f t="shared" si="424"/>
        <v>0</v>
      </c>
      <c r="BK634" s="13">
        <f t="shared" si="425"/>
        <v>0</v>
      </c>
      <c r="BL634" s="13">
        <f t="shared" si="426"/>
        <v>0</v>
      </c>
      <c r="BM634" s="13">
        <f t="shared" si="427"/>
        <v>0</v>
      </c>
      <c r="BN634" s="13">
        <f t="shared" si="428"/>
        <v>0</v>
      </c>
      <c r="BO634" s="13">
        <f t="shared" si="429"/>
        <v>0</v>
      </c>
      <c r="BP634" s="13">
        <f t="shared" si="430"/>
        <v>0</v>
      </c>
      <c r="BQ634" s="13">
        <f t="shared" si="431"/>
        <v>0</v>
      </c>
      <c r="BR634" s="13">
        <f t="shared" si="432"/>
        <v>0</v>
      </c>
      <c r="BS634" s="13">
        <f t="shared" si="433"/>
        <v>0</v>
      </c>
      <c r="BT634" s="13">
        <f t="shared" si="434"/>
        <v>0</v>
      </c>
      <c r="BU634" s="40">
        <f t="shared" si="458"/>
        <v>4</v>
      </c>
      <c r="BV634" s="13">
        <f t="shared" si="435"/>
        <v>0</v>
      </c>
      <c r="BW634" s="13">
        <f t="shared" si="436"/>
        <v>0</v>
      </c>
      <c r="BX634" s="13">
        <f t="shared" si="437"/>
        <v>0</v>
      </c>
      <c r="BY634" s="13">
        <f t="shared" si="438"/>
        <v>0</v>
      </c>
      <c r="BZ634" s="13">
        <f t="shared" si="439"/>
        <v>0</v>
      </c>
      <c r="CA634" s="13">
        <f t="shared" si="440"/>
        <v>0</v>
      </c>
      <c r="CB634" s="13">
        <f t="shared" si="441"/>
        <v>0</v>
      </c>
      <c r="CC634" s="13">
        <f t="shared" si="442"/>
        <v>1</v>
      </c>
      <c r="CD634" s="13">
        <f t="shared" si="443"/>
        <v>1</v>
      </c>
      <c r="CE634" s="13">
        <f t="shared" si="444"/>
        <v>0</v>
      </c>
      <c r="CF634" s="13">
        <f t="shared" si="445"/>
        <v>0</v>
      </c>
      <c r="CG634" s="13">
        <f t="shared" si="446"/>
        <v>0</v>
      </c>
      <c r="CH634" s="13">
        <f t="shared" si="447"/>
        <v>0</v>
      </c>
      <c r="CI634" s="13">
        <f t="shared" si="448"/>
        <v>0</v>
      </c>
      <c r="CJ634" s="13">
        <f t="shared" si="449"/>
        <v>1</v>
      </c>
      <c r="CK634" s="13">
        <f t="shared" si="450"/>
        <v>1</v>
      </c>
      <c r="CL634" s="13">
        <f t="shared" si="451"/>
        <v>0</v>
      </c>
      <c r="CM634" s="13">
        <f t="shared" si="452"/>
        <v>0</v>
      </c>
      <c r="CN634" s="13">
        <f t="shared" si="453"/>
        <v>0</v>
      </c>
      <c r="CO634" s="13">
        <f t="shared" si="454"/>
        <v>0</v>
      </c>
      <c r="CP634" s="13">
        <f t="shared" si="455"/>
        <v>0</v>
      </c>
      <c r="CQ634" s="13">
        <f t="shared" si="456"/>
        <v>0</v>
      </c>
      <c r="CR634" s="13">
        <f t="shared" si="457"/>
        <v>4</v>
      </c>
      <c r="CS634" s="13">
        <f t="shared" si="459"/>
        <v>1</v>
      </c>
      <c r="CT634" s="13" t="s">
        <v>125</v>
      </c>
    </row>
    <row r="635" spans="1:98" x14ac:dyDescent="0.35">
      <c r="A635" s="14">
        <v>471</v>
      </c>
      <c r="B635" s="6">
        <v>634</v>
      </c>
      <c r="C635" s="6">
        <v>24</v>
      </c>
      <c r="D635" s="6">
        <v>1</v>
      </c>
      <c r="G635" s="6">
        <v>1</v>
      </c>
      <c r="H635" s="6"/>
      <c r="I635" s="6"/>
      <c r="J635" s="6" t="s">
        <v>158</v>
      </c>
      <c r="K635" s="16">
        <v>43796</v>
      </c>
      <c r="L635" s="6" t="s">
        <v>172</v>
      </c>
      <c r="M635" s="6" t="s">
        <v>398</v>
      </c>
      <c r="N635" s="6"/>
      <c r="O635" s="6"/>
      <c r="P635" s="16">
        <v>43757</v>
      </c>
      <c r="Q635" s="17">
        <v>0.60416666666666663</v>
      </c>
      <c r="R635" s="6" t="s">
        <v>98</v>
      </c>
      <c r="S635" s="6" t="s">
        <v>98</v>
      </c>
      <c r="T635" s="6" t="s">
        <v>49</v>
      </c>
      <c r="U635" s="6" t="s">
        <v>965</v>
      </c>
      <c r="V635" s="6" t="s">
        <v>400</v>
      </c>
      <c r="W635" s="6" t="s">
        <v>94</v>
      </c>
      <c r="Y635" s="6" t="s">
        <v>87</v>
      </c>
      <c r="AA635" s="6" t="s">
        <v>53</v>
      </c>
      <c r="AB635" s="6" t="s">
        <v>965</v>
      </c>
      <c r="AC635" s="6" t="s">
        <v>94</v>
      </c>
      <c r="AE635" s="6" t="s">
        <v>79</v>
      </c>
      <c r="AG635" s="6" t="s">
        <v>50</v>
      </c>
      <c r="AH635" s="6" t="s">
        <v>425</v>
      </c>
      <c r="AI635" s="6" t="s">
        <v>94</v>
      </c>
      <c r="AK635" s="6" t="s">
        <v>80</v>
      </c>
      <c r="AU635" s="6" t="s">
        <v>105</v>
      </c>
      <c r="AV635" s="6" t="s">
        <v>106</v>
      </c>
      <c r="AW635" s="6" t="s">
        <v>402</v>
      </c>
      <c r="AX635" s="6" t="s">
        <v>99</v>
      </c>
      <c r="AY635" s="13">
        <f t="shared" si="414"/>
        <v>1</v>
      </c>
      <c r="AZ635" s="13">
        <f t="shared" si="415"/>
        <v>1</v>
      </c>
      <c r="BA635" s="13">
        <f t="shared" si="416"/>
        <v>0</v>
      </c>
      <c r="BB635" s="13">
        <f t="shared" si="417"/>
        <v>0</v>
      </c>
      <c r="BC635" s="13">
        <f t="shared" si="418"/>
        <v>1</v>
      </c>
      <c r="BD635" s="13">
        <f t="shared" si="419"/>
        <v>0</v>
      </c>
      <c r="BE635" s="13">
        <f>COUNTIF(T635:AT635,"Tocaciones")</f>
        <v>0</v>
      </c>
      <c r="BF635" s="13">
        <f t="shared" si="420"/>
        <v>0</v>
      </c>
      <c r="BG635" s="13">
        <f t="shared" si="421"/>
        <v>0</v>
      </c>
      <c r="BH635" s="13">
        <f t="shared" si="422"/>
        <v>0</v>
      </c>
      <c r="BI635" s="13">
        <f t="shared" si="423"/>
        <v>0</v>
      </c>
      <c r="BJ635" s="13">
        <f t="shared" si="424"/>
        <v>0</v>
      </c>
      <c r="BK635" s="13">
        <f t="shared" si="425"/>
        <v>0</v>
      </c>
      <c r="BL635" s="13">
        <f t="shared" si="426"/>
        <v>0</v>
      </c>
      <c r="BM635" s="13">
        <f t="shared" si="427"/>
        <v>0</v>
      </c>
      <c r="BN635" s="13">
        <f t="shared" si="428"/>
        <v>0</v>
      </c>
      <c r="BO635" s="13">
        <f t="shared" si="429"/>
        <v>0</v>
      </c>
      <c r="BP635" s="13">
        <f t="shared" si="430"/>
        <v>0</v>
      </c>
      <c r="BQ635" s="13">
        <f t="shared" si="431"/>
        <v>0</v>
      </c>
      <c r="BR635" s="13">
        <f t="shared" si="432"/>
        <v>0</v>
      </c>
      <c r="BS635" s="13">
        <f t="shared" si="433"/>
        <v>0</v>
      </c>
      <c r="BT635" s="13">
        <f t="shared" si="434"/>
        <v>0</v>
      </c>
      <c r="BU635" s="40">
        <f t="shared" si="458"/>
        <v>3</v>
      </c>
      <c r="BV635" s="13">
        <f t="shared" si="435"/>
        <v>0</v>
      </c>
      <c r="BW635" s="13">
        <f t="shared" si="436"/>
        <v>0</v>
      </c>
      <c r="BX635" s="13">
        <f t="shared" si="437"/>
        <v>0</v>
      </c>
      <c r="BY635" s="13">
        <f t="shared" si="438"/>
        <v>0</v>
      </c>
      <c r="BZ635" s="13">
        <f t="shared" si="439"/>
        <v>0</v>
      </c>
      <c r="CA635" s="13">
        <f t="shared" si="440"/>
        <v>0</v>
      </c>
      <c r="CB635" s="13">
        <f t="shared" si="441"/>
        <v>0</v>
      </c>
      <c r="CC635" s="13">
        <f t="shared" si="442"/>
        <v>1</v>
      </c>
      <c r="CD635" s="13">
        <f t="shared" si="443"/>
        <v>1</v>
      </c>
      <c r="CE635" s="13">
        <f t="shared" si="444"/>
        <v>0</v>
      </c>
      <c r="CF635" s="13">
        <f t="shared" si="445"/>
        <v>0</v>
      </c>
      <c r="CG635" s="13">
        <f t="shared" si="446"/>
        <v>0</v>
      </c>
      <c r="CH635" s="13">
        <f t="shared" si="447"/>
        <v>0</v>
      </c>
      <c r="CI635" s="13">
        <f t="shared" si="448"/>
        <v>0</v>
      </c>
      <c r="CJ635" s="13">
        <f t="shared" si="449"/>
        <v>0</v>
      </c>
      <c r="CK635" s="13">
        <f t="shared" si="450"/>
        <v>1</v>
      </c>
      <c r="CL635" s="13">
        <f t="shared" si="451"/>
        <v>0</v>
      </c>
      <c r="CM635" s="13">
        <f t="shared" si="452"/>
        <v>0</v>
      </c>
      <c r="CN635" s="13">
        <f t="shared" si="453"/>
        <v>0</v>
      </c>
      <c r="CO635" s="13">
        <f t="shared" si="454"/>
        <v>0</v>
      </c>
      <c r="CP635" s="13">
        <f t="shared" si="455"/>
        <v>0</v>
      </c>
      <c r="CQ635" s="13">
        <f t="shared" si="456"/>
        <v>0</v>
      </c>
      <c r="CR635" s="13">
        <f t="shared" si="457"/>
        <v>3</v>
      </c>
      <c r="CS635" s="13">
        <f t="shared" si="459"/>
        <v>1</v>
      </c>
      <c r="CT635" s="13" t="s">
        <v>125</v>
      </c>
    </row>
    <row r="636" spans="1:98" x14ac:dyDescent="0.35">
      <c r="A636" s="14">
        <v>472</v>
      </c>
      <c r="B636" s="6">
        <v>635</v>
      </c>
      <c r="C636" s="13">
        <v>27</v>
      </c>
      <c r="D636" s="6">
        <v>1</v>
      </c>
      <c r="G636" s="6">
        <v>1</v>
      </c>
      <c r="H636" s="6"/>
      <c r="I636" s="6"/>
      <c r="J636" s="6" t="s">
        <v>163</v>
      </c>
      <c r="L636" s="6" t="s">
        <v>172</v>
      </c>
      <c r="M636" s="6" t="s">
        <v>966</v>
      </c>
      <c r="N636" s="6"/>
      <c r="O636" s="6"/>
      <c r="P636" s="16">
        <v>43760</v>
      </c>
      <c r="Q636" s="17">
        <v>0.85416666666666663</v>
      </c>
      <c r="R636" s="6" t="s">
        <v>98</v>
      </c>
      <c r="S636" s="6" t="s">
        <v>99</v>
      </c>
      <c r="T636" s="6" t="s">
        <v>49</v>
      </c>
      <c r="U636" s="6" t="s">
        <v>967</v>
      </c>
      <c r="V636" s="6" t="s">
        <v>167</v>
      </c>
      <c r="W636" s="6" t="s">
        <v>94</v>
      </c>
      <c r="X636" s="6">
        <v>3</v>
      </c>
      <c r="Y636" s="6" t="s">
        <v>87</v>
      </c>
      <c r="AA636" s="6" t="s">
        <v>53</v>
      </c>
      <c r="AB636" s="6" t="s">
        <v>968</v>
      </c>
      <c r="AC636" s="6" t="s">
        <v>94</v>
      </c>
      <c r="AD636" s="6">
        <v>3</v>
      </c>
      <c r="AE636" s="6" t="s">
        <v>86</v>
      </c>
      <c r="AU636" s="6" t="s">
        <v>105</v>
      </c>
      <c r="AV636" s="6" t="s">
        <v>106</v>
      </c>
      <c r="AW636" s="6" t="s">
        <v>168</v>
      </c>
      <c r="AX636" s="6" t="s">
        <v>99</v>
      </c>
      <c r="AY636" s="13">
        <f t="shared" si="414"/>
        <v>1</v>
      </c>
      <c r="AZ636" s="13">
        <f t="shared" si="415"/>
        <v>0</v>
      </c>
      <c r="BA636" s="13">
        <f t="shared" si="416"/>
        <v>0</v>
      </c>
      <c r="BB636" s="13">
        <f t="shared" si="417"/>
        <v>0</v>
      </c>
      <c r="BC636" s="13">
        <f t="shared" si="418"/>
        <v>1</v>
      </c>
      <c r="BD636" s="13">
        <f t="shared" si="419"/>
        <v>0</v>
      </c>
      <c r="BE636" s="13">
        <f>COUNTIF(T636:AW636,"Tocaciones")</f>
        <v>0</v>
      </c>
      <c r="BF636" s="13">
        <f t="shared" si="420"/>
        <v>0</v>
      </c>
      <c r="BG636" s="13">
        <f t="shared" si="421"/>
        <v>0</v>
      </c>
      <c r="BH636" s="13">
        <f t="shared" si="422"/>
        <v>0</v>
      </c>
      <c r="BI636" s="13">
        <f t="shared" si="423"/>
        <v>0</v>
      </c>
      <c r="BJ636" s="13">
        <f t="shared" si="424"/>
        <v>0</v>
      </c>
      <c r="BK636" s="13">
        <f t="shared" si="425"/>
        <v>0</v>
      </c>
      <c r="BL636" s="13">
        <f t="shared" si="426"/>
        <v>0</v>
      </c>
      <c r="BM636" s="13">
        <f t="shared" si="427"/>
        <v>0</v>
      </c>
      <c r="BN636" s="13">
        <f t="shared" si="428"/>
        <v>0</v>
      </c>
      <c r="BO636" s="13">
        <f t="shared" si="429"/>
        <v>0</v>
      </c>
      <c r="BP636" s="13">
        <f t="shared" si="430"/>
        <v>0</v>
      </c>
      <c r="BQ636" s="13">
        <f t="shared" si="431"/>
        <v>0</v>
      </c>
      <c r="BR636" s="13">
        <f t="shared" si="432"/>
        <v>0</v>
      </c>
      <c r="BS636" s="13">
        <f t="shared" si="433"/>
        <v>0</v>
      </c>
      <c r="BT636" s="13">
        <f t="shared" si="434"/>
        <v>0</v>
      </c>
      <c r="BU636" s="40">
        <f t="shared" si="458"/>
        <v>2</v>
      </c>
      <c r="BV636" s="13">
        <f t="shared" si="435"/>
        <v>0</v>
      </c>
      <c r="BW636" s="13">
        <f t="shared" si="436"/>
        <v>0</v>
      </c>
      <c r="BX636" s="13">
        <f t="shared" si="437"/>
        <v>0</v>
      </c>
      <c r="BY636" s="13">
        <f t="shared" si="438"/>
        <v>0</v>
      </c>
      <c r="BZ636" s="13">
        <f t="shared" si="439"/>
        <v>0</v>
      </c>
      <c r="CA636" s="13">
        <f t="shared" si="440"/>
        <v>0</v>
      </c>
      <c r="CB636" s="13">
        <f t="shared" si="441"/>
        <v>0</v>
      </c>
      <c r="CC636" s="13">
        <f t="shared" si="442"/>
        <v>0</v>
      </c>
      <c r="CD636" s="13">
        <f t="shared" si="443"/>
        <v>0</v>
      </c>
      <c r="CE636" s="13">
        <f t="shared" si="444"/>
        <v>0</v>
      </c>
      <c r="CF636" s="13">
        <f t="shared" si="445"/>
        <v>0</v>
      </c>
      <c r="CG636" s="13">
        <f t="shared" si="446"/>
        <v>0</v>
      </c>
      <c r="CH636" s="13">
        <f t="shared" si="447"/>
        <v>0</v>
      </c>
      <c r="CI636" s="13">
        <f t="shared" si="448"/>
        <v>0</v>
      </c>
      <c r="CJ636" s="13">
        <f t="shared" si="449"/>
        <v>1</v>
      </c>
      <c r="CK636" s="13">
        <f t="shared" si="450"/>
        <v>1</v>
      </c>
      <c r="CL636" s="13">
        <f t="shared" si="451"/>
        <v>0</v>
      </c>
      <c r="CM636" s="13">
        <f t="shared" si="452"/>
        <v>0</v>
      </c>
      <c r="CN636" s="13">
        <f t="shared" si="453"/>
        <v>0</v>
      </c>
      <c r="CO636" s="13">
        <f t="shared" si="454"/>
        <v>0</v>
      </c>
      <c r="CP636" s="13">
        <f t="shared" si="455"/>
        <v>0</v>
      </c>
      <c r="CQ636" s="13">
        <f t="shared" si="456"/>
        <v>0</v>
      </c>
      <c r="CR636" s="13">
        <f t="shared" si="457"/>
        <v>2</v>
      </c>
      <c r="CS636" s="13">
        <f t="shared" si="459"/>
        <v>0</v>
      </c>
      <c r="CT636" s="13" t="s">
        <v>107</v>
      </c>
    </row>
    <row r="637" spans="1:98" x14ac:dyDescent="0.35">
      <c r="A637" s="14">
        <v>473</v>
      </c>
      <c r="B637" s="6">
        <v>636</v>
      </c>
      <c r="C637" s="13">
        <v>24</v>
      </c>
      <c r="D637" s="6">
        <v>1</v>
      </c>
      <c r="G637" s="6">
        <v>1</v>
      </c>
      <c r="H637" s="6"/>
      <c r="I637" s="6"/>
      <c r="J637" s="6" t="s">
        <v>969</v>
      </c>
      <c r="K637" s="16">
        <v>43797</v>
      </c>
      <c r="L637" s="6" t="s">
        <v>86</v>
      </c>
      <c r="M637" s="6" t="s">
        <v>970</v>
      </c>
      <c r="N637" s="6"/>
      <c r="O637" s="6"/>
      <c r="P637" s="16">
        <v>43763</v>
      </c>
      <c r="Q637" s="17">
        <v>0.91666666666666663</v>
      </c>
      <c r="R637" s="6" t="s">
        <v>307</v>
      </c>
      <c r="S637" s="6" t="s">
        <v>310</v>
      </c>
      <c r="T637" s="6" t="s">
        <v>49</v>
      </c>
      <c r="U637" s="6" t="s">
        <v>971</v>
      </c>
      <c r="V637" s="6" t="s">
        <v>972</v>
      </c>
      <c r="W637" s="6" t="s">
        <v>94</v>
      </c>
      <c r="Y637" s="6" t="s">
        <v>87</v>
      </c>
      <c r="AU637" s="6" t="s">
        <v>105</v>
      </c>
      <c r="AV637" s="6" t="s">
        <v>106</v>
      </c>
      <c r="AX637" s="6" t="s">
        <v>310</v>
      </c>
      <c r="AY637" s="13">
        <f t="shared" si="414"/>
        <v>1</v>
      </c>
      <c r="AZ637" s="13">
        <f t="shared" si="415"/>
        <v>0</v>
      </c>
      <c r="BA637" s="13">
        <f t="shared" si="416"/>
        <v>0</v>
      </c>
      <c r="BB637" s="13">
        <f t="shared" si="417"/>
        <v>0</v>
      </c>
      <c r="BC637" s="13">
        <f t="shared" si="418"/>
        <v>0</v>
      </c>
      <c r="BD637" s="13">
        <f t="shared" si="419"/>
        <v>0</v>
      </c>
      <c r="BE637" s="13">
        <f>COUNTIF(T637:AT637,"Tocaciones")</f>
        <v>0</v>
      </c>
      <c r="BF637" s="13">
        <f t="shared" si="420"/>
        <v>0</v>
      </c>
      <c r="BG637" s="13">
        <f t="shared" si="421"/>
        <v>0</v>
      </c>
      <c r="BH637" s="13">
        <f t="shared" si="422"/>
        <v>0</v>
      </c>
      <c r="BI637" s="13">
        <f t="shared" si="423"/>
        <v>0</v>
      </c>
      <c r="BJ637" s="13">
        <f t="shared" si="424"/>
        <v>0</v>
      </c>
      <c r="BK637" s="13">
        <f t="shared" si="425"/>
        <v>0</v>
      </c>
      <c r="BL637" s="13">
        <f t="shared" si="426"/>
        <v>0</v>
      </c>
      <c r="BM637" s="13">
        <f t="shared" si="427"/>
        <v>0</v>
      </c>
      <c r="BN637" s="13">
        <f t="shared" si="428"/>
        <v>0</v>
      </c>
      <c r="BO637" s="13">
        <f t="shared" si="429"/>
        <v>0</v>
      </c>
      <c r="BP637" s="13">
        <f t="shared" si="430"/>
        <v>0</v>
      </c>
      <c r="BQ637" s="13">
        <f t="shared" si="431"/>
        <v>0</v>
      </c>
      <c r="BR637" s="13">
        <f t="shared" si="432"/>
        <v>0</v>
      </c>
      <c r="BS637" s="13">
        <f t="shared" si="433"/>
        <v>0</v>
      </c>
      <c r="BT637" s="13">
        <f t="shared" si="434"/>
        <v>0</v>
      </c>
      <c r="BU637" s="40">
        <f t="shared" si="458"/>
        <v>1</v>
      </c>
      <c r="BV637" s="13">
        <f t="shared" si="435"/>
        <v>0</v>
      </c>
      <c r="BW637" s="13">
        <f t="shared" si="436"/>
        <v>0</v>
      </c>
      <c r="BX637" s="13">
        <f t="shared" si="437"/>
        <v>0</v>
      </c>
      <c r="BY637" s="13">
        <f t="shared" si="438"/>
        <v>0</v>
      </c>
      <c r="BZ637" s="13">
        <f t="shared" si="439"/>
        <v>0</v>
      </c>
      <c r="CA637" s="13">
        <f t="shared" si="440"/>
        <v>0</v>
      </c>
      <c r="CB637" s="13">
        <f t="shared" si="441"/>
        <v>0</v>
      </c>
      <c r="CC637" s="13">
        <f t="shared" si="442"/>
        <v>0</v>
      </c>
      <c r="CD637" s="13">
        <f t="shared" si="443"/>
        <v>0</v>
      </c>
      <c r="CE637" s="13">
        <f t="shared" si="444"/>
        <v>0</v>
      </c>
      <c r="CF637" s="13">
        <f t="shared" si="445"/>
        <v>0</v>
      </c>
      <c r="CG637" s="13">
        <f t="shared" si="446"/>
        <v>0</v>
      </c>
      <c r="CH637" s="13">
        <f t="shared" si="447"/>
        <v>0</v>
      </c>
      <c r="CI637" s="13">
        <f t="shared" si="448"/>
        <v>0</v>
      </c>
      <c r="CJ637" s="13">
        <f t="shared" si="449"/>
        <v>0</v>
      </c>
      <c r="CK637" s="13">
        <f t="shared" si="450"/>
        <v>1</v>
      </c>
      <c r="CL637" s="13">
        <f t="shared" si="451"/>
        <v>0</v>
      </c>
      <c r="CM637" s="13">
        <f t="shared" si="452"/>
        <v>0</v>
      </c>
      <c r="CN637" s="13">
        <f t="shared" si="453"/>
        <v>0</v>
      </c>
      <c r="CO637" s="13">
        <f t="shared" si="454"/>
        <v>0</v>
      </c>
      <c r="CP637" s="13">
        <f t="shared" si="455"/>
        <v>0</v>
      </c>
      <c r="CQ637" s="13">
        <f t="shared" si="456"/>
        <v>0</v>
      </c>
      <c r="CR637" s="13">
        <f t="shared" si="457"/>
        <v>1</v>
      </c>
      <c r="CS637" s="13">
        <f t="shared" si="459"/>
        <v>0</v>
      </c>
      <c r="CT637" s="13" t="s">
        <v>107</v>
      </c>
    </row>
    <row r="638" spans="1:98" x14ac:dyDescent="0.35">
      <c r="A638" s="14">
        <v>474</v>
      </c>
      <c r="B638" s="6">
        <v>637</v>
      </c>
      <c r="D638" s="6">
        <v>2</v>
      </c>
      <c r="G638" s="6">
        <v>1</v>
      </c>
      <c r="H638" s="6"/>
      <c r="I638" s="6"/>
      <c r="J638" s="6" t="s">
        <v>163</v>
      </c>
      <c r="K638" s="16">
        <v>43766</v>
      </c>
      <c r="L638" s="6" t="s">
        <v>462</v>
      </c>
      <c r="M638" s="6" t="s">
        <v>966</v>
      </c>
      <c r="N638" s="6"/>
      <c r="O638" s="6"/>
      <c r="P638" s="16">
        <v>43757</v>
      </c>
      <c r="Q638" s="17">
        <v>8.3333333333333329E-2</v>
      </c>
      <c r="R638" s="6" t="s">
        <v>98</v>
      </c>
      <c r="S638" s="6" t="s">
        <v>99</v>
      </c>
      <c r="T638" s="6" t="s">
        <v>52</v>
      </c>
      <c r="U638" s="6" t="s">
        <v>973</v>
      </c>
      <c r="V638" s="6" t="s">
        <v>167</v>
      </c>
      <c r="W638" s="6" t="s">
        <v>94</v>
      </c>
      <c r="Y638" s="6" t="s">
        <v>72</v>
      </c>
      <c r="Z638" s="6" t="s">
        <v>77</v>
      </c>
      <c r="AA638" s="6" t="s">
        <v>53</v>
      </c>
      <c r="AB638" s="6" t="s">
        <v>968</v>
      </c>
      <c r="AC638" s="6" t="s">
        <v>94</v>
      </c>
      <c r="AU638" s="6" t="s">
        <v>105</v>
      </c>
      <c r="AV638" s="6" t="s">
        <v>106</v>
      </c>
      <c r="AW638" s="6" t="s">
        <v>974</v>
      </c>
      <c r="AX638" s="6" t="s">
        <v>99</v>
      </c>
      <c r="AY638" s="13">
        <f t="shared" si="414"/>
        <v>0</v>
      </c>
      <c r="AZ638" s="13">
        <f t="shared" si="415"/>
        <v>0</v>
      </c>
      <c r="BA638" s="13">
        <f t="shared" si="416"/>
        <v>0</v>
      </c>
      <c r="BB638" s="13">
        <f t="shared" si="417"/>
        <v>1</v>
      </c>
      <c r="BC638" s="13">
        <f t="shared" si="418"/>
        <v>1</v>
      </c>
      <c r="BD638" s="13">
        <f t="shared" si="419"/>
        <v>0</v>
      </c>
      <c r="BE638" s="13">
        <f>COUNTIF(T638:AW638,"Tocaciones")</f>
        <v>0</v>
      </c>
      <c r="BF638" s="13">
        <f t="shared" si="420"/>
        <v>0</v>
      </c>
      <c r="BG638" s="13">
        <f t="shared" si="421"/>
        <v>0</v>
      </c>
      <c r="BH638" s="13">
        <f t="shared" si="422"/>
        <v>0</v>
      </c>
      <c r="BI638" s="13">
        <f t="shared" si="423"/>
        <v>0</v>
      </c>
      <c r="BJ638" s="13">
        <f t="shared" si="424"/>
        <v>0</v>
      </c>
      <c r="BK638" s="13">
        <f t="shared" si="425"/>
        <v>0</v>
      </c>
      <c r="BL638" s="13">
        <f t="shared" si="426"/>
        <v>0</v>
      </c>
      <c r="BM638" s="13">
        <f t="shared" si="427"/>
        <v>0</v>
      </c>
      <c r="BN638" s="13">
        <f t="shared" si="428"/>
        <v>0</v>
      </c>
      <c r="BO638" s="13">
        <f t="shared" si="429"/>
        <v>0</v>
      </c>
      <c r="BP638" s="13">
        <f t="shared" si="430"/>
        <v>0</v>
      </c>
      <c r="BQ638" s="13">
        <f t="shared" si="431"/>
        <v>0</v>
      </c>
      <c r="BR638" s="13">
        <f t="shared" si="432"/>
        <v>0</v>
      </c>
      <c r="BS638" s="13">
        <f t="shared" si="433"/>
        <v>0</v>
      </c>
      <c r="BT638" s="13">
        <f t="shared" si="434"/>
        <v>0</v>
      </c>
      <c r="BU638" s="40">
        <f t="shared" si="458"/>
        <v>2</v>
      </c>
      <c r="BV638" s="13">
        <f t="shared" si="435"/>
        <v>1</v>
      </c>
      <c r="BW638" s="13">
        <f t="shared" si="436"/>
        <v>0</v>
      </c>
      <c r="BX638" s="13">
        <f t="shared" si="437"/>
        <v>0</v>
      </c>
      <c r="BY638" s="13">
        <f t="shared" si="438"/>
        <v>0</v>
      </c>
      <c r="BZ638" s="13">
        <f t="shared" si="439"/>
        <v>0</v>
      </c>
      <c r="CA638" s="13">
        <f t="shared" si="440"/>
        <v>1</v>
      </c>
      <c r="CB638" s="13">
        <f t="shared" si="441"/>
        <v>0</v>
      </c>
      <c r="CC638" s="13">
        <f t="shared" si="442"/>
        <v>0</v>
      </c>
      <c r="CD638" s="13">
        <f t="shared" si="443"/>
        <v>0</v>
      </c>
      <c r="CE638" s="13">
        <f t="shared" si="444"/>
        <v>0</v>
      </c>
      <c r="CF638" s="13">
        <f t="shared" si="445"/>
        <v>0</v>
      </c>
      <c r="CG638" s="13">
        <f t="shared" si="446"/>
        <v>0</v>
      </c>
      <c r="CH638" s="13">
        <f t="shared" si="447"/>
        <v>0</v>
      </c>
      <c r="CI638" s="13">
        <f t="shared" si="448"/>
        <v>0</v>
      </c>
      <c r="CJ638" s="13">
        <f t="shared" si="449"/>
        <v>0</v>
      </c>
      <c r="CK638" s="13">
        <f t="shared" si="450"/>
        <v>0</v>
      </c>
      <c r="CL638" s="13">
        <f t="shared" si="451"/>
        <v>0</v>
      </c>
      <c r="CM638" s="13">
        <f t="shared" si="452"/>
        <v>0</v>
      </c>
      <c r="CN638" s="13">
        <f t="shared" si="453"/>
        <v>0</v>
      </c>
      <c r="CO638" s="13">
        <f t="shared" si="454"/>
        <v>0</v>
      </c>
      <c r="CP638" s="13">
        <f t="shared" si="455"/>
        <v>0</v>
      </c>
      <c r="CQ638" s="13">
        <f t="shared" si="456"/>
        <v>0</v>
      </c>
      <c r="CR638" s="13">
        <f t="shared" si="457"/>
        <v>2</v>
      </c>
      <c r="CS638" s="13">
        <f t="shared" si="459"/>
        <v>0</v>
      </c>
      <c r="CT638" s="13" t="s">
        <v>107</v>
      </c>
    </row>
    <row r="639" spans="1:98" x14ac:dyDescent="0.35">
      <c r="A639" s="14">
        <v>475</v>
      </c>
      <c r="B639" s="6">
        <v>638</v>
      </c>
      <c r="C639" s="6">
        <v>19</v>
      </c>
      <c r="D639" s="6">
        <v>1</v>
      </c>
      <c r="G639" s="6">
        <v>1</v>
      </c>
      <c r="H639" s="6"/>
      <c r="I639" s="6"/>
      <c r="J639" s="6" t="s">
        <v>158</v>
      </c>
      <c r="K639" s="16">
        <v>43796</v>
      </c>
      <c r="L639" s="6" t="s">
        <v>86</v>
      </c>
      <c r="M639" s="6" t="s">
        <v>398</v>
      </c>
      <c r="N639" s="6"/>
      <c r="O639" s="6"/>
      <c r="P639" s="21">
        <v>43774</v>
      </c>
      <c r="Q639" s="17">
        <v>0.89583333333333337</v>
      </c>
      <c r="R639" s="6" t="s">
        <v>99</v>
      </c>
      <c r="S639" s="6" t="s">
        <v>98</v>
      </c>
      <c r="T639" s="6" t="s">
        <v>53</v>
      </c>
      <c r="U639" s="6" t="s">
        <v>975</v>
      </c>
      <c r="V639" s="6" t="s">
        <v>400</v>
      </c>
      <c r="W639" s="6" t="s">
        <v>94</v>
      </c>
      <c r="Y639" s="6" t="s">
        <v>79</v>
      </c>
      <c r="AA639" s="6" t="s">
        <v>49</v>
      </c>
      <c r="AB639" s="6" t="s">
        <v>976</v>
      </c>
      <c r="AC639" s="6" t="s">
        <v>94</v>
      </c>
      <c r="AE639" s="6" t="s">
        <v>87</v>
      </c>
      <c r="AG639" s="6" t="s">
        <v>50</v>
      </c>
      <c r="AH639" s="6" t="s">
        <v>976</v>
      </c>
      <c r="AI639" s="6" t="s">
        <v>94</v>
      </c>
      <c r="AK639" s="6" t="s">
        <v>80</v>
      </c>
      <c r="AU639" s="6" t="s">
        <v>105</v>
      </c>
      <c r="AV639" s="6" t="s">
        <v>106</v>
      </c>
      <c r="AW639" s="6" t="s">
        <v>402</v>
      </c>
      <c r="AX639" s="6" t="s">
        <v>99</v>
      </c>
      <c r="AY639" s="13">
        <f t="shared" si="414"/>
        <v>1</v>
      </c>
      <c r="AZ639" s="13">
        <f t="shared" si="415"/>
        <v>1</v>
      </c>
      <c r="BA639" s="13">
        <f t="shared" si="416"/>
        <v>0</v>
      </c>
      <c r="BB639" s="13">
        <f t="shared" si="417"/>
        <v>0</v>
      </c>
      <c r="BC639" s="13">
        <f t="shared" si="418"/>
        <v>1</v>
      </c>
      <c r="BD639" s="13">
        <f t="shared" si="419"/>
        <v>0</v>
      </c>
      <c r="BE639" s="13">
        <f>COUNTIF(T639:AT639,"Tocaciones")</f>
        <v>0</v>
      </c>
      <c r="BF639" s="13">
        <f t="shared" si="420"/>
        <v>0</v>
      </c>
      <c r="BG639" s="13">
        <f t="shared" si="421"/>
        <v>0</v>
      </c>
      <c r="BH639" s="13">
        <f t="shared" si="422"/>
        <v>0</v>
      </c>
      <c r="BI639" s="13">
        <f t="shared" si="423"/>
        <v>0</v>
      </c>
      <c r="BJ639" s="13">
        <f t="shared" si="424"/>
        <v>0</v>
      </c>
      <c r="BK639" s="13">
        <f t="shared" si="425"/>
        <v>0</v>
      </c>
      <c r="BL639" s="13">
        <f t="shared" si="426"/>
        <v>0</v>
      </c>
      <c r="BM639" s="13">
        <f t="shared" si="427"/>
        <v>0</v>
      </c>
      <c r="BN639" s="13">
        <f t="shared" si="428"/>
        <v>0</v>
      </c>
      <c r="BO639" s="13">
        <f t="shared" si="429"/>
        <v>0</v>
      </c>
      <c r="BP639" s="13">
        <f t="shared" si="430"/>
        <v>0</v>
      </c>
      <c r="BQ639" s="13">
        <f t="shared" si="431"/>
        <v>0</v>
      </c>
      <c r="BR639" s="13">
        <f t="shared" si="432"/>
        <v>0</v>
      </c>
      <c r="BS639" s="13">
        <f t="shared" si="433"/>
        <v>0</v>
      </c>
      <c r="BT639" s="13">
        <f t="shared" si="434"/>
        <v>0</v>
      </c>
      <c r="BU639" s="40">
        <f t="shared" si="458"/>
        <v>3</v>
      </c>
      <c r="BV639" s="13">
        <f t="shared" si="435"/>
        <v>0</v>
      </c>
      <c r="BW639" s="13">
        <f t="shared" si="436"/>
        <v>0</v>
      </c>
      <c r="BX639" s="13">
        <f t="shared" si="437"/>
        <v>0</v>
      </c>
      <c r="BY639" s="13">
        <f t="shared" si="438"/>
        <v>0</v>
      </c>
      <c r="BZ639" s="13">
        <f t="shared" si="439"/>
        <v>0</v>
      </c>
      <c r="CA639" s="13">
        <f t="shared" si="440"/>
        <v>0</v>
      </c>
      <c r="CB639" s="13">
        <f t="shared" si="441"/>
        <v>0</v>
      </c>
      <c r="CC639" s="13">
        <f t="shared" si="442"/>
        <v>1</v>
      </c>
      <c r="CD639" s="13">
        <f t="shared" si="443"/>
        <v>1</v>
      </c>
      <c r="CE639" s="13">
        <f t="shared" si="444"/>
        <v>0</v>
      </c>
      <c r="CF639" s="13">
        <f t="shared" si="445"/>
        <v>0</v>
      </c>
      <c r="CG639" s="13">
        <f t="shared" si="446"/>
        <v>0</v>
      </c>
      <c r="CH639" s="13">
        <f t="shared" si="447"/>
        <v>0</v>
      </c>
      <c r="CI639" s="13">
        <f t="shared" si="448"/>
        <v>0</v>
      </c>
      <c r="CJ639" s="13">
        <f t="shared" si="449"/>
        <v>0</v>
      </c>
      <c r="CK639" s="13">
        <f t="shared" si="450"/>
        <v>1</v>
      </c>
      <c r="CL639" s="13">
        <f t="shared" si="451"/>
        <v>0</v>
      </c>
      <c r="CM639" s="13">
        <f t="shared" si="452"/>
        <v>0</v>
      </c>
      <c r="CN639" s="13">
        <f t="shared" si="453"/>
        <v>0</v>
      </c>
      <c r="CO639" s="13">
        <f t="shared" si="454"/>
        <v>0</v>
      </c>
      <c r="CP639" s="13">
        <f t="shared" si="455"/>
        <v>0</v>
      </c>
      <c r="CQ639" s="13">
        <f t="shared" si="456"/>
        <v>0</v>
      </c>
      <c r="CR639" s="13">
        <f t="shared" si="457"/>
        <v>3</v>
      </c>
      <c r="CS639" s="13">
        <f t="shared" si="459"/>
        <v>1</v>
      </c>
      <c r="CT639" s="13" t="s">
        <v>125</v>
      </c>
    </row>
    <row r="640" spans="1:98" x14ac:dyDescent="0.35">
      <c r="A640" s="14">
        <v>476</v>
      </c>
      <c r="B640" s="6">
        <v>639</v>
      </c>
      <c r="C640" s="6">
        <v>22</v>
      </c>
      <c r="D640" s="6">
        <v>2</v>
      </c>
      <c r="G640" s="6">
        <v>1</v>
      </c>
      <c r="H640" s="6"/>
      <c r="I640" s="6"/>
      <c r="J640" s="6" t="s">
        <v>158</v>
      </c>
      <c r="K640" s="16">
        <v>43796</v>
      </c>
      <c r="L640" s="6" t="s">
        <v>86</v>
      </c>
      <c r="M640" s="6" t="s">
        <v>398</v>
      </c>
      <c r="N640" s="6"/>
      <c r="O640" s="6"/>
      <c r="P640" s="16">
        <v>43766</v>
      </c>
      <c r="R640" s="6" t="s">
        <v>99</v>
      </c>
      <c r="S640" s="6" t="s">
        <v>98</v>
      </c>
      <c r="T640" s="6" t="s">
        <v>49</v>
      </c>
      <c r="U640" s="6" t="s">
        <v>977</v>
      </c>
      <c r="V640" s="6" t="s">
        <v>400</v>
      </c>
      <c r="W640" s="6" t="s">
        <v>94</v>
      </c>
      <c r="Y640" s="6" t="s">
        <v>87</v>
      </c>
      <c r="AA640" s="6" t="s">
        <v>53</v>
      </c>
      <c r="AB640" s="6" t="s">
        <v>977</v>
      </c>
      <c r="AC640" s="6" t="s">
        <v>94</v>
      </c>
      <c r="AE640" s="6" t="s">
        <v>79</v>
      </c>
      <c r="AG640" s="6" t="s">
        <v>50</v>
      </c>
      <c r="AH640" s="6" t="s">
        <v>420</v>
      </c>
      <c r="AI640" s="6" t="s">
        <v>94</v>
      </c>
      <c r="AK640" s="6" t="s">
        <v>80</v>
      </c>
      <c r="AU640" s="6" t="s">
        <v>105</v>
      </c>
      <c r="AV640" s="6" t="s">
        <v>106</v>
      </c>
      <c r="AW640" s="6" t="s">
        <v>420</v>
      </c>
      <c r="AX640" s="6" t="s">
        <v>99</v>
      </c>
      <c r="AY640" s="13">
        <f t="shared" si="414"/>
        <v>1</v>
      </c>
      <c r="AZ640" s="13">
        <f t="shared" si="415"/>
        <v>1</v>
      </c>
      <c r="BA640" s="13">
        <f t="shared" si="416"/>
        <v>0</v>
      </c>
      <c r="BB640" s="13">
        <f t="shared" si="417"/>
        <v>0</v>
      </c>
      <c r="BC640" s="13">
        <f t="shared" si="418"/>
        <v>1</v>
      </c>
      <c r="BD640" s="13">
        <f t="shared" si="419"/>
        <v>0</v>
      </c>
      <c r="BE640" s="13">
        <f>COUNTIF(T640:AW640,"Tocaciones")</f>
        <v>0</v>
      </c>
      <c r="BF640" s="13">
        <f t="shared" si="420"/>
        <v>0</v>
      </c>
      <c r="BG640" s="13">
        <f t="shared" si="421"/>
        <v>0</v>
      </c>
      <c r="BH640" s="13">
        <f t="shared" si="422"/>
        <v>0</v>
      </c>
      <c r="BI640" s="13">
        <f t="shared" si="423"/>
        <v>0</v>
      </c>
      <c r="BJ640" s="13">
        <f t="shared" si="424"/>
        <v>0</v>
      </c>
      <c r="BK640" s="13">
        <f t="shared" si="425"/>
        <v>0</v>
      </c>
      <c r="BL640" s="13">
        <f t="shared" si="426"/>
        <v>0</v>
      </c>
      <c r="BM640" s="13">
        <f t="shared" si="427"/>
        <v>0</v>
      </c>
      <c r="BN640" s="13">
        <f t="shared" si="428"/>
        <v>0</v>
      </c>
      <c r="BO640" s="13">
        <f t="shared" si="429"/>
        <v>0</v>
      </c>
      <c r="BP640" s="13">
        <f t="shared" si="430"/>
        <v>0</v>
      </c>
      <c r="BQ640" s="13">
        <f t="shared" si="431"/>
        <v>0</v>
      </c>
      <c r="BR640" s="13">
        <f t="shared" si="432"/>
        <v>0</v>
      </c>
      <c r="BS640" s="13">
        <f t="shared" si="433"/>
        <v>0</v>
      </c>
      <c r="BT640" s="13">
        <f t="shared" si="434"/>
        <v>0</v>
      </c>
      <c r="BU640" s="40">
        <f t="shared" si="458"/>
        <v>3</v>
      </c>
      <c r="BV640" s="13">
        <f t="shared" si="435"/>
        <v>0</v>
      </c>
      <c r="BW640" s="13">
        <f t="shared" si="436"/>
        <v>0</v>
      </c>
      <c r="BX640" s="13">
        <f t="shared" si="437"/>
        <v>0</v>
      </c>
      <c r="BY640" s="13">
        <f t="shared" si="438"/>
        <v>0</v>
      </c>
      <c r="BZ640" s="13">
        <f t="shared" si="439"/>
        <v>0</v>
      </c>
      <c r="CA640" s="13">
        <f t="shared" si="440"/>
        <v>0</v>
      </c>
      <c r="CB640" s="13">
        <f t="shared" si="441"/>
        <v>0</v>
      </c>
      <c r="CC640" s="13">
        <f t="shared" si="442"/>
        <v>1</v>
      </c>
      <c r="CD640" s="13">
        <f t="shared" si="443"/>
        <v>1</v>
      </c>
      <c r="CE640" s="13">
        <f t="shared" si="444"/>
        <v>0</v>
      </c>
      <c r="CF640" s="13">
        <f t="shared" si="445"/>
        <v>0</v>
      </c>
      <c r="CG640" s="13">
        <f t="shared" si="446"/>
        <v>0</v>
      </c>
      <c r="CH640" s="13">
        <f t="shared" si="447"/>
        <v>0</v>
      </c>
      <c r="CI640" s="13">
        <f t="shared" si="448"/>
        <v>0</v>
      </c>
      <c r="CJ640" s="13">
        <f t="shared" si="449"/>
        <v>0</v>
      </c>
      <c r="CK640" s="13">
        <f t="shared" si="450"/>
        <v>1</v>
      </c>
      <c r="CL640" s="13">
        <f t="shared" si="451"/>
        <v>0</v>
      </c>
      <c r="CM640" s="13">
        <f t="shared" si="452"/>
        <v>0</v>
      </c>
      <c r="CN640" s="13">
        <f t="shared" si="453"/>
        <v>0</v>
      </c>
      <c r="CO640" s="13">
        <f t="shared" si="454"/>
        <v>0</v>
      </c>
      <c r="CP640" s="13">
        <f t="shared" si="455"/>
        <v>0</v>
      </c>
      <c r="CQ640" s="13">
        <f t="shared" si="456"/>
        <v>0</v>
      </c>
      <c r="CR640" s="13">
        <f t="shared" si="457"/>
        <v>3</v>
      </c>
      <c r="CS640" s="13">
        <f t="shared" si="459"/>
        <v>1</v>
      </c>
      <c r="CT640" s="13" t="s">
        <v>125</v>
      </c>
    </row>
    <row r="641" spans="1:98" x14ac:dyDescent="0.35">
      <c r="A641" s="14">
        <v>477</v>
      </c>
      <c r="B641" s="6">
        <v>640</v>
      </c>
      <c r="C641" s="13">
        <v>25</v>
      </c>
      <c r="D641" s="6">
        <v>1</v>
      </c>
      <c r="G641" s="6">
        <v>1</v>
      </c>
      <c r="H641" s="6"/>
      <c r="I641" s="6"/>
      <c r="J641" s="6" t="s">
        <v>969</v>
      </c>
      <c r="K641" s="16">
        <v>43797</v>
      </c>
      <c r="L641" s="6" t="s">
        <v>86</v>
      </c>
      <c r="M641" s="6" t="s">
        <v>325</v>
      </c>
      <c r="N641" s="6"/>
      <c r="O641" s="6"/>
      <c r="P641" s="21">
        <v>43773</v>
      </c>
      <c r="Q641" s="17">
        <v>0.70833333333333337</v>
      </c>
      <c r="R641" s="6" t="s">
        <v>310</v>
      </c>
      <c r="S641" s="6" t="s">
        <v>307</v>
      </c>
      <c r="T641" s="6" t="s">
        <v>49</v>
      </c>
      <c r="U641" s="6" t="s">
        <v>978</v>
      </c>
      <c r="V641" s="6" t="s">
        <v>979</v>
      </c>
      <c r="W641" s="6" t="s">
        <v>94</v>
      </c>
      <c r="Y641" s="6" t="s">
        <v>87</v>
      </c>
      <c r="AA641" s="6" t="s">
        <v>53</v>
      </c>
      <c r="AB641" s="6" t="s">
        <v>978</v>
      </c>
      <c r="AC641" s="6" t="s">
        <v>94</v>
      </c>
      <c r="AE641" s="6" t="s">
        <v>79</v>
      </c>
      <c r="AG641" s="6" t="s">
        <v>49</v>
      </c>
      <c r="AH641" s="6" t="s">
        <v>406</v>
      </c>
      <c r="AI641" s="6" t="s">
        <v>94</v>
      </c>
      <c r="AK641" s="6" t="s">
        <v>86</v>
      </c>
      <c r="AU641" s="6" t="s">
        <v>105</v>
      </c>
      <c r="AV641" s="6" t="s">
        <v>106</v>
      </c>
      <c r="AW641" s="6" t="s">
        <v>472</v>
      </c>
      <c r="AX641" s="6" t="s">
        <v>310</v>
      </c>
      <c r="AY641" s="13">
        <f t="shared" si="414"/>
        <v>2</v>
      </c>
      <c r="AZ641" s="13">
        <f t="shared" si="415"/>
        <v>0</v>
      </c>
      <c r="BA641" s="13">
        <f t="shared" si="416"/>
        <v>0</v>
      </c>
      <c r="BB641" s="13">
        <f t="shared" si="417"/>
        <v>0</v>
      </c>
      <c r="BC641" s="13">
        <f t="shared" si="418"/>
        <v>1</v>
      </c>
      <c r="BD641" s="13">
        <f t="shared" si="419"/>
        <v>0</v>
      </c>
      <c r="BE641" s="13">
        <f>COUNTIF(T641:AT641,"Tocaciones")</f>
        <v>0</v>
      </c>
      <c r="BF641" s="13">
        <f t="shared" si="420"/>
        <v>0</v>
      </c>
      <c r="BG641" s="13">
        <f t="shared" si="421"/>
        <v>0</v>
      </c>
      <c r="BH641" s="13">
        <f t="shared" si="422"/>
        <v>0</v>
      </c>
      <c r="BI641" s="13">
        <f t="shared" si="423"/>
        <v>0</v>
      </c>
      <c r="BJ641" s="13">
        <f t="shared" si="424"/>
        <v>0</v>
      </c>
      <c r="BK641" s="13">
        <f t="shared" si="425"/>
        <v>0</v>
      </c>
      <c r="BL641" s="13">
        <f t="shared" si="426"/>
        <v>0</v>
      </c>
      <c r="BM641" s="13">
        <f t="shared" si="427"/>
        <v>0</v>
      </c>
      <c r="BN641" s="13">
        <f t="shared" si="428"/>
        <v>0</v>
      </c>
      <c r="BO641" s="13">
        <f t="shared" si="429"/>
        <v>0</v>
      </c>
      <c r="BP641" s="13">
        <f t="shared" si="430"/>
        <v>0</v>
      </c>
      <c r="BQ641" s="13">
        <f t="shared" si="431"/>
        <v>0</v>
      </c>
      <c r="BR641" s="13">
        <f t="shared" si="432"/>
        <v>0</v>
      </c>
      <c r="BS641" s="13">
        <f t="shared" si="433"/>
        <v>0</v>
      </c>
      <c r="BT641" s="13">
        <f t="shared" si="434"/>
        <v>0</v>
      </c>
      <c r="BU641" s="40">
        <f t="shared" si="458"/>
        <v>3</v>
      </c>
      <c r="BV641" s="13">
        <f t="shared" si="435"/>
        <v>0</v>
      </c>
      <c r="BW641" s="13">
        <f t="shared" si="436"/>
        <v>0</v>
      </c>
      <c r="BX641" s="13">
        <f t="shared" si="437"/>
        <v>0</v>
      </c>
      <c r="BY641" s="13">
        <f t="shared" si="438"/>
        <v>0</v>
      </c>
      <c r="BZ641" s="13">
        <f t="shared" si="439"/>
        <v>0</v>
      </c>
      <c r="CA641" s="13">
        <f t="shared" si="440"/>
        <v>0</v>
      </c>
      <c r="CB641" s="13">
        <f t="shared" si="441"/>
        <v>0</v>
      </c>
      <c r="CC641" s="13">
        <f t="shared" si="442"/>
        <v>1</v>
      </c>
      <c r="CD641" s="13">
        <f t="shared" si="443"/>
        <v>0</v>
      </c>
      <c r="CE641" s="13">
        <f t="shared" si="444"/>
        <v>0</v>
      </c>
      <c r="CF641" s="13">
        <f t="shared" si="445"/>
        <v>0</v>
      </c>
      <c r="CG641" s="13">
        <f t="shared" si="446"/>
        <v>0</v>
      </c>
      <c r="CH641" s="13">
        <f t="shared" si="447"/>
        <v>0</v>
      </c>
      <c r="CI641" s="13">
        <f t="shared" si="448"/>
        <v>0</v>
      </c>
      <c r="CJ641" s="13">
        <f t="shared" si="449"/>
        <v>1</v>
      </c>
      <c r="CK641" s="13">
        <f t="shared" si="450"/>
        <v>1</v>
      </c>
      <c r="CL641" s="13">
        <f t="shared" si="451"/>
        <v>0</v>
      </c>
      <c r="CM641" s="13">
        <f t="shared" si="452"/>
        <v>0</v>
      </c>
      <c r="CN641" s="13">
        <f t="shared" si="453"/>
        <v>0</v>
      </c>
      <c r="CO641" s="13">
        <f t="shared" si="454"/>
        <v>0</v>
      </c>
      <c r="CP641" s="13">
        <f t="shared" si="455"/>
        <v>0</v>
      </c>
      <c r="CQ641" s="13">
        <f t="shared" si="456"/>
        <v>0</v>
      </c>
      <c r="CR641" s="13">
        <f t="shared" si="457"/>
        <v>3</v>
      </c>
      <c r="CS641" s="13">
        <f t="shared" si="459"/>
        <v>0</v>
      </c>
      <c r="CT641" s="13" t="s">
        <v>107</v>
      </c>
    </row>
    <row r="642" spans="1:98" x14ac:dyDescent="0.35">
      <c r="A642" s="14">
        <v>478</v>
      </c>
      <c r="B642" s="6">
        <v>641</v>
      </c>
      <c r="C642" s="6">
        <v>25</v>
      </c>
      <c r="D642" s="6">
        <v>1</v>
      </c>
      <c r="G642" s="6">
        <v>1</v>
      </c>
      <c r="H642" s="6"/>
      <c r="I642" s="6"/>
      <c r="J642" s="6" t="s">
        <v>158</v>
      </c>
      <c r="K642" s="16">
        <v>43795</v>
      </c>
      <c r="L642" s="6" t="s">
        <v>462</v>
      </c>
      <c r="M642" s="6" t="s">
        <v>409</v>
      </c>
      <c r="N642" s="6"/>
      <c r="O642" s="6"/>
      <c r="P642" s="16">
        <v>43776</v>
      </c>
      <c r="Q642" s="17">
        <v>0.81944444444444442</v>
      </c>
      <c r="R642" s="6" t="s">
        <v>99</v>
      </c>
      <c r="S642" s="6" t="s">
        <v>98</v>
      </c>
      <c r="T642" s="6" t="s">
        <v>52</v>
      </c>
      <c r="U642" s="6" t="s">
        <v>980</v>
      </c>
      <c r="V642" s="6" t="s">
        <v>400</v>
      </c>
      <c r="W642" s="6" t="s">
        <v>94</v>
      </c>
      <c r="Y642" s="6" t="s">
        <v>73</v>
      </c>
      <c r="Z642" s="6" t="s">
        <v>74</v>
      </c>
      <c r="AU642" s="6" t="s">
        <v>105</v>
      </c>
      <c r="AV642" s="6" t="s">
        <v>106</v>
      </c>
      <c r="AX642" s="6" t="s">
        <v>99</v>
      </c>
      <c r="AY642" s="13">
        <f t="shared" ref="AY642:AY705" si="460">COUNTIF(T642:AT642,"Golpiza")</f>
        <v>0</v>
      </c>
      <c r="AZ642" s="13">
        <f t="shared" ref="AZ642:AZ705" si="461">COUNTIF(T642:AT642,"Desnudamiento")</f>
        <v>0</v>
      </c>
      <c r="BA642" s="13">
        <f t="shared" ref="BA642:BA705" si="462">COUNTIF(T642:AT642,"Negacion de asistencia medica")</f>
        <v>0</v>
      </c>
      <c r="BB642" s="13">
        <f t="shared" ref="BB642:BB705" si="463">COUNTIF(T642:AT642,"Disparos")</f>
        <v>1</v>
      </c>
      <c r="BC642" s="13">
        <f t="shared" ref="BC642:BC705" si="464">COUNTIF(T642:AT642,"Detencion")</f>
        <v>0</v>
      </c>
      <c r="BD642" s="13">
        <f t="shared" ref="BD642:BD705" si="465">COUNTIF(T642:AT642,"Violacion")</f>
        <v>0</v>
      </c>
      <c r="BE642" s="13">
        <f>COUNTIF(T642:AW642,"Tocaciones")</f>
        <v>0</v>
      </c>
      <c r="BF642" s="13">
        <f t="shared" ref="BF642:BF705" si="466">COUNTIF(T642:AW642,"Amenaza")</f>
        <v>0</v>
      </c>
      <c r="BG642" s="13">
        <f t="shared" ref="BG642:BG705" si="467">COUNTIF(T642:AT642,"Amenaza de violacion")</f>
        <v>0</v>
      </c>
      <c r="BH642" s="13">
        <f t="shared" ref="BH642:BH705" si="468">COUNTIF(T642:AT642,"Amenaza de muerte")</f>
        <v>0</v>
      </c>
      <c r="BI642" s="13">
        <f t="shared" ref="BI642:BI705" si="469">COUNTIF(T642:AT642,"Atropello")</f>
        <v>0</v>
      </c>
      <c r="BJ642" s="13">
        <f t="shared" ref="BJ642:BJ705" si="470">COUNTIF(T642:AT642,"Robo con violencia")</f>
        <v>0</v>
      </c>
      <c r="BK642" s="13">
        <f t="shared" ref="BK642:BK705" si="471">COUNTIF(T642:AT642,"Allanamiento")</f>
        <v>0</v>
      </c>
      <c r="BL642" s="13">
        <f t="shared" ref="BL642:BL705" si="472">COUNTIF(T642:AT642,"Invasion de espacio prohibido")</f>
        <v>0</v>
      </c>
      <c r="BM642" s="13">
        <f t="shared" ref="BM642:BM705" si="473">COUNTIF(T642:AT642,"Gaseado")</f>
        <v>0</v>
      </c>
      <c r="BN642" s="13">
        <f t="shared" ref="BN642:BN705" si="474">COUNTIF(T642:AT642,"Piedrazo")</f>
        <v>0</v>
      </c>
      <c r="BO642" s="13">
        <f t="shared" ref="BO642:BO705" si="475">COUNTIF(T642:AT642,"Mordidas")</f>
        <v>0</v>
      </c>
      <c r="BP642" s="13">
        <f t="shared" ref="BP642:BP705" si="476">COUNTIF(T642:AT642,"Montaje")</f>
        <v>0</v>
      </c>
      <c r="BQ642" s="13">
        <f t="shared" ref="BQ642:BQ705" si="477">COUNTIF(T642:AW642,"Crucifixion")</f>
        <v>0</v>
      </c>
      <c r="BR642" s="13">
        <f t="shared" ref="BR642:BR705" si="478">COUNTIF(T642:AX642,"Otros tratos crueles")</f>
        <v>0</v>
      </c>
      <c r="BS642" s="13">
        <f t="shared" ref="BS642:BS705" si="479">COUNTIF(T642:AW642,"Obstruccion de asistencia medica")</f>
        <v>0</v>
      </c>
      <c r="BT642" s="13">
        <f t="shared" ref="BT642:BT705" si="480">COUNTIF(T642:AW642,"Ahogamiento con bolsa plastica")</f>
        <v>0</v>
      </c>
      <c r="BU642" s="40">
        <f t="shared" si="458"/>
        <v>1</v>
      </c>
      <c r="BV642" s="13">
        <f t="shared" ref="BV642:BV705" si="481">COUNTIF(T642:AW642,"Arma de fuego")</f>
        <v>0</v>
      </c>
      <c r="BW642" s="13">
        <f t="shared" ref="BW642:BW705" si="482">COUNTIF(T642:AX642,"Arma antimotin")</f>
        <v>1</v>
      </c>
      <c r="BX642" s="13">
        <f t="shared" ref="BX642:BX705" si="483">COUNTIF(T642:AW642,"Perdigones")</f>
        <v>1</v>
      </c>
      <c r="BY642" s="13">
        <f t="shared" ref="BY642:BY705" si="484">COUNTIF(T642:AW642,"Balines")</f>
        <v>0</v>
      </c>
      <c r="BZ642" s="13">
        <f t="shared" ref="BZ642:BZ705" si="485">COUNTIF(T642:AW642,"Bomba lacrimogena")</f>
        <v>0</v>
      </c>
      <c r="CA642" s="13">
        <f t="shared" ref="CA642:CA705" si="486">COUNTIF(T642:AW642,"Balas")</f>
        <v>0</v>
      </c>
      <c r="CB642" s="13">
        <f t="shared" ref="CB642:CB705" si="487">COUNTIF(T642:AW642,"Poston")</f>
        <v>0</v>
      </c>
      <c r="CC642" s="13">
        <f t="shared" ref="CC642:CC705" si="488">COUNTIF(T642:AW642,"Abuso de poder")</f>
        <v>0</v>
      </c>
      <c r="CD642" s="13">
        <f t="shared" ref="CD642:CD705" si="489">COUNTIF(T642:AW642,"Abuso sexual")</f>
        <v>0</v>
      </c>
      <c r="CE642" s="13">
        <f t="shared" ref="CE642:CE705" si="490">COUNTIF(T642:AW642,"Carro lanza aguas")</f>
        <v>0</v>
      </c>
      <c r="CF642" s="13">
        <f t="shared" ref="CF642:CF705" si="491">COUNTIF(T642:AW642,"Gas pimienta")</f>
        <v>0</v>
      </c>
      <c r="CG642" s="13">
        <f t="shared" ref="CG642:CG705" si="492">COUNTIF(T642:AW642,"Moto")</f>
        <v>0</v>
      </c>
      <c r="CH642" s="13">
        <f t="shared" ref="CH642:CH705" si="493">COUNTIF(T642:AT642,"Perro policial")</f>
        <v>0</v>
      </c>
      <c r="CI642" s="13">
        <f t="shared" ref="CI642:CI705" si="494">COUNTIF(T642:AT642,"Piedras")</f>
        <v>0</v>
      </c>
      <c r="CJ642" s="13">
        <f t="shared" ref="CJ642:CJ705" si="495">COUNTIF(T642:AW642,"Tortura")</f>
        <v>0</v>
      </c>
      <c r="CK642" s="13">
        <f t="shared" ref="CK642:CK705" si="496">COUNTIF(T642:AW642,"Uso excesivo de la fuerza")</f>
        <v>0</v>
      </c>
      <c r="CL642" s="13">
        <f t="shared" ref="CL642:CL705" si="497">COUNTIF(T642:AW642,"Vehiculo")</f>
        <v>0</v>
      </c>
      <c r="CM642" s="13">
        <f t="shared" ref="CM642:CM705" si="498">COUNTIF(T642:AX642,"Acoso sexual")</f>
        <v>0</v>
      </c>
      <c r="CN642" s="13">
        <f t="shared" ref="CN642:CN705" si="499">COUNTIF(T642:AX642,"Otros")</f>
        <v>0</v>
      </c>
      <c r="CO642" s="13">
        <f t="shared" ref="CO642:CO705" si="500">COUNTIF(T642:AW642,"Militares")</f>
        <v>0</v>
      </c>
      <c r="CP642" s="13">
        <f t="shared" ref="CP642:CP705" si="501">COUNTIF(T642:AW642,"PDI")</f>
        <v>0</v>
      </c>
      <c r="CQ642" s="13">
        <f t="shared" ref="CQ642:CQ705" si="502">COUNTIF(T642:AW642,"Marinos")</f>
        <v>0</v>
      </c>
      <c r="CR642" s="13">
        <f t="shared" ref="CR642:CR705" si="503">COUNTIF(T642:AW642,"Carabineros")</f>
        <v>1</v>
      </c>
      <c r="CS642" s="13">
        <f t="shared" si="459"/>
        <v>0</v>
      </c>
      <c r="CT642" s="13" t="s">
        <v>107</v>
      </c>
    </row>
    <row r="643" spans="1:98" x14ac:dyDescent="0.35">
      <c r="A643" s="14">
        <v>479</v>
      </c>
      <c r="B643" s="6">
        <v>642</v>
      </c>
      <c r="C643" s="6">
        <v>48</v>
      </c>
      <c r="D643" s="6">
        <v>1</v>
      </c>
      <c r="G643" s="6">
        <v>1</v>
      </c>
      <c r="H643" s="6"/>
      <c r="I643" s="6"/>
      <c r="J643" s="6" t="s">
        <v>969</v>
      </c>
      <c r="K643" s="16">
        <v>43797</v>
      </c>
      <c r="L643" s="6" t="s">
        <v>86</v>
      </c>
      <c r="M643" s="6" t="s">
        <v>325</v>
      </c>
      <c r="N643" s="6"/>
      <c r="O643" s="6"/>
      <c r="P643" s="16">
        <v>43780</v>
      </c>
      <c r="Q643" s="17">
        <v>0.97916666666666663</v>
      </c>
      <c r="R643" s="6" t="s">
        <v>310</v>
      </c>
      <c r="S643" s="6" t="s">
        <v>307</v>
      </c>
      <c r="T643" s="6" t="s">
        <v>49</v>
      </c>
      <c r="U643" s="6" t="s">
        <v>981</v>
      </c>
      <c r="V643" s="6" t="s">
        <v>327</v>
      </c>
      <c r="W643" s="6" t="s">
        <v>94</v>
      </c>
      <c r="Y643" s="6" t="s">
        <v>87</v>
      </c>
      <c r="AA643" s="6" t="s">
        <v>53</v>
      </c>
      <c r="AB643" s="6" t="s">
        <v>981</v>
      </c>
      <c r="AC643" s="6" t="s">
        <v>94</v>
      </c>
      <c r="AU643" s="6" t="s">
        <v>105</v>
      </c>
      <c r="AV643" s="6" t="s">
        <v>106</v>
      </c>
      <c r="AW643" s="6" t="s">
        <v>982</v>
      </c>
      <c r="AX643" s="6" t="s">
        <v>310</v>
      </c>
      <c r="AY643" s="13">
        <f t="shared" si="460"/>
        <v>1</v>
      </c>
      <c r="AZ643" s="13">
        <f t="shared" si="461"/>
        <v>0</v>
      </c>
      <c r="BA643" s="13">
        <f t="shared" si="462"/>
        <v>0</v>
      </c>
      <c r="BB643" s="13">
        <f t="shared" si="463"/>
        <v>0</v>
      </c>
      <c r="BC643" s="13">
        <f t="shared" si="464"/>
        <v>1</v>
      </c>
      <c r="BD643" s="13">
        <f t="shared" si="465"/>
        <v>0</v>
      </c>
      <c r="BE643" s="13">
        <f>COUNTIF(T643:AT643,"Tocaciones")</f>
        <v>0</v>
      </c>
      <c r="BF643" s="13">
        <f t="shared" si="466"/>
        <v>0</v>
      </c>
      <c r="BG643" s="13">
        <f t="shared" si="467"/>
        <v>0</v>
      </c>
      <c r="BH643" s="13">
        <f t="shared" si="468"/>
        <v>0</v>
      </c>
      <c r="BI643" s="13">
        <f t="shared" si="469"/>
        <v>0</v>
      </c>
      <c r="BJ643" s="13">
        <f t="shared" si="470"/>
        <v>0</v>
      </c>
      <c r="BK643" s="13">
        <f t="shared" si="471"/>
        <v>0</v>
      </c>
      <c r="BL643" s="13">
        <f t="shared" si="472"/>
        <v>0</v>
      </c>
      <c r="BM643" s="13">
        <f t="shared" si="473"/>
        <v>0</v>
      </c>
      <c r="BN643" s="13">
        <f t="shared" si="474"/>
        <v>0</v>
      </c>
      <c r="BO643" s="13">
        <f t="shared" si="475"/>
        <v>0</v>
      </c>
      <c r="BP643" s="13">
        <f t="shared" si="476"/>
        <v>0</v>
      </c>
      <c r="BQ643" s="13">
        <f t="shared" si="477"/>
        <v>0</v>
      </c>
      <c r="BR643" s="13">
        <f t="shared" si="478"/>
        <v>0</v>
      </c>
      <c r="BS643" s="13">
        <f t="shared" si="479"/>
        <v>0</v>
      </c>
      <c r="BT643" s="13">
        <f t="shared" si="480"/>
        <v>0</v>
      </c>
      <c r="BU643" s="40">
        <f t="shared" ref="BU643:BU706" si="504">SUM(AY643:BT643)</f>
        <v>2</v>
      </c>
      <c r="BV643" s="13">
        <f t="shared" si="481"/>
        <v>0</v>
      </c>
      <c r="BW643" s="13">
        <f t="shared" si="482"/>
        <v>0</v>
      </c>
      <c r="BX643" s="13">
        <f t="shared" si="483"/>
        <v>0</v>
      </c>
      <c r="BY643" s="13">
        <f t="shared" si="484"/>
        <v>0</v>
      </c>
      <c r="BZ643" s="13">
        <f t="shared" si="485"/>
        <v>0</v>
      </c>
      <c r="CA643" s="13">
        <f t="shared" si="486"/>
        <v>0</v>
      </c>
      <c r="CB643" s="13">
        <f t="shared" si="487"/>
        <v>0</v>
      </c>
      <c r="CC643" s="13">
        <f t="shared" si="488"/>
        <v>0</v>
      </c>
      <c r="CD643" s="13">
        <f t="shared" si="489"/>
        <v>0</v>
      </c>
      <c r="CE643" s="13">
        <f t="shared" si="490"/>
        <v>0</v>
      </c>
      <c r="CF643" s="13">
        <f t="shared" si="491"/>
        <v>0</v>
      </c>
      <c r="CG643" s="13">
        <f t="shared" si="492"/>
        <v>0</v>
      </c>
      <c r="CH643" s="13">
        <f t="shared" si="493"/>
        <v>0</v>
      </c>
      <c r="CI643" s="13">
        <f t="shared" si="494"/>
        <v>0</v>
      </c>
      <c r="CJ643" s="13">
        <f t="shared" si="495"/>
        <v>0</v>
      </c>
      <c r="CK643" s="13">
        <f t="shared" si="496"/>
        <v>1</v>
      </c>
      <c r="CL643" s="13">
        <f t="shared" si="497"/>
        <v>0</v>
      </c>
      <c r="CM643" s="13">
        <f t="shared" si="498"/>
        <v>0</v>
      </c>
      <c r="CN643" s="13">
        <f t="shared" si="499"/>
        <v>0</v>
      </c>
      <c r="CO643" s="13">
        <f t="shared" si="500"/>
        <v>0</v>
      </c>
      <c r="CP643" s="13">
        <f t="shared" si="501"/>
        <v>0</v>
      </c>
      <c r="CQ643" s="13">
        <f t="shared" si="502"/>
        <v>0</v>
      </c>
      <c r="CR643" s="13">
        <f t="shared" si="503"/>
        <v>2</v>
      </c>
      <c r="CS643" s="13">
        <f t="shared" ref="CS643:CS706" si="505">SUM(AZ643,BD643,BE643,BG643)</f>
        <v>0</v>
      </c>
      <c r="CT643" s="13" t="s">
        <v>107</v>
      </c>
    </row>
    <row r="644" spans="1:98" x14ac:dyDescent="0.35">
      <c r="A644" s="14">
        <v>480</v>
      </c>
      <c r="B644" s="6">
        <v>643</v>
      </c>
      <c r="C644" s="6">
        <v>26</v>
      </c>
      <c r="D644" s="6">
        <v>1</v>
      </c>
      <c r="G644" s="6">
        <v>1</v>
      </c>
      <c r="H644" s="6"/>
      <c r="I644" s="6"/>
      <c r="J644" s="6" t="s">
        <v>158</v>
      </c>
      <c r="K644" s="16">
        <v>43795</v>
      </c>
      <c r="L644" s="6" t="s">
        <v>172</v>
      </c>
      <c r="M644" s="6" t="s">
        <v>409</v>
      </c>
      <c r="N644" s="6"/>
      <c r="O644" s="6"/>
      <c r="P644" s="16">
        <v>43776</v>
      </c>
      <c r="Q644" s="17">
        <v>0.83333333333333337</v>
      </c>
      <c r="R644" s="6" t="s">
        <v>99</v>
      </c>
      <c r="S644" s="6" t="s">
        <v>98</v>
      </c>
      <c r="T644" s="6" t="s">
        <v>49</v>
      </c>
      <c r="U644" s="6" t="s">
        <v>983</v>
      </c>
      <c r="V644" s="6" t="s">
        <v>400</v>
      </c>
      <c r="W644" s="6" t="s">
        <v>94</v>
      </c>
      <c r="Y644" s="6" t="s">
        <v>87</v>
      </c>
      <c r="AU644" s="6" t="s">
        <v>105</v>
      </c>
      <c r="AV644" s="6" t="s">
        <v>106</v>
      </c>
      <c r="AX644" s="6" t="s">
        <v>99</v>
      </c>
      <c r="AY644" s="13">
        <f t="shared" si="460"/>
        <v>1</v>
      </c>
      <c r="AZ644" s="13">
        <f t="shared" si="461"/>
        <v>0</v>
      </c>
      <c r="BA644" s="13">
        <f t="shared" si="462"/>
        <v>0</v>
      </c>
      <c r="BB644" s="13">
        <f t="shared" si="463"/>
        <v>0</v>
      </c>
      <c r="BC644" s="13">
        <f t="shared" si="464"/>
        <v>0</v>
      </c>
      <c r="BD644" s="13">
        <f t="shared" si="465"/>
        <v>0</v>
      </c>
      <c r="BE644" s="13">
        <f>COUNTIF(T644:AW644,"Tocaciones")</f>
        <v>0</v>
      </c>
      <c r="BF644" s="13">
        <f t="shared" si="466"/>
        <v>0</v>
      </c>
      <c r="BG644" s="13">
        <f t="shared" si="467"/>
        <v>0</v>
      </c>
      <c r="BH644" s="13">
        <f t="shared" si="468"/>
        <v>0</v>
      </c>
      <c r="BI644" s="13">
        <f t="shared" si="469"/>
        <v>0</v>
      </c>
      <c r="BJ644" s="13">
        <f t="shared" si="470"/>
        <v>0</v>
      </c>
      <c r="BK644" s="13">
        <f t="shared" si="471"/>
        <v>0</v>
      </c>
      <c r="BL644" s="13">
        <f t="shared" si="472"/>
        <v>0</v>
      </c>
      <c r="BM644" s="13">
        <f t="shared" si="473"/>
        <v>0</v>
      </c>
      <c r="BN644" s="13">
        <f t="shared" si="474"/>
        <v>0</v>
      </c>
      <c r="BO644" s="13">
        <f t="shared" si="475"/>
        <v>0</v>
      </c>
      <c r="BP644" s="13">
        <f t="shared" si="476"/>
        <v>0</v>
      </c>
      <c r="BQ644" s="13">
        <f t="shared" si="477"/>
        <v>0</v>
      </c>
      <c r="BR644" s="13">
        <f t="shared" si="478"/>
        <v>0</v>
      </c>
      <c r="BS644" s="13">
        <f t="shared" si="479"/>
        <v>0</v>
      </c>
      <c r="BT644" s="13">
        <f t="shared" si="480"/>
        <v>0</v>
      </c>
      <c r="BU644" s="40">
        <f t="shared" si="504"/>
        <v>1</v>
      </c>
      <c r="BV644" s="13">
        <f t="shared" si="481"/>
        <v>0</v>
      </c>
      <c r="BW644" s="13">
        <f t="shared" si="482"/>
        <v>0</v>
      </c>
      <c r="BX644" s="13">
        <f t="shared" si="483"/>
        <v>0</v>
      </c>
      <c r="BY644" s="13">
        <f t="shared" si="484"/>
        <v>0</v>
      </c>
      <c r="BZ644" s="13">
        <f t="shared" si="485"/>
        <v>0</v>
      </c>
      <c r="CA644" s="13">
        <f t="shared" si="486"/>
        <v>0</v>
      </c>
      <c r="CB644" s="13">
        <f t="shared" si="487"/>
        <v>0</v>
      </c>
      <c r="CC644" s="13">
        <f t="shared" si="488"/>
        <v>0</v>
      </c>
      <c r="CD644" s="13">
        <f t="shared" si="489"/>
        <v>0</v>
      </c>
      <c r="CE644" s="13">
        <f t="shared" si="490"/>
        <v>0</v>
      </c>
      <c r="CF644" s="13">
        <f t="shared" si="491"/>
        <v>0</v>
      </c>
      <c r="CG644" s="13">
        <f t="shared" si="492"/>
        <v>0</v>
      </c>
      <c r="CH644" s="13">
        <f t="shared" si="493"/>
        <v>0</v>
      </c>
      <c r="CI644" s="13">
        <f t="shared" si="494"/>
        <v>0</v>
      </c>
      <c r="CJ644" s="13">
        <f t="shared" si="495"/>
        <v>0</v>
      </c>
      <c r="CK644" s="13">
        <f t="shared" si="496"/>
        <v>1</v>
      </c>
      <c r="CL644" s="13">
        <f t="shared" si="497"/>
        <v>0</v>
      </c>
      <c r="CM644" s="13">
        <f t="shared" si="498"/>
        <v>0</v>
      </c>
      <c r="CN644" s="13">
        <f t="shared" si="499"/>
        <v>0</v>
      </c>
      <c r="CO644" s="13">
        <f t="shared" si="500"/>
        <v>0</v>
      </c>
      <c r="CP644" s="13">
        <f t="shared" si="501"/>
        <v>0</v>
      </c>
      <c r="CQ644" s="13">
        <f t="shared" si="502"/>
        <v>0</v>
      </c>
      <c r="CR644" s="13">
        <f t="shared" si="503"/>
        <v>1</v>
      </c>
      <c r="CS644" s="13">
        <f t="shared" si="505"/>
        <v>0</v>
      </c>
      <c r="CT644" s="13" t="s">
        <v>107</v>
      </c>
    </row>
    <row r="645" spans="1:98" x14ac:dyDescent="0.35">
      <c r="A645" s="14">
        <v>481</v>
      </c>
      <c r="B645" s="6">
        <v>644</v>
      </c>
      <c r="C645" s="6">
        <v>23</v>
      </c>
      <c r="D645" s="6">
        <v>1</v>
      </c>
      <c r="G645" s="6">
        <v>1</v>
      </c>
      <c r="H645" s="6"/>
      <c r="I645" s="6"/>
      <c r="J645" s="6" t="s">
        <v>776</v>
      </c>
      <c r="K645" s="16">
        <v>43794</v>
      </c>
      <c r="L645" s="6" t="s">
        <v>86</v>
      </c>
      <c r="M645" s="6" t="s">
        <v>129</v>
      </c>
      <c r="N645" s="6"/>
      <c r="O645" s="6"/>
      <c r="P645" s="21">
        <v>43774</v>
      </c>
      <c r="Q645" s="17">
        <v>0.8125</v>
      </c>
      <c r="R645" s="6" t="s">
        <v>310</v>
      </c>
      <c r="S645" s="6" t="s">
        <v>310</v>
      </c>
      <c r="T645" s="6" t="s">
        <v>53</v>
      </c>
      <c r="U645" s="6" t="s">
        <v>984</v>
      </c>
      <c r="V645" s="6" t="s">
        <v>985</v>
      </c>
      <c r="W645" s="6" t="s">
        <v>92</v>
      </c>
      <c r="Y645" s="6" t="s">
        <v>79</v>
      </c>
      <c r="AA645" s="6" t="s">
        <v>55</v>
      </c>
      <c r="AB645" s="6" t="s">
        <v>984</v>
      </c>
      <c r="AC645" s="6" t="s">
        <v>92</v>
      </c>
      <c r="AE645" s="6" t="s">
        <v>80</v>
      </c>
      <c r="AG645" s="6" t="s">
        <v>50</v>
      </c>
      <c r="AH645" s="6" t="s">
        <v>986</v>
      </c>
      <c r="AI645" s="6" t="s">
        <v>92</v>
      </c>
      <c r="AU645" s="6" t="s">
        <v>105</v>
      </c>
      <c r="AV645" s="6" t="s">
        <v>106</v>
      </c>
      <c r="AW645" s="6" t="s">
        <v>986</v>
      </c>
      <c r="AX645" s="6" t="s">
        <v>310</v>
      </c>
      <c r="AY645" s="13">
        <f t="shared" si="460"/>
        <v>0</v>
      </c>
      <c r="AZ645" s="13">
        <f t="shared" si="461"/>
        <v>1</v>
      </c>
      <c r="BA645" s="13">
        <f t="shared" si="462"/>
        <v>0</v>
      </c>
      <c r="BB645" s="13">
        <f t="shared" si="463"/>
        <v>0</v>
      </c>
      <c r="BC645" s="13">
        <f t="shared" si="464"/>
        <v>1</v>
      </c>
      <c r="BD645" s="13">
        <f t="shared" si="465"/>
        <v>0</v>
      </c>
      <c r="BE645" s="13">
        <f>COUNTIF(T645:AT645,"Tocaciones")</f>
        <v>1</v>
      </c>
      <c r="BF645" s="13">
        <f t="shared" si="466"/>
        <v>0</v>
      </c>
      <c r="BG645" s="13">
        <f t="shared" si="467"/>
        <v>0</v>
      </c>
      <c r="BH645" s="13">
        <f t="shared" si="468"/>
        <v>0</v>
      </c>
      <c r="BI645" s="13">
        <f t="shared" si="469"/>
        <v>0</v>
      </c>
      <c r="BJ645" s="13">
        <f t="shared" si="470"/>
        <v>0</v>
      </c>
      <c r="BK645" s="13">
        <f t="shared" si="471"/>
        <v>0</v>
      </c>
      <c r="BL645" s="13">
        <f t="shared" si="472"/>
        <v>0</v>
      </c>
      <c r="BM645" s="13">
        <f t="shared" si="473"/>
        <v>0</v>
      </c>
      <c r="BN645" s="13">
        <f t="shared" si="474"/>
        <v>0</v>
      </c>
      <c r="BO645" s="13">
        <f t="shared" si="475"/>
        <v>0</v>
      </c>
      <c r="BP645" s="13">
        <f t="shared" si="476"/>
        <v>0</v>
      </c>
      <c r="BQ645" s="13">
        <f t="shared" si="477"/>
        <v>0</v>
      </c>
      <c r="BR645" s="13">
        <f t="shared" si="478"/>
        <v>0</v>
      </c>
      <c r="BS645" s="13">
        <f t="shared" si="479"/>
        <v>0</v>
      </c>
      <c r="BT645" s="13">
        <f t="shared" si="480"/>
        <v>0</v>
      </c>
      <c r="BU645" s="40">
        <f t="shared" si="504"/>
        <v>3</v>
      </c>
      <c r="BV645" s="13">
        <f t="shared" si="481"/>
        <v>0</v>
      </c>
      <c r="BW645" s="13">
        <f t="shared" si="482"/>
        <v>0</v>
      </c>
      <c r="BX645" s="13">
        <f t="shared" si="483"/>
        <v>0</v>
      </c>
      <c r="BY645" s="13">
        <f t="shared" si="484"/>
        <v>0</v>
      </c>
      <c r="BZ645" s="13">
        <f t="shared" si="485"/>
        <v>0</v>
      </c>
      <c r="CA645" s="13">
        <f t="shared" si="486"/>
        <v>0</v>
      </c>
      <c r="CB645" s="13">
        <f t="shared" si="487"/>
        <v>0</v>
      </c>
      <c r="CC645" s="13">
        <f t="shared" si="488"/>
        <v>1</v>
      </c>
      <c r="CD645" s="13">
        <f t="shared" si="489"/>
        <v>1</v>
      </c>
      <c r="CE645" s="13">
        <f t="shared" si="490"/>
        <v>0</v>
      </c>
      <c r="CF645" s="13">
        <f t="shared" si="491"/>
        <v>0</v>
      </c>
      <c r="CG645" s="13">
        <f t="shared" si="492"/>
        <v>0</v>
      </c>
      <c r="CH645" s="13">
        <f t="shared" si="493"/>
        <v>0</v>
      </c>
      <c r="CI645" s="13">
        <f t="shared" si="494"/>
        <v>0</v>
      </c>
      <c r="CJ645" s="13">
        <f t="shared" si="495"/>
        <v>0</v>
      </c>
      <c r="CK645" s="13">
        <f t="shared" si="496"/>
        <v>0</v>
      </c>
      <c r="CL645" s="13">
        <f t="shared" si="497"/>
        <v>0</v>
      </c>
      <c r="CM645" s="13">
        <f t="shared" si="498"/>
        <v>0</v>
      </c>
      <c r="CN645" s="13">
        <f t="shared" si="499"/>
        <v>0</v>
      </c>
      <c r="CO645" s="13">
        <f t="shared" si="500"/>
        <v>0</v>
      </c>
      <c r="CP645" s="13">
        <f t="shared" si="501"/>
        <v>3</v>
      </c>
      <c r="CQ645" s="13">
        <f t="shared" si="502"/>
        <v>0</v>
      </c>
      <c r="CR645" s="13">
        <f t="shared" si="503"/>
        <v>0</v>
      </c>
      <c r="CS645" s="13">
        <f t="shared" si="505"/>
        <v>2</v>
      </c>
      <c r="CT645" s="13" t="s">
        <v>125</v>
      </c>
    </row>
    <row r="646" spans="1:98" x14ac:dyDescent="0.35">
      <c r="A646" s="14">
        <v>482</v>
      </c>
      <c r="B646" s="6">
        <v>645</v>
      </c>
      <c r="C646" s="13">
        <v>39</v>
      </c>
      <c r="D646" s="6">
        <v>1</v>
      </c>
      <c r="G646" s="6">
        <v>1</v>
      </c>
      <c r="H646" s="6"/>
      <c r="I646" s="6"/>
      <c r="J646" s="6" t="s">
        <v>776</v>
      </c>
      <c r="K646" s="16">
        <v>43795</v>
      </c>
      <c r="L646" s="6" t="s">
        <v>86</v>
      </c>
      <c r="M646" s="6" t="s">
        <v>122</v>
      </c>
      <c r="N646" s="6"/>
      <c r="O646" s="6"/>
      <c r="P646" s="16">
        <v>43758</v>
      </c>
      <c r="Q646" s="17">
        <v>0.75</v>
      </c>
      <c r="R646" s="6" t="s">
        <v>98</v>
      </c>
      <c r="S646" s="6" t="s">
        <v>98</v>
      </c>
      <c r="T646" s="6" t="s">
        <v>49</v>
      </c>
      <c r="U646" s="6" t="s">
        <v>533</v>
      </c>
      <c r="V646" s="6" t="s">
        <v>121</v>
      </c>
      <c r="W646" s="6" t="s">
        <v>94</v>
      </c>
      <c r="X646" s="6">
        <v>6</v>
      </c>
      <c r="Y646" s="6" t="s">
        <v>87</v>
      </c>
      <c r="AA646" s="6" t="s">
        <v>53</v>
      </c>
      <c r="AB646" s="6" t="s">
        <v>533</v>
      </c>
      <c r="AC646" s="6" t="s">
        <v>94</v>
      </c>
      <c r="AE646" s="6" t="s">
        <v>79</v>
      </c>
      <c r="AG646" s="6" t="s">
        <v>49</v>
      </c>
      <c r="AH646" s="6" t="s">
        <v>406</v>
      </c>
      <c r="AI646" s="6" t="s">
        <v>94</v>
      </c>
      <c r="AK646" s="6" t="s">
        <v>86</v>
      </c>
      <c r="AU646" s="6" t="s">
        <v>105</v>
      </c>
      <c r="AV646" s="6" t="s">
        <v>106</v>
      </c>
      <c r="AX646" s="6" t="s">
        <v>310</v>
      </c>
      <c r="AY646" s="13">
        <f t="shared" si="460"/>
        <v>2</v>
      </c>
      <c r="AZ646" s="13">
        <f t="shared" si="461"/>
        <v>0</v>
      </c>
      <c r="BA646" s="13">
        <f t="shared" si="462"/>
        <v>0</v>
      </c>
      <c r="BB646" s="13">
        <f t="shared" si="463"/>
        <v>0</v>
      </c>
      <c r="BC646" s="13">
        <f t="shared" si="464"/>
        <v>1</v>
      </c>
      <c r="BD646" s="13">
        <f t="shared" si="465"/>
        <v>0</v>
      </c>
      <c r="BE646" s="13">
        <f>COUNTIF(T646:AW646,"Tocaciones")</f>
        <v>0</v>
      </c>
      <c r="BF646" s="13">
        <f t="shared" si="466"/>
        <v>0</v>
      </c>
      <c r="BG646" s="13">
        <f t="shared" si="467"/>
        <v>0</v>
      </c>
      <c r="BH646" s="13">
        <f t="shared" si="468"/>
        <v>0</v>
      </c>
      <c r="BI646" s="13">
        <f t="shared" si="469"/>
        <v>0</v>
      </c>
      <c r="BJ646" s="13">
        <f t="shared" si="470"/>
        <v>0</v>
      </c>
      <c r="BK646" s="13">
        <f t="shared" si="471"/>
        <v>0</v>
      </c>
      <c r="BL646" s="13">
        <f t="shared" si="472"/>
        <v>0</v>
      </c>
      <c r="BM646" s="13">
        <f t="shared" si="473"/>
        <v>0</v>
      </c>
      <c r="BN646" s="13">
        <f t="shared" si="474"/>
        <v>0</v>
      </c>
      <c r="BO646" s="13">
        <f t="shared" si="475"/>
        <v>0</v>
      </c>
      <c r="BP646" s="13">
        <f t="shared" si="476"/>
        <v>0</v>
      </c>
      <c r="BQ646" s="13">
        <f t="shared" si="477"/>
        <v>0</v>
      </c>
      <c r="BR646" s="13">
        <f t="shared" si="478"/>
        <v>0</v>
      </c>
      <c r="BS646" s="13">
        <f t="shared" si="479"/>
        <v>0</v>
      </c>
      <c r="BT646" s="13">
        <f t="shared" si="480"/>
        <v>0</v>
      </c>
      <c r="BU646" s="40">
        <f t="shared" si="504"/>
        <v>3</v>
      </c>
      <c r="BV646" s="13">
        <f t="shared" si="481"/>
        <v>0</v>
      </c>
      <c r="BW646" s="13">
        <f t="shared" si="482"/>
        <v>0</v>
      </c>
      <c r="BX646" s="13">
        <f t="shared" si="483"/>
        <v>0</v>
      </c>
      <c r="BY646" s="13">
        <f t="shared" si="484"/>
        <v>0</v>
      </c>
      <c r="BZ646" s="13">
        <f t="shared" si="485"/>
        <v>0</v>
      </c>
      <c r="CA646" s="13">
        <f t="shared" si="486"/>
        <v>0</v>
      </c>
      <c r="CB646" s="13">
        <f t="shared" si="487"/>
        <v>0</v>
      </c>
      <c r="CC646" s="13">
        <f t="shared" si="488"/>
        <v>1</v>
      </c>
      <c r="CD646" s="13">
        <f t="shared" si="489"/>
        <v>0</v>
      </c>
      <c r="CE646" s="13">
        <f t="shared" si="490"/>
        <v>0</v>
      </c>
      <c r="CF646" s="13">
        <f t="shared" si="491"/>
        <v>0</v>
      </c>
      <c r="CG646" s="13">
        <f t="shared" si="492"/>
        <v>0</v>
      </c>
      <c r="CH646" s="13">
        <f t="shared" si="493"/>
        <v>0</v>
      </c>
      <c r="CI646" s="13">
        <f t="shared" si="494"/>
        <v>0</v>
      </c>
      <c r="CJ646" s="13">
        <f t="shared" si="495"/>
        <v>1</v>
      </c>
      <c r="CK646" s="13">
        <f t="shared" si="496"/>
        <v>1</v>
      </c>
      <c r="CL646" s="13">
        <f t="shared" si="497"/>
        <v>0</v>
      </c>
      <c r="CM646" s="13">
        <f t="shared" si="498"/>
        <v>0</v>
      </c>
      <c r="CN646" s="13">
        <f t="shared" si="499"/>
        <v>0</v>
      </c>
      <c r="CO646" s="13">
        <f t="shared" si="500"/>
        <v>0</v>
      </c>
      <c r="CP646" s="13">
        <f t="shared" si="501"/>
        <v>0</v>
      </c>
      <c r="CQ646" s="13">
        <f t="shared" si="502"/>
        <v>0</v>
      </c>
      <c r="CR646" s="13">
        <f t="shared" si="503"/>
        <v>3</v>
      </c>
      <c r="CS646" s="13">
        <f t="shared" si="505"/>
        <v>0</v>
      </c>
      <c r="CT646" s="13" t="s">
        <v>107</v>
      </c>
    </row>
    <row r="647" spans="1:98" x14ac:dyDescent="0.35">
      <c r="A647" s="14">
        <v>483</v>
      </c>
      <c r="B647" s="6">
        <v>646</v>
      </c>
      <c r="C647" s="13">
        <v>28</v>
      </c>
      <c r="D647" s="6">
        <v>1</v>
      </c>
      <c r="G647" s="6">
        <v>1</v>
      </c>
      <c r="H647" s="6"/>
      <c r="I647" s="6"/>
      <c r="J647" s="6" t="s">
        <v>776</v>
      </c>
      <c r="K647" s="16">
        <v>43795</v>
      </c>
      <c r="L647" s="6" t="s">
        <v>507</v>
      </c>
      <c r="M647" s="6" t="s">
        <v>129</v>
      </c>
      <c r="N647" s="6"/>
      <c r="O647" s="6"/>
      <c r="P647" s="16">
        <v>43788</v>
      </c>
      <c r="Q647" s="17">
        <v>0.93055555555555558</v>
      </c>
      <c r="R647" s="6" t="s">
        <v>310</v>
      </c>
      <c r="S647" s="6" t="s">
        <v>307</v>
      </c>
      <c r="T647" s="6" t="s">
        <v>52</v>
      </c>
      <c r="U647" s="6" t="s">
        <v>987</v>
      </c>
      <c r="V647" s="6" t="s">
        <v>985</v>
      </c>
      <c r="W647" s="6" t="s">
        <v>94</v>
      </c>
      <c r="Y647" s="6" t="s">
        <v>73</v>
      </c>
      <c r="Z647" s="6" t="s">
        <v>74</v>
      </c>
      <c r="AU647" s="6" t="s">
        <v>988</v>
      </c>
      <c r="AV647" s="6" t="s">
        <v>315</v>
      </c>
      <c r="AX647" s="6" t="s">
        <v>310</v>
      </c>
      <c r="AY647" s="13">
        <f t="shared" si="460"/>
        <v>0</v>
      </c>
      <c r="AZ647" s="13">
        <f t="shared" si="461"/>
        <v>0</v>
      </c>
      <c r="BA647" s="13">
        <f t="shared" si="462"/>
        <v>0</v>
      </c>
      <c r="BB647" s="13">
        <f t="shared" si="463"/>
        <v>1</v>
      </c>
      <c r="BC647" s="13">
        <f t="shared" si="464"/>
        <v>0</v>
      </c>
      <c r="BD647" s="13">
        <f t="shared" si="465"/>
        <v>0</v>
      </c>
      <c r="BE647" s="13">
        <f>COUNTIF(T647:AT647,"Tocaciones")</f>
        <v>0</v>
      </c>
      <c r="BF647" s="13">
        <f t="shared" si="466"/>
        <v>0</v>
      </c>
      <c r="BG647" s="13">
        <f t="shared" si="467"/>
        <v>0</v>
      </c>
      <c r="BH647" s="13">
        <f t="shared" si="468"/>
        <v>0</v>
      </c>
      <c r="BI647" s="13">
        <f t="shared" si="469"/>
        <v>0</v>
      </c>
      <c r="BJ647" s="13">
        <f t="shared" si="470"/>
        <v>0</v>
      </c>
      <c r="BK647" s="13">
        <f t="shared" si="471"/>
        <v>0</v>
      </c>
      <c r="BL647" s="13">
        <f t="shared" si="472"/>
        <v>0</v>
      </c>
      <c r="BM647" s="13">
        <f t="shared" si="473"/>
        <v>0</v>
      </c>
      <c r="BN647" s="13">
        <f t="shared" si="474"/>
        <v>0</v>
      </c>
      <c r="BO647" s="13">
        <f t="shared" si="475"/>
        <v>0</v>
      </c>
      <c r="BP647" s="13">
        <f t="shared" si="476"/>
        <v>0</v>
      </c>
      <c r="BQ647" s="13">
        <f t="shared" si="477"/>
        <v>0</v>
      </c>
      <c r="BR647" s="13">
        <f t="shared" si="478"/>
        <v>0</v>
      </c>
      <c r="BS647" s="13">
        <f t="shared" si="479"/>
        <v>0</v>
      </c>
      <c r="BT647" s="13">
        <f t="shared" si="480"/>
        <v>0</v>
      </c>
      <c r="BU647" s="40">
        <f t="shared" si="504"/>
        <v>1</v>
      </c>
      <c r="BV647" s="13">
        <f t="shared" si="481"/>
        <v>0</v>
      </c>
      <c r="BW647" s="13">
        <f t="shared" si="482"/>
        <v>1</v>
      </c>
      <c r="BX647" s="13">
        <f t="shared" si="483"/>
        <v>1</v>
      </c>
      <c r="BY647" s="13">
        <f t="shared" si="484"/>
        <v>0</v>
      </c>
      <c r="BZ647" s="13">
        <f t="shared" si="485"/>
        <v>0</v>
      </c>
      <c r="CA647" s="13">
        <f t="shared" si="486"/>
        <v>0</v>
      </c>
      <c r="CB647" s="13">
        <f t="shared" si="487"/>
        <v>0</v>
      </c>
      <c r="CC647" s="13">
        <f t="shared" si="488"/>
        <v>0</v>
      </c>
      <c r="CD647" s="13">
        <f t="shared" si="489"/>
        <v>0</v>
      </c>
      <c r="CE647" s="13">
        <f t="shared" si="490"/>
        <v>0</v>
      </c>
      <c r="CF647" s="13">
        <f t="shared" si="491"/>
        <v>0</v>
      </c>
      <c r="CG647" s="13">
        <f t="shared" si="492"/>
        <v>0</v>
      </c>
      <c r="CH647" s="13">
        <f t="shared" si="493"/>
        <v>0</v>
      </c>
      <c r="CI647" s="13">
        <f t="shared" si="494"/>
        <v>0</v>
      </c>
      <c r="CJ647" s="13">
        <f t="shared" si="495"/>
        <v>0</v>
      </c>
      <c r="CK647" s="13">
        <f t="shared" si="496"/>
        <v>0</v>
      </c>
      <c r="CL647" s="13">
        <f t="shared" si="497"/>
        <v>0</v>
      </c>
      <c r="CM647" s="13">
        <f t="shared" si="498"/>
        <v>0</v>
      </c>
      <c r="CN647" s="13">
        <f t="shared" si="499"/>
        <v>0</v>
      </c>
      <c r="CO647" s="13">
        <f t="shared" si="500"/>
        <v>0</v>
      </c>
      <c r="CP647" s="13">
        <f t="shared" si="501"/>
        <v>0</v>
      </c>
      <c r="CQ647" s="13">
        <f t="shared" si="502"/>
        <v>0</v>
      </c>
      <c r="CR647" s="13">
        <f t="shared" si="503"/>
        <v>1</v>
      </c>
      <c r="CS647" s="13">
        <f t="shared" si="505"/>
        <v>0</v>
      </c>
      <c r="CT647" s="13" t="s">
        <v>107</v>
      </c>
    </row>
    <row r="648" spans="1:98" x14ac:dyDescent="0.35">
      <c r="A648" s="14">
        <v>484</v>
      </c>
      <c r="B648" s="6">
        <v>647</v>
      </c>
      <c r="C648" s="13">
        <v>51</v>
      </c>
      <c r="D648" s="6">
        <v>1</v>
      </c>
      <c r="G648" s="6">
        <v>1</v>
      </c>
      <c r="H648" s="6"/>
      <c r="I648" s="6"/>
      <c r="J648" s="6" t="s">
        <v>776</v>
      </c>
      <c r="K648" s="16">
        <v>43795</v>
      </c>
      <c r="L648" s="3" t="s">
        <v>989</v>
      </c>
      <c r="M648" s="6" t="s">
        <v>990</v>
      </c>
      <c r="N648" s="6"/>
      <c r="O648" s="6"/>
      <c r="P648" s="21">
        <v>43777</v>
      </c>
      <c r="Q648" s="17">
        <v>0.875</v>
      </c>
      <c r="R648" s="6" t="s">
        <v>310</v>
      </c>
      <c r="S648" s="6" t="s">
        <v>98</v>
      </c>
      <c r="T648" s="6" t="s">
        <v>52</v>
      </c>
      <c r="U648" s="6" t="s">
        <v>991</v>
      </c>
      <c r="V648" s="6" t="s">
        <v>635</v>
      </c>
      <c r="W648" s="6" t="s">
        <v>94</v>
      </c>
      <c r="Y648" s="6" t="s">
        <v>73</v>
      </c>
      <c r="Z648" s="6" t="s">
        <v>74</v>
      </c>
      <c r="AU648" s="6" t="s">
        <v>988</v>
      </c>
      <c r="AV648" s="6" t="s">
        <v>315</v>
      </c>
      <c r="AX648" s="6" t="s">
        <v>310</v>
      </c>
      <c r="AY648" s="13">
        <f t="shared" si="460"/>
        <v>0</v>
      </c>
      <c r="AZ648" s="13">
        <f t="shared" si="461"/>
        <v>0</v>
      </c>
      <c r="BA648" s="13">
        <f t="shared" si="462"/>
        <v>0</v>
      </c>
      <c r="BB648" s="13">
        <f t="shared" si="463"/>
        <v>1</v>
      </c>
      <c r="BC648" s="13">
        <f t="shared" si="464"/>
        <v>0</v>
      </c>
      <c r="BD648" s="13">
        <f t="shared" si="465"/>
        <v>0</v>
      </c>
      <c r="BE648" s="13">
        <f>COUNTIF(T648:AW648,"Tocaciones")</f>
        <v>0</v>
      </c>
      <c r="BF648" s="13">
        <f t="shared" si="466"/>
        <v>0</v>
      </c>
      <c r="BG648" s="13">
        <f t="shared" si="467"/>
        <v>0</v>
      </c>
      <c r="BH648" s="13">
        <f t="shared" si="468"/>
        <v>0</v>
      </c>
      <c r="BI648" s="13">
        <f t="shared" si="469"/>
        <v>0</v>
      </c>
      <c r="BJ648" s="13">
        <f t="shared" si="470"/>
        <v>0</v>
      </c>
      <c r="BK648" s="13">
        <f t="shared" si="471"/>
        <v>0</v>
      </c>
      <c r="BL648" s="13">
        <f t="shared" si="472"/>
        <v>0</v>
      </c>
      <c r="BM648" s="13">
        <f t="shared" si="473"/>
        <v>0</v>
      </c>
      <c r="BN648" s="13">
        <f t="shared" si="474"/>
        <v>0</v>
      </c>
      <c r="BO648" s="13">
        <f t="shared" si="475"/>
        <v>0</v>
      </c>
      <c r="BP648" s="13">
        <f t="shared" si="476"/>
        <v>0</v>
      </c>
      <c r="BQ648" s="13">
        <f t="shared" si="477"/>
        <v>0</v>
      </c>
      <c r="BR648" s="13">
        <f t="shared" si="478"/>
        <v>0</v>
      </c>
      <c r="BS648" s="13">
        <f t="shared" si="479"/>
        <v>0</v>
      </c>
      <c r="BT648" s="13">
        <f t="shared" si="480"/>
        <v>0</v>
      </c>
      <c r="BU648" s="40">
        <f t="shared" si="504"/>
        <v>1</v>
      </c>
      <c r="BV648" s="13">
        <f t="shared" si="481"/>
        <v>0</v>
      </c>
      <c r="BW648" s="13">
        <f t="shared" si="482"/>
        <v>1</v>
      </c>
      <c r="BX648" s="13">
        <f t="shared" si="483"/>
        <v>1</v>
      </c>
      <c r="BY648" s="13">
        <f t="shared" si="484"/>
        <v>0</v>
      </c>
      <c r="BZ648" s="13">
        <f t="shared" si="485"/>
        <v>0</v>
      </c>
      <c r="CA648" s="13">
        <f t="shared" si="486"/>
        <v>0</v>
      </c>
      <c r="CB648" s="13">
        <f t="shared" si="487"/>
        <v>0</v>
      </c>
      <c r="CC648" s="13">
        <f t="shared" si="488"/>
        <v>0</v>
      </c>
      <c r="CD648" s="13">
        <f t="shared" si="489"/>
        <v>0</v>
      </c>
      <c r="CE648" s="13">
        <f t="shared" si="490"/>
        <v>0</v>
      </c>
      <c r="CF648" s="13">
        <f t="shared" si="491"/>
        <v>0</v>
      </c>
      <c r="CG648" s="13">
        <f t="shared" si="492"/>
        <v>0</v>
      </c>
      <c r="CH648" s="13">
        <f t="shared" si="493"/>
        <v>0</v>
      </c>
      <c r="CI648" s="13">
        <f t="shared" si="494"/>
        <v>0</v>
      </c>
      <c r="CJ648" s="13">
        <f t="shared" si="495"/>
        <v>0</v>
      </c>
      <c r="CK648" s="13">
        <f t="shared" si="496"/>
        <v>0</v>
      </c>
      <c r="CL648" s="13">
        <f t="shared" si="497"/>
        <v>0</v>
      </c>
      <c r="CM648" s="13">
        <f t="shared" si="498"/>
        <v>0</v>
      </c>
      <c r="CN648" s="13">
        <f t="shared" si="499"/>
        <v>0</v>
      </c>
      <c r="CO648" s="13">
        <f t="shared" si="500"/>
        <v>0</v>
      </c>
      <c r="CP648" s="13">
        <f t="shared" si="501"/>
        <v>0</v>
      </c>
      <c r="CQ648" s="13">
        <f t="shared" si="502"/>
        <v>0</v>
      </c>
      <c r="CR648" s="13">
        <f t="shared" si="503"/>
        <v>1</v>
      </c>
      <c r="CS648" s="13">
        <f t="shared" si="505"/>
        <v>0</v>
      </c>
      <c r="CT648" s="13" t="s">
        <v>107</v>
      </c>
    </row>
    <row r="649" spans="1:98" x14ac:dyDescent="0.35">
      <c r="A649" s="14">
        <v>485</v>
      </c>
      <c r="B649" s="6">
        <v>648</v>
      </c>
      <c r="C649" s="13">
        <v>27</v>
      </c>
      <c r="D649" s="6">
        <v>1</v>
      </c>
      <c r="G649" s="6">
        <v>1</v>
      </c>
      <c r="H649" s="6"/>
      <c r="I649" s="6"/>
      <c r="J649" s="6" t="s">
        <v>776</v>
      </c>
      <c r="K649" s="16">
        <v>43795</v>
      </c>
      <c r="L649" s="6" t="s">
        <v>172</v>
      </c>
      <c r="M649" s="6" t="s">
        <v>129</v>
      </c>
      <c r="N649" s="6"/>
      <c r="O649" s="6"/>
      <c r="P649" s="16">
        <v>43767</v>
      </c>
      <c r="Q649" s="17">
        <v>0.83333333333333337</v>
      </c>
      <c r="R649" s="6" t="s">
        <v>310</v>
      </c>
      <c r="S649" s="6" t="s">
        <v>307</v>
      </c>
      <c r="T649" s="6" t="s">
        <v>52</v>
      </c>
      <c r="U649" s="6" t="s">
        <v>992</v>
      </c>
      <c r="V649" s="6" t="s">
        <v>985</v>
      </c>
      <c r="W649" s="6" t="s">
        <v>94</v>
      </c>
      <c r="Y649" s="6" t="s">
        <v>73</v>
      </c>
      <c r="Z649" s="6" t="s">
        <v>74</v>
      </c>
      <c r="AU649" s="6" t="s">
        <v>105</v>
      </c>
      <c r="AV649" s="6" t="s">
        <v>315</v>
      </c>
      <c r="AX649" s="6" t="s">
        <v>310</v>
      </c>
      <c r="AY649" s="13">
        <f t="shared" si="460"/>
        <v>0</v>
      </c>
      <c r="AZ649" s="13">
        <f t="shared" si="461"/>
        <v>0</v>
      </c>
      <c r="BA649" s="13">
        <f t="shared" si="462"/>
        <v>0</v>
      </c>
      <c r="BB649" s="13">
        <f t="shared" si="463"/>
        <v>1</v>
      </c>
      <c r="BC649" s="13">
        <f t="shared" si="464"/>
        <v>0</v>
      </c>
      <c r="BD649" s="13">
        <f t="shared" si="465"/>
        <v>0</v>
      </c>
      <c r="BE649" s="13">
        <f>COUNTIF(T649:AT649,"Tocaciones")</f>
        <v>0</v>
      </c>
      <c r="BF649" s="13">
        <f t="shared" si="466"/>
        <v>0</v>
      </c>
      <c r="BG649" s="13">
        <f t="shared" si="467"/>
        <v>0</v>
      </c>
      <c r="BH649" s="13">
        <f t="shared" si="468"/>
        <v>0</v>
      </c>
      <c r="BI649" s="13">
        <f t="shared" si="469"/>
        <v>0</v>
      </c>
      <c r="BJ649" s="13">
        <f t="shared" si="470"/>
        <v>0</v>
      </c>
      <c r="BK649" s="13">
        <f t="shared" si="471"/>
        <v>0</v>
      </c>
      <c r="BL649" s="13">
        <f t="shared" si="472"/>
        <v>0</v>
      </c>
      <c r="BM649" s="13">
        <f t="shared" si="473"/>
        <v>0</v>
      </c>
      <c r="BN649" s="13">
        <f t="shared" si="474"/>
        <v>0</v>
      </c>
      <c r="BO649" s="13">
        <f t="shared" si="475"/>
        <v>0</v>
      </c>
      <c r="BP649" s="13">
        <f t="shared" si="476"/>
        <v>0</v>
      </c>
      <c r="BQ649" s="13">
        <f t="shared" si="477"/>
        <v>0</v>
      </c>
      <c r="BR649" s="13">
        <f t="shared" si="478"/>
        <v>0</v>
      </c>
      <c r="BS649" s="13">
        <f t="shared" si="479"/>
        <v>0</v>
      </c>
      <c r="BT649" s="13">
        <f t="shared" si="480"/>
        <v>0</v>
      </c>
      <c r="BU649" s="40">
        <f t="shared" si="504"/>
        <v>1</v>
      </c>
      <c r="BV649" s="13">
        <f t="shared" si="481"/>
        <v>0</v>
      </c>
      <c r="BW649" s="13">
        <f t="shared" si="482"/>
        <v>1</v>
      </c>
      <c r="BX649" s="13">
        <f t="shared" si="483"/>
        <v>1</v>
      </c>
      <c r="BY649" s="13">
        <f t="shared" si="484"/>
        <v>0</v>
      </c>
      <c r="BZ649" s="13">
        <f t="shared" si="485"/>
        <v>0</v>
      </c>
      <c r="CA649" s="13">
        <f t="shared" si="486"/>
        <v>0</v>
      </c>
      <c r="CB649" s="13">
        <f t="shared" si="487"/>
        <v>0</v>
      </c>
      <c r="CC649" s="13">
        <f t="shared" si="488"/>
        <v>0</v>
      </c>
      <c r="CD649" s="13">
        <f t="shared" si="489"/>
        <v>0</v>
      </c>
      <c r="CE649" s="13">
        <f t="shared" si="490"/>
        <v>0</v>
      </c>
      <c r="CF649" s="13">
        <f t="shared" si="491"/>
        <v>0</v>
      </c>
      <c r="CG649" s="13">
        <f t="shared" si="492"/>
        <v>0</v>
      </c>
      <c r="CH649" s="13">
        <f t="shared" si="493"/>
        <v>0</v>
      </c>
      <c r="CI649" s="13">
        <f t="shared" si="494"/>
        <v>0</v>
      </c>
      <c r="CJ649" s="13">
        <f t="shared" si="495"/>
        <v>0</v>
      </c>
      <c r="CK649" s="13">
        <f t="shared" si="496"/>
        <v>0</v>
      </c>
      <c r="CL649" s="13">
        <f t="shared" si="497"/>
        <v>0</v>
      </c>
      <c r="CM649" s="13">
        <f t="shared" si="498"/>
        <v>0</v>
      </c>
      <c r="CN649" s="13">
        <f t="shared" si="499"/>
        <v>0</v>
      </c>
      <c r="CO649" s="13">
        <f t="shared" si="500"/>
        <v>0</v>
      </c>
      <c r="CP649" s="13">
        <f t="shared" si="501"/>
        <v>0</v>
      </c>
      <c r="CQ649" s="13">
        <f t="shared" si="502"/>
        <v>0</v>
      </c>
      <c r="CR649" s="13">
        <f t="shared" si="503"/>
        <v>1</v>
      </c>
      <c r="CS649" s="13">
        <f t="shared" si="505"/>
        <v>0</v>
      </c>
      <c r="CT649" s="13" t="s">
        <v>107</v>
      </c>
    </row>
    <row r="650" spans="1:98" x14ac:dyDescent="0.35">
      <c r="A650" s="14">
        <v>486</v>
      </c>
      <c r="B650" s="6">
        <v>649</v>
      </c>
      <c r="C650" s="13">
        <v>20</v>
      </c>
      <c r="D650" s="6">
        <v>1</v>
      </c>
      <c r="G650" s="6">
        <v>1</v>
      </c>
      <c r="H650" s="6"/>
      <c r="I650" s="6"/>
      <c r="J650" s="6" t="s">
        <v>993</v>
      </c>
      <c r="K650" s="21">
        <v>43777</v>
      </c>
      <c r="L650" s="6" t="s">
        <v>172</v>
      </c>
      <c r="M650" s="6" t="s">
        <v>994</v>
      </c>
      <c r="N650" s="6"/>
      <c r="O650" s="6"/>
      <c r="P650" s="16">
        <v>43763</v>
      </c>
      <c r="Q650" s="17">
        <v>0.91666666666666663</v>
      </c>
      <c r="R650" s="6" t="s">
        <v>310</v>
      </c>
      <c r="S650" s="6" t="s">
        <v>307</v>
      </c>
      <c r="T650" s="6" t="s">
        <v>52</v>
      </c>
      <c r="U650" s="6" t="s">
        <v>995</v>
      </c>
      <c r="V650" s="6" t="s">
        <v>996</v>
      </c>
      <c r="W650" s="6" t="s">
        <v>94</v>
      </c>
      <c r="Y650" s="6" t="s">
        <v>73</v>
      </c>
      <c r="Z650" s="6" t="s">
        <v>74</v>
      </c>
      <c r="AU650" s="6" t="s">
        <v>105</v>
      </c>
      <c r="AV650" s="6" t="s">
        <v>315</v>
      </c>
      <c r="AX650" s="6" t="s">
        <v>310</v>
      </c>
      <c r="AY650" s="13">
        <f t="shared" si="460"/>
        <v>0</v>
      </c>
      <c r="AZ650" s="13">
        <f t="shared" si="461"/>
        <v>0</v>
      </c>
      <c r="BA650" s="13">
        <f t="shared" si="462"/>
        <v>0</v>
      </c>
      <c r="BB650" s="13">
        <f t="shared" si="463"/>
        <v>1</v>
      </c>
      <c r="BC650" s="13">
        <f t="shared" si="464"/>
        <v>0</v>
      </c>
      <c r="BD650" s="13">
        <f t="shared" si="465"/>
        <v>0</v>
      </c>
      <c r="BE650" s="13">
        <f>COUNTIF(T650:AW650,"Tocaciones")</f>
        <v>0</v>
      </c>
      <c r="BF650" s="13">
        <f t="shared" si="466"/>
        <v>0</v>
      </c>
      <c r="BG650" s="13">
        <f t="shared" si="467"/>
        <v>0</v>
      </c>
      <c r="BH650" s="13">
        <f t="shared" si="468"/>
        <v>0</v>
      </c>
      <c r="BI650" s="13">
        <f t="shared" si="469"/>
        <v>0</v>
      </c>
      <c r="BJ650" s="13">
        <f t="shared" si="470"/>
        <v>0</v>
      </c>
      <c r="BK650" s="13">
        <f t="shared" si="471"/>
        <v>0</v>
      </c>
      <c r="BL650" s="13">
        <f t="shared" si="472"/>
        <v>0</v>
      </c>
      <c r="BM650" s="13">
        <f t="shared" si="473"/>
        <v>0</v>
      </c>
      <c r="BN650" s="13">
        <f t="shared" si="474"/>
        <v>0</v>
      </c>
      <c r="BO650" s="13">
        <f t="shared" si="475"/>
        <v>0</v>
      </c>
      <c r="BP650" s="13">
        <f t="shared" si="476"/>
        <v>0</v>
      </c>
      <c r="BQ650" s="13">
        <f t="shared" si="477"/>
        <v>0</v>
      </c>
      <c r="BR650" s="13">
        <f t="shared" si="478"/>
        <v>0</v>
      </c>
      <c r="BS650" s="13">
        <f t="shared" si="479"/>
        <v>0</v>
      </c>
      <c r="BT650" s="13">
        <f t="shared" si="480"/>
        <v>0</v>
      </c>
      <c r="BU650" s="40">
        <f t="shared" si="504"/>
        <v>1</v>
      </c>
      <c r="BV650" s="13">
        <f t="shared" si="481"/>
        <v>0</v>
      </c>
      <c r="BW650" s="13">
        <f t="shared" si="482"/>
        <v>1</v>
      </c>
      <c r="BX650" s="13">
        <f t="shared" si="483"/>
        <v>1</v>
      </c>
      <c r="BY650" s="13">
        <f t="shared" si="484"/>
        <v>0</v>
      </c>
      <c r="BZ650" s="13">
        <f t="shared" si="485"/>
        <v>0</v>
      </c>
      <c r="CA650" s="13">
        <f t="shared" si="486"/>
        <v>0</v>
      </c>
      <c r="CB650" s="13">
        <f t="shared" si="487"/>
        <v>0</v>
      </c>
      <c r="CC650" s="13">
        <f t="shared" si="488"/>
        <v>0</v>
      </c>
      <c r="CD650" s="13">
        <f t="shared" si="489"/>
        <v>0</v>
      </c>
      <c r="CE650" s="13">
        <f t="shared" si="490"/>
        <v>0</v>
      </c>
      <c r="CF650" s="13">
        <f t="shared" si="491"/>
        <v>0</v>
      </c>
      <c r="CG650" s="13">
        <f t="shared" si="492"/>
        <v>0</v>
      </c>
      <c r="CH650" s="13">
        <f t="shared" si="493"/>
        <v>0</v>
      </c>
      <c r="CI650" s="13">
        <f t="shared" si="494"/>
        <v>0</v>
      </c>
      <c r="CJ650" s="13">
        <f t="shared" si="495"/>
        <v>0</v>
      </c>
      <c r="CK650" s="13">
        <f t="shared" si="496"/>
        <v>0</v>
      </c>
      <c r="CL650" s="13">
        <f t="shared" si="497"/>
        <v>0</v>
      </c>
      <c r="CM650" s="13">
        <f t="shared" si="498"/>
        <v>0</v>
      </c>
      <c r="CN650" s="13">
        <f t="shared" si="499"/>
        <v>0</v>
      </c>
      <c r="CO650" s="13">
        <f t="shared" si="500"/>
        <v>0</v>
      </c>
      <c r="CP650" s="13">
        <f t="shared" si="501"/>
        <v>0</v>
      </c>
      <c r="CQ650" s="13">
        <f t="shared" si="502"/>
        <v>0</v>
      </c>
      <c r="CR650" s="13">
        <f t="shared" si="503"/>
        <v>1</v>
      </c>
      <c r="CS650" s="13">
        <f t="shared" si="505"/>
        <v>0</v>
      </c>
      <c r="CT650" s="13" t="s">
        <v>107</v>
      </c>
    </row>
    <row r="651" spans="1:98" x14ac:dyDescent="0.35">
      <c r="A651" s="14">
        <v>487</v>
      </c>
      <c r="B651" s="6">
        <v>650</v>
      </c>
      <c r="C651" s="6">
        <v>26</v>
      </c>
      <c r="D651" s="6">
        <v>1</v>
      </c>
      <c r="G651" s="6">
        <v>1</v>
      </c>
      <c r="H651" s="6"/>
      <c r="I651" s="6"/>
      <c r="J651" s="6" t="s">
        <v>993</v>
      </c>
      <c r="K651" s="16">
        <v>43783</v>
      </c>
      <c r="L651" s="6" t="s">
        <v>172</v>
      </c>
      <c r="M651" s="6" t="s">
        <v>994</v>
      </c>
      <c r="N651" s="6"/>
      <c r="O651" s="6"/>
      <c r="P651" s="16">
        <v>43760</v>
      </c>
      <c r="Q651" s="17">
        <v>0.79166666666666663</v>
      </c>
      <c r="R651" s="6" t="s">
        <v>307</v>
      </c>
      <c r="S651" s="6" t="s">
        <v>307</v>
      </c>
      <c r="T651" s="6" t="s">
        <v>52</v>
      </c>
      <c r="U651" s="6" t="s">
        <v>997</v>
      </c>
      <c r="V651" s="6" t="s">
        <v>996</v>
      </c>
      <c r="W651" s="6" t="s">
        <v>94</v>
      </c>
      <c r="Y651" s="6" t="s">
        <v>73</v>
      </c>
      <c r="Z651" s="6" t="s">
        <v>75</v>
      </c>
      <c r="AU651" s="6" t="s">
        <v>105</v>
      </c>
      <c r="AV651" s="6" t="s">
        <v>315</v>
      </c>
      <c r="AX651" s="6" t="s">
        <v>310</v>
      </c>
      <c r="AY651" s="13">
        <f t="shared" si="460"/>
        <v>0</v>
      </c>
      <c r="AZ651" s="13">
        <f t="shared" si="461"/>
        <v>0</v>
      </c>
      <c r="BA651" s="13">
        <f t="shared" si="462"/>
        <v>0</v>
      </c>
      <c r="BB651" s="13">
        <f t="shared" si="463"/>
        <v>1</v>
      </c>
      <c r="BC651" s="13">
        <f t="shared" si="464"/>
        <v>0</v>
      </c>
      <c r="BD651" s="13">
        <f t="shared" si="465"/>
        <v>0</v>
      </c>
      <c r="BE651" s="13">
        <f>COUNTIF(T651:AT651,"Tocaciones")</f>
        <v>0</v>
      </c>
      <c r="BF651" s="13">
        <f t="shared" si="466"/>
        <v>0</v>
      </c>
      <c r="BG651" s="13">
        <f t="shared" si="467"/>
        <v>0</v>
      </c>
      <c r="BH651" s="13">
        <f t="shared" si="468"/>
        <v>0</v>
      </c>
      <c r="BI651" s="13">
        <f t="shared" si="469"/>
        <v>0</v>
      </c>
      <c r="BJ651" s="13">
        <f t="shared" si="470"/>
        <v>0</v>
      </c>
      <c r="BK651" s="13">
        <f t="shared" si="471"/>
        <v>0</v>
      </c>
      <c r="BL651" s="13">
        <f t="shared" si="472"/>
        <v>0</v>
      </c>
      <c r="BM651" s="13">
        <f t="shared" si="473"/>
        <v>0</v>
      </c>
      <c r="BN651" s="13">
        <f t="shared" si="474"/>
        <v>0</v>
      </c>
      <c r="BO651" s="13">
        <f t="shared" si="475"/>
        <v>0</v>
      </c>
      <c r="BP651" s="13">
        <f t="shared" si="476"/>
        <v>0</v>
      </c>
      <c r="BQ651" s="13">
        <f t="shared" si="477"/>
        <v>0</v>
      </c>
      <c r="BR651" s="13">
        <f t="shared" si="478"/>
        <v>0</v>
      </c>
      <c r="BS651" s="13">
        <f t="shared" si="479"/>
        <v>0</v>
      </c>
      <c r="BT651" s="13">
        <f t="shared" si="480"/>
        <v>0</v>
      </c>
      <c r="BU651" s="40">
        <f t="shared" si="504"/>
        <v>1</v>
      </c>
      <c r="BV651" s="13">
        <f t="shared" si="481"/>
        <v>0</v>
      </c>
      <c r="BW651" s="13">
        <f t="shared" si="482"/>
        <v>1</v>
      </c>
      <c r="BX651" s="13">
        <f t="shared" si="483"/>
        <v>0</v>
      </c>
      <c r="BY651" s="13">
        <f t="shared" si="484"/>
        <v>1</v>
      </c>
      <c r="BZ651" s="13">
        <f t="shared" si="485"/>
        <v>0</v>
      </c>
      <c r="CA651" s="13">
        <f t="shared" si="486"/>
        <v>0</v>
      </c>
      <c r="CB651" s="13">
        <f t="shared" si="487"/>
        <v>0</v>
      </c>
      <c r="CC651" s="13">
        <f t="shared" si="488"/>
        <v>0</v>
      </c>
      <c r="CD651" s="13">
        <f t="shared" si="489"/>
        <v>0</v>
      </c>
      <c r="CE651" s="13">
        <f t="shared" si="490"/>
        <v>0</v>
      </c>
      <c r="CF651" s="13">
        <f t="shared" si="491"/>
        <v>0</v>
      </c>
      <c r="CG651" s="13">
        <f t="shared" si="492"/>
        <v>0</v>
      </c>
      <c r="CH651" s="13">
        <f t="shared" si="493"/>
        <v>0</v>
      </c>
      <c r="CI651" s="13">
        <f t="shared" si="494"/>
        <v>0</v>
      </c>
      <c r="CJ651" s="13">
        <f t="shared" si="495"/>
        <v>0</v>
      </c>
      <c r="CK651" s="13">
        <f t="shared" si="496"/>
        <v>0</v>
      </c>
      <c r="CL651" s="13">
        <f t="shared" si="497"/>
        <v>0</v>
      </c>
      <c r="CM651" s="13">
        <f t="shared" si="498"/>
        <v>0</v>
      </c>
      <c r="CN651" s="13">
        <f t="shared" si="499"/>
        <v>0</v>
      </c>
      <c r="CO651" s="13">
        <f t="shared" si="500"/>
        <v>0</v>
      </c>
      <c r="CP651" s="13">
        <f t="shared" si="501"/>
        <v>0</v>
      </c>
      <c r="CQ651" s="13">
        <f t="shared" si="502"/>
        <v>0</v>
      </c>
      <c r="CR651" s="13">
        <f t="shared" si="503"/>
        <v>1</v>
      </c>
      <c r="CS651" s="13">
        <f t="shared" si="505"/>
        <v>0</v>
      </c>
      <c r="CT651" s="13" t="s">
        <v>107</v>
      </c>
    </row>
    <row r="652" spans="1:98" x14ac:dyDescent="0.35">
      <c r="A652" s="14">
        <v>488</v>
      </c>
      <c r="B652" s="6">
        <v>651</v>
      </c>
      <c r="C652" s="13">
        <v>61</v>
      </c>
      <c r="D652" s="6">
        <v>1</v>
      </c>
      <c r="F652" s="6" t="s">
        <v>998</v>
      </c>
      <c r="G652" s="6">
        <v>1</v>
      </c>
      <c r="H652" s="6"/>
      <c r="I652" s="6"/>
      <c r="J652" s="6" t="s">
        <v>320</v>
      </c>
      <c r="K652" s="16">
        <v>43781</v>
      </c>
      <c r="L652" s="6" t="s">
        <v>462</v>
      </c>
      <c r="M652" s="6" t="s">
        <v>582</v>
      </c>
      <c r="N652" s="6"/>
      <c r="O652" s="6"/>
      <c r="P652" s="16">
        <v>43769</v>
      </c>
      <c r="Q652" s="17">
        <v>0.875</v>
      </c>
      <c r="R652" s="6" t="s">
        <v>310</v>
      </c>
      <c r="S652" s="6" t="s">
        <v>307</v>
      </c>
      <c r="T652" s="6" t="s">
        <v>49</v>
      </c>
      <c r="U652" s="6" t="s">
        <v>999</v>
      </c>
      <c r="V652" s="6" t="s">
        <v>1000</v>
      </c>
      <c r="W652" s="6" t="s">
        <v>94</v>
      </c>
      <c r="Y652" s="6" t="s">
        <v>87</v>
      </c>
      <c r="AU652" s="6" t="s">
        <v>105</v>
      </c>
      <c r="AV652" s="6" t="s">
        <v>315</v>
      </c>
      <c r="AX652" s="6" t="s">
        <v>98</v>
      </c>
      <c r="AY652" s="13">
        <f t="shared" si="460"/>
        <v>1</v>
      </c>
      <c r="AZ652" s="13">
        <f t="shared" si="461"/>
        <v>0</v>
      </c>
      <c r="BA652" s="13">
        <f t="shared" si="462"/>
        <v>0</v>
      </c>
      <c r="BB652" s="13">
        <f t="shared" si="463"/>
        <v>0</v>
      </c>
      <c r="BC652" s="13">
        <f t="shared" si="464"/>
        <v>0</v>
      </c>
      <c r="BD652" s="13">
        <f t="shared" si="465"/>
        <v>0</v>
      </c>
      <c r="BE652" s="13">
        <f>COUNTIF(T652:AW652,"Tocaciones")</f>
        <v>0</v>
      </c>
      <c r="BF652" s="13">
        <f t="shared" si="466"/>
        <v>0</v>
      </c>
      <c r="BG652" s="13">
        <f t="shared" si="467"/>
        <v>0</v>
      </c>
      <c r="BH652" s="13">
        <f t="shared" si="468"/>
        <v>0</v>
      </c>
      <c r="BI652" s="13">
        <f t="shared" si="469"/>
        <v>0</v>
      </c>
      <c r="BJ652" s="13">
        <f t="shared" si="470"/>
        <v>0</v>
      </c>
      <c r="BK652" s="13">
        <f t="shared" si="471"/>
        <v>0</v>
      </c>
      <c r="BL652" s="13">
        <f t="shared" si="472"/>
        <v>0</v>
      </c>
      <c r="BM652" s="13">
        <f t="shared" si="473"/>
        <v>0</v>
      </c>
      <c r="BN652" s="13">
        <f t="shared" si="474"/>
        <v>0</v>
      </c>
      <c r="BO652" s="13">
        <f t="shared" si="475"/>
        <v>0</v>
      </c>
      <c r="BP652" s="13">
        <f t="shared" si="476"/>
        <v>0</v>
      </c>
      <c r="BQ652" s="13">
        <f t="shared" si="477"/>
        <v>0</v>
      </c>
      <c r="BR652" s="13">
        <f t="shared" si="478"/>
        <v>0</v>
      </c>
      <c r="BS652" s="13">
        <f t="shared" si="479"/>
        <v>0</v>
      </c>
      <c r="BT652" s="13">
        <f t="shared" si="480"/>
        <v>0</v>
      </c>
      <c r="BU652" s="40">
        <f t="shared" si="504"/>
        <v>1</v>
      </c>
      <c r="BV652" s="13">
        <f t="shared" si="481"/>
        <v>0</v>
      </c>
      <c r="BW652" s="13">
        <f t="shared" si="482"/>
        <v>0</v>
      </c>
      <c r="BX652" s="13">
        <f t="shared" si="483"/>
        <v>0</v>
      </c>
      <c r="BY652" s="13">
        <f t="shared" si="484"/>
        <v>0</v>
      </c>
      <c r="BZ652" s="13">
        <f t="shared" si="485"/>
        <v>0</v>
      </c>
      <c r="CA652" s="13">
        <f t="shared" si="486"/>
        <v>0</v>
      </c>
      <c r="CB652" s="13">
        <f t="shared" si="487"/>
        <v>0</v>
      </c>
      <c r="CC652" s="13">
        <f t="shared" si="488"/>
        <v>0</v>
      </c>
      <c r="CD652" s="13">
        <f t="shared" si="489"/>
        <v>0</v>
      </c>
      <c r="CE652" s="13">
        <f t="shared" si="490"/>
        <v>0</v>
      </c>
      <c r="CF652" s="13">
        <f t="shared" si="491"/>
        <v>0</v>
      </c>
      <c r="CG652" s="13">
        <f t="shared" si="492"/>
        <v>0</v>
      </c>
      <c r="CH652" s="13">
        <f t="shared" si="493"/>
        <v>0</v>
      </c>
      <c r="CI652" s="13">
        <f t="shared" si="494"/>
        <v>0</v>
      </c>
      <c r="CJ652" s="13">
        <f t="shared" si="495"/>
        <v>0</v>
      </c>
      <c r="CK652" s="13">
        <f t="shared" si="496"/>
        <v>1</v>
      </c>
      <c r="CL652" s="13">
        <f t="shared" si="497"/>
        <v>0</v>
      </c>
      <c r="CM652" s="13">
        <f t="shared" si="498"/>
        <v>0</v>
      </c>
      <c r="CN652" s="13">
        <f t="shared" si="499"/>
        <v>0</v>
      </c>
      <c r="CO652" s="13">
        <f t="shared" si="500"/>
        <v>0</v>
      </c>
      <c r="CP652" s="13">
        <f t="shared" si="501"/>
        <v>0</v>
      </c>
      <c r="CQ652" s="13">
        <f t="shared" si="502"/>
        <v>0</v>
      </c>
      <c r="CR652" s="13">
        <f t="shared" si="503"/>
        <v>1</v>
      </c>
      <c r="CS652" s="13">
        <f t="shared" si="505"/>
        <v>0</v>
      </c>
      <c r="CT652" s="13" t="s">
        <v>107</v>
      </c>
    </row>
    <row r="653" spans="1:98" x14ac:dyDescent="0.35">
      <c r="A653" s="14">
        <v>489</v>
      </c>
      <c r="B653" s="6">
        <v>652</v>
      </c>
      <c r="C653" s="6">
        <v>19</v>
      </c>
      <c r="D653" s="6">
        <v>1</v>
      </c>
      <c r="F653" s="6" t="s">
        <v>1001</v>
      </c>
      <c r="G653" s="6">
        <v>1</v>
      </c>
      <c r="H653" s="6"/>
      <c r="I653" s="6"/>
      <c r="J653" s="6" t="s">
        <v>320</v>
      </c>
      <c r="K653" s="16">
        <v>43784</v>
      </c>
      <c r="L653" s="6" t="s">
        <v>172</v>
      </c>
      <c r="M653" s="6" t="s">
        <v>582</v>
      </c>
      <c r="N653" s="6"/>
      <c r="O653" s="6"/>
      <c r="P653" s="16">
        <v>43780</v>
      </c>
      <c r="Q653" s="17">
        <v>0.85416666666666663</v>
      </c>
      <c r="R653" s="6" t="s">
        <v>310</v>
      </c>
      <c r="S653" s="6" t="s">
        <v>307</v>
      </c>
      <c r="T653" s="6" t="s">
        <v>52</v>
      </c>
      <c r="U653" s="6" t="s">
        <v>1002</v>
      </c>
      <c r="V653" s="6" t="s">
        <v>1000</v>
      </c>
      <c r="W653" s="6" t="s">
        <v>94</v>
      </c>
      <c r="Y653" s="6" t="s">
        <v>73</v>
      </c>
      <c r="Z653" s="6" t="s">
        <v>76</v>
      </c>
      <c r="AU653" s="6" t="s">
        <v>105</v>
      </c>
      <c r="AV653" s="6" t="s">
        <v>315</v>
      </c>
      <c r="AX653" s="6" t="s">
        <v>310</v>
      </c>
      <c r="AY653" s="13">
        <f t="shared" si="460"/>
        <v>0</v>
      </c>
      <c r="AZ653" s="13">
        <f t="shared" si="461"/>
        <v>0</v>
      </c>
      <c r="BA653" s="13">
        <f t="shared" si="462"/>
        <v>0</v>
      </c>
      <c r="BB653" s="13">
        <f t="shared" si="463"/>
        <v>1</v>
      </c>
      <c r="BC653" s="13">
        <f t="shared" si="464"/>
        <v>0</v>
      </c>
      <c r="BD653" s="13">
        <f t="shared" si="465"/>
        <v>0</v>
      </c>
      <c r="BE653" s="13">
        <f>COUNTIF(T653:AT653,"Tocaciones")</f>
        <v>0</v>
      </c>
      <c r="BF653" s="13">
        <f t="shared" si="466"/>
        <v>0</v>
      </c>
      <c r="BG653" s="13">
        <f t="shared" si="467"/>
        <v>0</v>
      </c>
      <c r="BH653" s="13">
        <f t="shared" si="468"/>
        <v>0</v>
      </c>
      <c r="BI653" s="13">
        <f t="shared" si="469"/>
        <v>0</v>
      </c>
      <c r="BJ653" s="13">
        <f t="shared" si="470"/>
        <v>0</v>
      </c>
      <c r="BK653" s="13">
        <f t="shared" si="471"/>
        <v>0</v>
      </c>
      <c r="BL653" s="13">
        <f t="shared" si="472"/>
        <v>0</v>
      </c>
      <c r="BM653" s="13">
        <f t="shared" si="473"/>
        <v>0</v>
      </c>
      <c r="BN653" s="13">
        <f t="shared" si="474"/>
        <v>0</v>
      </c>
      <c r="BO653" s="13">
        <f t="shared" si="475"/>
        <v>0</v>
      </c>
      <c r="BP653" s="13">
        <f t="shared" si="476"/>
        <v>0</v>
      </c>
      <c r="BQ653" s="13">
        <f t="shared" si="477"/>
        <v>0</v>
      </c>
      <c r="BR653" s="13">
        <f t="shared" si="478"/>
        <v>0</v>
      </c>
      <c r="BS653" s="13">
        <f t="shared" si="479"/>
        <v>0</v>
      </c>
      <c r="BT653" s="13">
        <f t="shared" si="480"/>
        <v>0</v>
      </c>
      <c r="BU653" s="40">
        <f t="shared" si="504"/>
        <v>1</v>
      </c>
      <c r="BV653" s="13">
        <f t="shared" si="481"/>
        <v>0</v>
      </c>
      <c r="BW653" s="13">
        <f t="shared" si="482"/>
        <v>1</v>
      </c>
      <c r="BX653" s="13">
        <f t="shared" si="483"/>
        <v>0</v>
      </c>
      <c r="BY653" s="13">
        <f t="shared" si="484"/>
        <v>0</v>
      </c>
      <c r="BZ653" s="13">
        <f t="shared" si="485"/>
        <v>1</v>
      </c>
      <c r="CA653" s="13">
        <f t="shared" si="486"/>
        <v>0</v>
      </c>
      <c r="CB653" s="13">
        <f t="shared" si="487"/>
        <v>0</v>
      </c>
      <c r="CC653" s="13">
        <f t="shared" si="488"/>
        <v>0</v>
      </c>
      <c r="CD653" s="13">
        <f t="shared" si="489"/>
        <v>0</v>
      </c>
      <c r="CE653" s="13">
        <f t="shared" si="490"/>
        <v>0</v>
      </c>
      <c r="CF653" s="13">
        <f t="shared" si="491"/>
        <v>0</v>
      </c>
      <c r="CG653" s="13">
        <f t="shared" si="492"/>
        <v>0</v>
      </c>
      <c r="CH653" s="13">
        <f t="shared" si="493"/>
        <v>0</v>
      </c>
      <c r="CI653" s="13">
        <f t="shared" si="494"/>
        <v>0</v>
      </c>
      <c r="CJ653" s="13">
        <f t="shared" si="495"/>
        <v>0</v>
      </c>
      <c r="CK653" s="13">
        <f t="shared" si="496"/>
        <v>0</v>
      </c>
      <c r="CL653" s="13">
        <f t="shared" si="497"/>
        <v>0</v>
      </c>
      <c r="CM653" s="13">
        <f t="shared" si="498"/>
        <v>0</v>
      </c>
      <c r="CN653" s="13">
        <f t="shared" si="499"/>
        <v>0</v>
      </c>
      <c r="CO653" s="13">
        <f t="shared" si="500"/>
        <v>0</v>
      </c>
      <c r="CP653" s="13">
        <f t="shared" si="501"/>
        <v>0</v>
      </c>
      <c r="CQ653" s="13">
        <f t="shared" si="502"/>
        <v>0</v>
      </c>
      <c r="CR653" s="13">
        <f t="shared" si="503"/>
        <v>1</v>
      </c>
      <c r="CS653" s="13">
        <f t="shared" si="505"/>
        <v>0</v>
      </c>
      <c r="CT653" s="13" t="s">
        <v>107</v>
      </c>
    </row>
    <row r="654" spans="1:98" x14ac:dyDescent="0.35">
      <c r="A654" s="14">
        <v>490</v>
      </c>
      <c r="B654" s="6">
        <v>653</v>
      </c>
      <c r="C654" s="13">
        <v>42</v>
      </c>
      <c r="D654" s="6">
        <v>1</v>
      </c>
      <c r="G654" s="6">
        <v>1</v>
      </c>
      <c r="H654" s="6"/>
      <c r="I654" s="6"/>
      <c r="J654" s="6" t="s">
        <v>320</v>
      </c>
      <c r="K654" s="16">
        <v>43784</v>
      </c>
      <c r="L654" s="6" t="s">
        <v>172</v>
      </c>
      <c r="M654" s="6" t="s">
        <v>582</v>
      </c>
      <c r="N654" s="6"/>
      <c r="O654" s="6"/>
      <c r="P654" s="16">
        <v>43781</v>
      </c>
      <c r="Q654" s="17">
        <v>0.75</v>
      </c>
      <c r="R654" s="6" t="s">
        <v>310</v>
      </c>
      <c r="S654" s="6" t="s">
        <v>307</v>
      </c>
      <c r="T654" s="6" t="s">
        <v>52</v>
      </c>
      <c r="U654" s="6" t="s">
        <v>177</v>
      </c>
      <c r="V654" s="6" t="s">
        <v>1000</v>
      </c>
      <c r="W654" s="6" t="s">
        <v>94</v>
      </c>
      <c r="Y654" s="6" t="s">
        <v>73</v>
      </c>
      <c r="Z654" s="6" t="s">
        <v>74</v>
      </c>
      <c r="AU654" s="6" t="s">
        <v>105</v>
      </c>
      <c r="AV654" s="6" t="s">
        <v>315</v>
      </c>
      <c r="AX654" s="6" t="s">
        <v>310</v>
      </c>
      <c r="AY654" s="13">
        <f t="shared" si="460"/>
        <v>0</v>
      </c>
      <c r="AZ654" s="13">
        <f t="shared" si="461"/>
        <v>0</v>
      </c>
      <c r="BA654" s="13">
        <f t="shared" si="462"/>
        <v>0</v>
      </c>
      <c r="BB654" s="13">
        <f t="shared" si="463"/>
        <v>1</v>
      </c>
      <c r="BC654" s="13">
        <f t="shared" si="464"/>
        <v>0</v>
      </c>
      <c r="BD654" s="13">
        <f t="shared" si="465"/>
        <v>0</v>
      </c>
      <c r="BE654" s="13">
        <f>COUNTIF(T654:AW654,"Tocaciones")</f>
        <v>0</v>
      </c>
      <c r="BF654" s="13">
        <f t="shared" si="466"/>
        <v>0</v>
      </c>
      <c r="BG654" s="13">
        <f t="shared" si="467"/>
        <v>0</v>
      </c>
      <c r="BH654" s="13">
        <f t="shared" si="468"/>
        <v>0</v>
      </c>
      <c r="BI654" s="13">
        <f t="shared" si="469"/>
        <v>0</v>
      </c>
      <c r="BJ654" s="13">
        <f t="shared" si="470"/>
        <v>0</v>
      </c>
      <c r="BK654" s="13">
        <f t="shared" si="471"/>
        <v>0</v>
      </c>
      <c r="BL654" s="13">
        <f t="shared" si="472"/>
        <v>0</v>
      </c>
      <c r="BM654" s="13">
        <f t="shared" si="473"/>
        <v>0</v>
      </c>
      <c r="BN654" s="13">
        <f t="shared" si="474"/>
        <v>0</v>
      </c>
      <c r="BO654" s="13">
        <f t="shared" si="475"/>
        <v>0</v>
      </c>
      <c r="BP654" s="13">
        <f t="shared" si="476"/>
        <v>0</v>
      </c>
      <c r="BQ654" s="13">
        <f t="shared" si="477"/>
        <v>0</v>
      </c>
      <c r="BR654" s="13">
        <f t="shared" si="478"/>
        <v>0</v>
      </c>
      <c r="BS654" s="13">
        <f t="shared" si="479"/>
        <v>0</v>
      </c>
      <c r="BT654" s="13">
        <f t="shared" si="480"/>
        <v>0</v>
      </c>
      <c r="BU654" s="40">
        <f t="shared" si="504"/>
        <v>1</v>
      </c>
      <c r="BV654" s="13">
        <f t="shared" si="481"/>
        <v>0</v>
      </c>
      <c r="BW654" s="13">
        <f t="shared" si="482"/>
        <v>1</v>
      </c>
      <c r="BX654" s="13">
        <f t="shared" si="483"/>
        <v>1</v>
      </c>
      <c r="BY654" s="13">
        <f t="shared" si="484"/>
        <v>0</v>
      </c>
      <c r="BZ654" s="13">
        <f t="shared" si="485"/>
        <v>0</v>
      </c>
      <c r="CA654" s="13">
        <f t="shared" si="486"/>
        <v>0</v>
      </c>
      <c r="CB654" s="13">
        <f t="shared" si="487"/>
        <v>0</v>
      </c>
      <c r="CC654" s="13">
        <f t="shared" si="488"/>
        <v>0</v>
      </c>
      <c r="CD654" s="13">
        <f t="shared" si="489"/>
        <v>0</v>
      </c>
      <c r="CE654" s="13">
        <f t="shared" si="490"/>
        <v>0</v>
      </c>
      <c r="CF654" s="13">
        <f t="shared" si="491"/>
        <v>0</v>
      </c>
      <c r="CG654" s="13">
        <f t="shared" si="492"/>
        <v>0</v>
      </c>
      <c r="CH654" s="13">
        <f t="shared" si="493"/>
        <v>0</v>
      </c>
      <c r="CI654" s="13">
        <f t="shared" si="494"/>
        <v>0</v>
      </c>
      <c r="CJ654" s="13">
        <f t="shared" si="495"/>
        <v>0</v>
      </c>
      <c r="CK654" s="13">
        <f t="shared" si="496"/>
        <v>0</v>
      </c>
      <c r="CL654" s="13">
        <f t="shared" si="497"/>
        <v>0</v>
      </c>
      <c r="CM654" s="13">
        <f t="shared" si="498"/>
        <v>0</v>
      </c>
      <c r="CN654" s="13">
        <f t="shared" si="499"/>
        <v>0</v>
      </c>
      <c r="CO654" s="13">
        <f t="shared" si="500"/>
        <v>0</v>
      </c>
      <c r="CP654" s="13">
        <f t="shared" si="501"/>
        <v>0</v>
      </c>
      <c r="CQ654" s="13">
        <f t="shared" si="502"/>
        <v>0</v>
      </c>
      <c r="CR654" s="13">
        <f t="shared" si="503"/>
        <v>1</v>
      </c>
      <c r="CS654" s="13">
        <f t="shared" si="505"/>
        <v>0</v>
      </c>
      <c r="CT654" s="13" t="s">
        <v>107</v>
      </c>
    </row>
    <row r="655" spans="1:98" x14ac:dyDescent="0.35">
      <c r="A655" s="14">
        <v>491</v>
      </c>
      <c r="B655" s="6">
        <v>654</v>
      </c>
      <c r="C655" s="13">
        <v>19</v>
      </c>
      <c r="D655" s="6">
        <v>1</v>
      </c>
      <c r="G655" s="6">
        <v>1</v>
      </c>
      <c r="H655" s="6"/>
      <c r="I655" s="6"/>
      <c r="J655" s="6" t="s">
        <v>969</v>
      </c>
      <c r="K655" s="16">
        <v>43780</v>
      </c>
      <c r="L655" s="6" t="s">
        <v>954</v>
      </c>
      <c r="M655" s="6" t="s">
        <v>325</v>
      </c>
      <c r="N655" s="6"/>
      <c r="O655" s="6"/>
      <c r="P655" s="21">
        <v>43774</v>
      </c>
      <c r="Q655" s="17">
        <v>0.72916666666666663</v>
      </c>
      <c r="R655" s="6" t="s">
        <v>310</v>
      </c>
      <c r="S655" s="6" t="s">
        <v>307</v>
      </c>
      <c r="T655" s="6" t="s">
        <v>59</v>
      </c>
      <c r="U655" s="6" t="s">
        <v>1003</v>
      </c>
      <c r="V655" s="6" t="s">
        <v>979</v>
      </c>
      <c r="W655" s="6" t="s">
        <v>94</v>
      </c>
      <c r="Y655" s="6" t="s">
        <v>88</v>
      </c>
      <c r="AU655" s="6" t="s">
        <v>105</v>
      </c>
      <c r="AV655" s="6" t="s">
        <v>315</v>
      </c>
      <c r="AX655" s="6" t="s">
        <v>310</v>
      </c>
      <c r="AY655" s="13">
        <f t="shared" si="460"/>
        <v>0</v>
      </c>
      <c r="AZ655" s="13">
        <f t="shared" si="461"/>
        <v>0</v>
      </c>
      <c r="BA655" s="13">
        <f t="shared" si="462"/>
        <v>0</v>
      </c>
      <c r="BB655" s="13">
        <f t="shared" si="463"/>
        <v>0</v>
      </c>
      <c r="BC655" s="13">
        <f t="shared" si="464"/>
        <v>0</v>
      </c>
      <c r="BD655" s="13">
        <f t="shared" si="465"/>
        <v>0</v>
      </c>
      <c r="BE655" s="13">
        <f>COUNTIF(T655:AT655,"Tocaciones")</f>
        <v>0</v>
      </c>
      <c r="BF655" s="13">
        <f t="shared" si="466"/>
        <v>0</v>
      </c>
      <c r="BG655" s="13">
        <f t="shared" si="467"/>
        <v>0</v>
      </c>
      <c r="BH655" s="13">
        <f t="shared" si="468"/>
        <v>0</v>
      </c>
      <c r="BI655" s="13">
        <f t="shared" si="469"/>
        <v>1</v>
      </c>
      <c r="BJ655" s="13">
        <f t="shared" si="470"/>
        <v>0</v>
      </c>
      <c r="BK655" s="13">
        <f t="shared" si="471"/>
        <v>0</v>
      </c>
      <c r="BL655" s="13">
        <f t="shared" si="472"/>
        <v>0</v>
      </c>
      <c r="BM655" s="13">
        <f t="shared" si="473"/>
        <v>0</v>
      </c>
      <c r="BN655" s="13">
        <f t="shared" si="474"/>
        <v>0</v>
      </c>
      <c r="BO655" s="13">
        <f t="shared" si="475"/>
        <v>0</v>
      </c>
      <c r="BP655" s="13">
        <f t="shared" si="476"/>
        <v>0</v>
      </c>
      <c r="BQ655" s="13">
        <f t="shared" si="477"/>
        <v>0</v>
      </c>
      <c r="BR655" s="13">
        <f t="shared" si="478"/>
        <v>0</v>
      </c>
      <c r="BS655" s="13">
        <f t="shared" si="479"/>
        <v>0</v>
      </c>
      <c r="BT655" s="13">
        <f t="shared" si="480"/>
        <v>0</v>
      </c>
      <c r="BU655" s="40">
        <f t="shared" si="504"/>
        <v>1</v>
      </c>
      <c r="BV655" s="13">
        <f t="shared" si="481"/>
        <v>0</v>
      </c>
      <c r="BW655" s="13">
        <f t="shared" si="482"/>
        <v>0</v>
      </c>
      <c r="BX655" s="13">
        <f t="shared" si="483"/>
        <v>0</v>
      </c>
      <c r="BY655" s="13">
        <f t="shared" si="484"/>
        <v>0</v>
      </c>
      <c r="BZ655" s="13">
        <f t="shared" si="485"/>
        <v>0</v>
      </c>
      <c r="CA655" s="13">
        <f t="shared" si="486"/>
        <v>0</v>
      </c>
      <c r="CB655" s="13">
        <f t="shared" si="487"/>
        <v>0</v>
      </c>
      <c r="CC655" s="13">
        <f t="shared" si="488"/>
        <v>0</v>
      </c>
      <c r="CD655" s="13">
        <f t="shared" si="489"/>
        <v>0</v>
      </c>
      <c r="CE655" s="13">
        <f t="shared" si="490"/>
        <v>0</v>
      </c>
      <c r="CF655" s="13">
        <f t="shared" si="491"/>
        <v>0</v>
      </c>
      <c r="CG655" s="13">
        <f t="shared" si="492"/>
        <v>0</v>
      </c>
      <c r="CH655" s="13">
        <f t="shared" si="493"/>
        <v>0</v>
      </c>
      <c r="CI655" s="13">
        <f t="shared" si="494"/>
        <v>0</v>
      </c>
      <c r="CJ655" s="13">
        <f t="shared" si="495"/>
        <v>0</v>
      </c>
      <c r="CK655" s="13">
        <f t="shared" si="496"/>
        <v>0</v>
      </c>
      <c r="CL655" s="13">
        <f t="shared" si="497"/>
        <v>1</v>
      </c>
      <c r="CM655" s="13">
        <f t="shared" si="498"/>
        <v>0</v>
      </c>
      <c r="CN655" s="13">
        <f t="shared" si="499"/>
        <v>0</v>
      </c>
      <c r="CO655" s="13">
        <f t="shared" si="500"/>
        <v>0</v>
      </c>
      <c r="CP655" s="13">
        <f t="shared" si="501"/>
        <v>0</v>
      </c>
      <c r="CQ655" s="13">
        <f t="shared" si="502"/>
        <v>0</v>
      </c>
      <c r="CR655" s="13">
        <f t="shared" si="503"/>
        <v>1</v>
      </c>
      <c r="CS655" s="13">
        <f t="shared" si="505"/>
        <v>0</v>
      </c>
      <c r="CT655" s="13" t="s">
        <v>107</v>
      </c>
    </row>
    <row r="656" spans="1:98" x14ac:dyDescent="0.35">
      <c r="A656" s="14">
        <v>492</v>
      </c>
      <c r="B656" s="6">
        <v>655</v>
      </c>
      <c r="C656" s="13">
        <v>18</v>
      </c>
      <c r="D656" s="6">
        <v>1</v>
      </c>
      <c r="G656" s="6">
        <v>1</v>
      </c>
      <c r="H656" s="6"/>
      <c r="I656" s="6"/>
      <c r="J656" s="6" t="s">
        <v>969</v>
      </c>
      <c r="K656" s="16">
        <v>43794</v>
      </c>
      <c r="L656" s="6" t="s">
        <v>86</v>
      </c>
      <c r="M656" s="6" t="s">
        <v>325</v>
      </c>
      <c r="N656" s="6"/>
      <c r="O656" s="6"/>
      <c r="P656" s="16">
        <v>43781</v>
      </c>
      <c r="Q656" s="17">
        <v>0.79166666666666663</v>
      </c>
      <c r="R656" s="6" t="s">
        <v>310</v>
      </c>
      <c r="S656" s="6" t="s">
        <v>307</v>
      </c>
      <c r="T656" s="6" t="s">
        <v>49</v>
      </c>
      <c r="U656" s="6" t="s">
        <v>1004</v>
      </c>
      <c r="V656" s="6" t="s">
        <v>979</v>
      </c>
      <c r="W656" s="6" t="s">
        <v>94</v>
      </c>
      <c r="X656" s="6">
        <v>21</v>
      </c>
      <c r="Y656" s="6" t="s">
        <v>87</v>
      </c>
      <c r="AA656" s="6" t="s">
        <v>53</v>
      </c>
      <c r="AB656" s="6" t="s">
        <v>1004</v>
      </c>
      <c r="AC656" s="6" t="s">
        <v>94</v>
      </c>
      <c r="AE656" s="6" t="s">
        <v>79</v>
      </c>
      <c r="AU656" s="6" t="s">
        <v>105</v>
      </c>
      <c r="AV656" s="6" t="s">
        <v>315</v>
      </c>
      <c r="AW656" s="6" t="s">
        <v>1005</v>
      </c>
      <c r="AX656" s="6" t="s">
        <v>310</v>
      </c>
      <c r="AY656" s="13">
        <f t="shared" si="460"/>
        <v>1</v>
      </c>
      <c r="AZ656" s="13">
        <f t="shared" si="461"/>
        <v>0</v>
      </c>
      <c r="BA656" s="13">
        <f t="shared" si="462"/>
        <v>0</v>
      </c>
      <c r="BB656" s="13">
        <f t="shared" si="463"/>
        <v>0</v>
      </c>
      <c r="BC656" s="13">
        <f t="shared" si="464"/>
        <v>1</v>
      </c>
      <c r="BD656" s="13">
        <f t="shared" si="465"/>
        <v>0</v>
      </c>
      <c r="BE656" s="13">
        <f>COUNTIF(T656:AW656,"Tocaciones")</f>
        <v>0</v>
      </c>
      <c r="BF656" s="13">
        <f t="shared" si="466"/>
        <v>0</v>
      </c>
      <c r="BG656" s="13">
        <f t="shared" si="467"/>
        <v>0</v>
      </c>
      <c r="BH656" s="13">
        <f t="shared" si="468"/>
        <v>0</v>
      </c>
      <c r="BI656" s="13">
        <f t="shared" si="469"/>
        <v>0</v>
      </c>
      <c r="BJ656" s="13">
        <f t="shared" si="470"/>
        <v>0</v>
      </c>
      <c r="BK656" s="13">
        <f t="shared" si="471"/>
        <v>0</v>
      </c>
      <c r="BL656" s="13">
        <f t="shared" si="472"/>
        <v>0</v>
      </c>
      <c r="BM656" s="13">
        <f t="shared" si="473"/>
        <v>0</v>
      </c>
      <c r="BN656" s="13">
        <f t="shared" si="474"/>
        <v>0</v>
      </c>
      <c r="BO656" s="13">
        <f t="shared" si="475"/>
        <v>0</v>
      </c>
      <c r="BP656" s="13">
        <f t="shared" si="476"/>
        <v>0</v>
      </c>
      <c r="BQ656" s="13">
        <f t="shared" si="477"/>
        <v>0</v>
      </c>
      <c r="BR656" s="13">
        <f t="shared" si="478"/>
        <v>0</v>
      </c>
      <c r="BS656" s="13">
        <f t="shared" si="479"/>
        <v>0</v>
      </c>
      <c r="BT656" s="13">
        <f t="shared" si="480"/>
        <v>0</v>
      </c>
      <c r="BU656" s="40">
        <f t="shared" si="504"/>
        <v>2</v>
      </c>
      <c r="BV656" s="13">
        <f t="shared" si="481"/>
        <v>0</v>
      </c>
      <c r="BW656" s="13">
        <f t="shared" si="482"/>
        <v>0</v>
      </c>
      <c r="BX656" s="13">
        <f t="shared" si="483"/>
        <v>0</v>
      </c>
      <c r="BY656" s="13">
        <f t="shared" si="484"/>
        <v>0</v>
      </c>
      <c r="BZ656" s="13">
        <f t="shared" si="485"/>
        <v>0</v>
      </c>
      <c r="CA656" s="13">
        <f t="shared" si="486"/>
        <v>0</v>
      </c>
      <c r="CB656" s="13">
        <f t="shared" si="487"/>
        <v>0</v>
      </c>
      <c r="CC656" s="13">
        <f t="shared" si="488"/>
        <v>1</v>
      </c>
      <c r="CD656" s="13">
        <f t="shared" si="489"/>
        <v>0</v>
      </c>
      <c r="CE656" s="13">
        <f t="shared" si="490"/>
        <v>0</v>
      </c>
      <c r="CF656" s="13">
        <f t="shared" si="491"/>
        <v>0</v>
      </c>
      <c r="CG656" s="13">
        <f t="shared" si="492"/>
        <v>0</v>
      </c>
      <c r="CH656" s="13">
        <f t="shared" si="493"/>
        <v>0</v>
      </c>
      <c r="CI656" s="13">
        <f t="shared" si="494"/>
        <v>0</v>
      </c>
      <c r="CJ656" s="13">
        <f t="shared" si="495"/>
        <v>0</v>
      </c>
      <c r="CK656" s="13">
        <f t="shared" si="496"/>
        <v>1</v>
      </c>
      <c r="CL656" s="13">
        <f t="shared" si="497"/>
        <v>0</v>
      </c>
      <c r="CM656" s="13">
        <f t="shared" si="498"/>
        <v>0</v>
      </c>
      <c r="CN656" s="13">
        <f t="shared" si="499"/>
        <v>0</v>
      </c>
      <c r="CO656" s="13">
        <f t="shared" si="500"/>
        <v>0</v>
      </c>
      <c r="CP656" s="13">
        <f t="shared" si="501"/>
        <v>0</v>
      </c>
      <c r="CQ656" s="13">
        <f t="shared" si="502"/>
        <v>0</v>
      </c>
      <c r="CR656" s="13">
        <f t="shared" si="503"/>
        <v>2</v>
      </c>
      <c r="CS656" s="13">
        <f t="shared" si="505"/>
        <v>0</v>
      </c>
      <c r="CT656" s="13" t="s">
        <v>107</v>
      </c>
    </row>
    <row r="657" spans="1:98" x14ac:dyDescent="0.35">
      <c r="A657" s="14">
        <v>493</v>
      </c>
      <c r="B657" s="6">
        <v>656</v>
      </c>
      <c r="C657" s="13">
        <v>24</v>
      </c>
      <c r="D657" s="6">
        <v>1</v>
      </c>
      <c r="F657" s="6" t="s">
        <v>240</v>
      </c>
      <c r="G657" s="6">
        <v>1</v>
      </c>
      <c r="H657" s="6"/>
      <c r="I657" s="6"/>
      <c r="J657" s="6" t="s">
        <v>969</v>
      </c>
      <c r="K657" s="16">
        <v>43795</v>
      </c>
      <c r="L657" s="6" t="s">
        <v>86</v>
      </c>
      <c r="M657" s="6" t="s">
        <v>325</v>
      </c>
      <c r="N657" s="6"/>
      <c r="O657" s="6"/>
      <c r="P657" s="16">
        <v>43781</v>
      </c>
      <c r="Q657" s="17">
        <v>0.625</v>
      </c>
      <c r="R657" s="6" t="s">
        <v>99</v>
      </c>
      <c r="S657" s="6" t="s">
        <v>98</v>
      </c>
      <c r="T657" s="6" t="s">
        <v>49</v>
      </c>
      <c r="U657" s="6" t="s">
        <v>1006</v>
      </c>
      <c r="V657" s="6" t="s">
        <v>327</v>
      </c>
      <c r="W657" s="6" t="s">
        <v>94</v>
      </c>
      <c r="Y657" s="6" t="s">
        <v>87</v>
      </c>
      <c r="AA657" s="6" t="s">
        <v>53</v>
      </c>
      <c r="AB657" s="6" t="s">
        <v>1007</v>
      </c>
      <c r="AC657" s="6" t="s">
        <v>94</v>
      </c>
      <c r="AE657" s="6" t="s">
        <v>79</v>
      </c>
      <c r="AU657" s="6" t="s">
        <v>105</v>
      </c>
      <c r="AV657" s="6" t="s">
        <v>106</v>
      </c>
      <c r="AW657" s="6" t="s">
        <v>1007</v>
      </c>
      <c r="AX657" s="6" t="s">
        <v>98</v>
      </c>
      <c r="AY657" s="13">
        <f t="shared" si="460"/>
        <v>1</v>
      </c>
      <c r="AZ657" s="13">
        <f t="shared" si="461"/>
        <v>0</v>
      </c>
      <c r="BA657" s="13">
        <f t="shared" si="462"/>
        <v>0</v>
      </c>
      <c r="BB657" s="13">
        <f t="shared" si="463"/>
        <v>0</v>
      </c>
      <c r="BC657" s="13">
        <f t="shared" si="464"/>
        <v>1</v>
      </c>
      <c r="BD657" s="13">
        <f t="shared" si="465"/>
        <v>0</v>
      </c>
      <c r="BE657" s="13">
        <f>COUNTIF(T657:AT657,"Tocaciones")</f>
        <v>0</v>
      </c>
      <c r="BF657" s="13">
        <f t="shared" si="466"/>
        <v>0</v>
      </c>
      <c r="BG657" s="13">
        <f t="shared" si="467"/>
        <v>0</v>
      </c>
      <c r="BH657" s="13">
        <f t="shared" si="468"/>
        <v>0</v>
      </c>
      <c r="BI657" s="13">
        <f t="shared" si="469"/>
        <v>0</v>
      </c>
      <c r="BJ657" s="13">
        <f t="shared" si="470"/>
        <v>0</v>
      </c>
      <c r="BK657" s="13">
        <f t="shared" si="471"/>
        <v>0</v>
      </c>
      <c r="BL657" s="13">
        <f t="shared" si="472"/>
        <v>0</v>
      </c>
      <c r="BM657" s="13">
        <f t="shared" si="473"/>
        <v>0</v>
      </c>
      <c r="BN657" s="13">
        <f t="shared" si="474"/>
        <v>0</v>
      </c>
      <c r="BO657" s="13">
        <f t="shared" si="475"/>
        <v>0</v>
      </c>
      <c r="BP657" s="13">
        <f t="shared" si="476"/>
        <v>0</v>
      </c>
      <c r="BQ657" s="13">
        <f t="shared" si="477"/>
        <v>0</v>
      </c>
      <c r="BR657" s="13">
        <f t="shared" si="478"/>
        <v>0</v>
      </c>
      <c r="BS657" s="13">
        <f t="shared" si="479"/>
        <v>0</v>
      </c>
      <c r="BT657" s="13">
        <f t="shared" si="480"/>
        <v>0</v>
      </c>
      <c r="BU657" s="40">
        <f t="shared" si="504"/>
        <v>2</v>
      </c>
      <c r="BV657" s="13">
        <f t="shared" si="481"/>
        <v>0</v>
      </c>
      <c r="BW657" s="13">
        <f t="shared" si="482"/>
        <v>0</v>
      </c>
      <c r="BX657" s="13">
        <f t="shared" si="483"/>
        <v>0</v>
      </c>
      <c r="BY657" s="13">
        <f t="shared" si="484"/>
        <v>0</v>
      </c>
      <c r="BZ657" s="13">
        <f t="shared" si="485"/>
        <v>0</v>
      </c>
      <c r="CA657" s="13">
        <f t="shared" si="486"/>
        <v>0</v>
      </c>
      <c r="CB657" s="13">
        <f t="shared" si="487"/>
        <v>0</v>
      </c>
      <c r="CC657" s="13">
        <f t="shared" si="488"/>
        <v>1</v>
      </c>
      <c r="CD657" s="13">
        <f t="shared" si="489"/>
        <v>0</v>
      </c>
      <c r="CE657" s="13">
        <f t="shared" si="490"/>
        <v>0</v>
      </c>
      <c r="CF657" s="13">
        <f t="shared" si="491"/>
        <v>0</v>
      </c>
      <c r="CG657" s="13">
        <f t="shared" si="492"/>
        <v>0</v>
      </c>
      <c r="CH657" s="13">
        <f t="shared" si="493"/>
        <v>0</v>
      </c>
      <c r="CI657" s="13">
        <f t="shared" si="494"/>
        <v>0</v>
      </c>
      <c r="CJ657" s="13">
        <f t="shared" si="495"/>
        <v>0</v>
      </c>
      <c r="CK657" s="13">
        <f t="shared" si="496"/>
        <v>1</v>
      </c>
      <c r="CL657" s="13">
        <f t="shared" si="497"/>
        <v>0</v>
      </c>
      <c r="CM657" s="13">
        <f t="shared" si="498"/>
        <v>0</v>
      </c>
      <c r="CN657" s="13">
        <f t="shared" si="499"/>
        <v>0</v>
      </c>
      <c r="CO657" s="13">
        <f t="shared" si="500"/>
        <v>0</v>
      </c>
      <c r="CP657" s="13">
        <f t="shared" si="501"/>
        <v>0</v>
      </c>
      <c r="CQ657" s="13">
        <f t="shared" si="502"/>
        <v>0</v>
      </c>
      <c r="CR657" s="13">
        <f t="shared" si="503"/>
        <v>2</v>
      </c>
      <c r="CS657" s="13">
        <f t="shared" si="505"/>
        <v>0</v>
      </c>
      <c r="CT657" s="13" t="s">
        <v>107</v>
      </c>
    </row>
    <row r="658" spans="1:98" x14ac:dyDescent="0.35">
      <c r="A658" s="14">
        <v>494</v>
      </c>
      <c r="B658" s="6">
        <v>657</v>
      </c>
      <c r="C658" s="13">
        <v>30</v>
      </c>
      <c r="D658" s="6">
        <v>1</v>
      </c>
      <c r="G658" s="6">
        <v>1</v>
      </c>
      <c r="H658" s="6"/>
      <c r="I658" s="6"/>
      <c r="J658" s="6" t="s">
        <v>969</v>
      </c>
      <c r="K658" s="16">
        <v>43795</v>
      </c>
      <c r="L658" s="6" t="s">
        <v>462</v>
      </c>
      <c r="M658" s="6" t="s">
        <v>325</v>
      </c>
      <c r="N658" s="6"/>
      <c r="O658" s="6"/>
      <c r="P658" s="16">
        <v>43790</v>
      </c>
      <c r="Q658" s="17">
        <v>0.91666666666666663</v>
      </c>
      <c r="R658" s="6" t="s">
        <v>99</v>
      </c>
      <c r="S658" s="6" t="s">
        <v>307</v>
      </c>
      <c r="T658" s="6" t="s">
        <v>52</v>
      </c>
      <c r="U658" s="6" t="s">
        <v>1008</v>
      </c>
      <c r="V658" s="6" t="s">
        <v>979</v>
      </c>
      <c r="W658" s="6" t="s">
        <v>94</v>
      </c>
      <c r="Y658" s="6" t="s">
        <v>73</v>
      </c>
      <c r="Z658" s="6" t="s">
        <v>76</v>
      </c>
      <c r="AU658" s="6" t="s">
        <v>105</v>
      </c>
      <c r="AV658" s="6" t="s">
        <v>106</v>
      </c>
      <c r="AX658" s="6" t="s">
        <v>310</v>
      </c>
      <c r="AY658" s="13">
        <f t="shared" si="460"/>
        <v>0</v>
      </c>
      <c r="AZ658" s="13">
        <f t="shared" si="461"/>
        <v>0</v>
      </c>
      <c r="BA658" s="13">
        <f t="shared" si="462"/>
        <v>0</v>
      </c>
      <c r="BB658" s="13">
        <f t="shared" si="463"/>
        <v>1</v>
      </c>
      <c r="BC658" s="13">
        <f t="shared" si="464"/>
        <v>0</v>
      </c>
      <c r="BD658" s="13">
        <f t="shared" si="465"/>
        <v>0</v>
      </c>
      <c r="BE658" s="13">
        <f>COUNTIF(T658:AW658,"Tocaciones")</f>
        <v>0</v>
      </c>
      <c r="BF658" s="13">
        <f t="shared" si="466"/>
        <v>0</v>
      </c>
      <c r="BG658" s="13">
        <f t="shared" si="467"/>
        <v>0</v>
      </c>
      <c r="BH658" s="13">
        <f t="shared" si="468"/>
        <v>0</v>
      </c>
      <c r="BI658" s="13">
        <f t="shared" si="469"/>
        <v>0</v>
      </c>
      <c r="BJ658" s="13">
        <f t="shared" si="470"/>
        <v>0</v>
      </c>
      <c r="BK658" s="13">
        <f t="shared" si="471"/>
        <v>0</v>
      </c>
      <c r="BL658" s="13">
        <f t="shared" si="472"/>
        <v>0</v>
      </c>
      <c r="BM658" s="13">
        <f t="shared" si="473"/>
        <v>0</v>
      </c>
      <c r="BN658" s="13">
        <f t="shared" si="474"/>
        <v>0</v>
      </c>
      <c r="BO658" s="13">
        <f t="shared" si="475"/>
        <v>0</v>
      </c>
      <c r="BP658" s="13">
        <f t="shared" si="476"/>
        <v>0</v>
      </c>
      <c r="BQ658" s="13">
        <f t="shared" si="477"/>
        <v>0</v>
      </c>
      <c r="BR658" s="13">
        <f t="shared" si="478"/>
        <v>0</v>
      </c>
      <c r="BS658" s="13">
        <f t="shared" si="479"/>
        <v>0</v>
      </c>
      <c r="BT658" s="13">
        <f t="shared" si="480"/>
        <v>0</v>
      </c>
      <c r="BU658" s="40">
        <f t="shared" si="504"/>
        <v>1</v>
      </c>
      <c r="BV658" s="13">
        <f t="shared" si="481"/>
        <v>0</v>
      </c>
      <c r="BW658" s="13">
        <f t="shared" si="482"/>
        <v>1</v>
      </c>
      <c r="BX658" s="13">
        <f t="shared" si="483"/>
        <v>0</v>
      </c>
      <c r="BY658" s="13">
        <f t="shared" si="484"/>
        <v>0</v>
      </c>
      <c r="BZ658" s="13">
        <f t="shared" si="485"/>
        <v>1</v>
      </c>
      <c r="CA658" s="13">
        <f t="shared" si="486"/>
        <v>0</v>
      </c>
      <c r="CB658" s="13">
        <f t="shared" si="487"/>
        <v>0</v>
      </c>
      <c r="CC658" s="13">
        <f t="shared" si="488"/>
        <v>0</v>
      </c>
      <c r="CD658" s="13">
        <f t="shared" si="489"/>
        <v>0</v>
      </c>
      <c r="CE658" s="13">
        <f t="shared" si="490"/>
        <v>0</v>
      </c>
      <c r="CF658" s="13">
        <f t="shared" si="491"/>
        <v>0</v>
      </c>
      <c r="CG658" s="13">
        <f t="shared" si="492"/>
        <v>0</v>
      </c>
      <c r="CH658" s="13">
        <f t="shared" si="493"/>
        <v>0</v>
      </c>
      <c r="CI658" s="13">
        <f t="shared" si="494"/>
        <v>0</v>
      </c>
      <c r="CJ658" s="13">
        <f t="shared" si="495"/>
        <v>0</v>
      </c>
      <c r="CK658" s="13">
        <f t="shared" si="496"/>
        <v>0</v>
      </c>
      <c r="CL658" s="13">
        <f t="shared" si="497"/>
        <v>0</v>
      </c>
      <c r="CM658" s="13">
        <f t="shared" si="498"/>
        <v>0</v>
      </c>
      <c r="CN658" s="13">
        <f t="shared" si="499"/>
        <v>0</v>
      </c>
      <c r="CO658" s="13">
        <f t="shared" si="500"/>
        <v>0</v>
      </c>
      <c r="CP658" s="13">
        <f t="shared" si="501"/>
        <v>0</v>
      </c>
      <c r="CQ658" s="13">
        <f t="shared" si="502"/>
        <v>0</v>
      </c>
      <c r="CR658" s="13">
        <f t="shared" si="503"/>
        <v>1</v>
      </c>
      <c r="CS658" s="13">
        <f t="shared" si="505"/>
        <v>0</v>
      </c>
      <c r="CT658" s="13" t="s">
        <v>107</v>
      </c>
    </row>
    <row r="659" spans="1:98" x14ac:dyDescent="0.35">
      <c r="A659" s="14">
        <v>495</v>
      </c>
      <c r="B659" s="6">
        <v>658</v>
      </c>
      <c r="C659" s="13">
        <v>27</v>
      </c>
      <c r="D659" s="6">
        <v>1</v>
      </c>
      <c r="G659" s="6">
        <v>1</v>
      </c>
      <c r="H659" s="6"/>
      <c r="I659" s="6"/>
      <c r="J659" s="6" t="s">
        <v>969</v>
      </c>
      <c r="K659" s="16">
        <v>43798</v>
      </c>
      <c r="L659" s="6" t="s">
        <v>321</v>
      </c>
      <c r="M659" s="6" t="s">
        <v>1009</v>
      </c>
      <c r="N659" s="6"/>
      <c r="O659" s="6"/>
      <c r="P659" s="16">
        <v>43792</v>
      </c>
      <c r="Q659" s="17">
        <v>0.72916666666666663</v>
      </c>
      <c r="R659" s="6" t="s">
        <v>310</v>
      </c>
      <c r="S659" s="6" t="s">
        <v>307</v>
      </c>
      <c r="T659" s="6" t="s">
        <v>49</v>
      </c>
      <c r="U659" s="6" t="s">
        <v>1010</v>
      </c>
      <c r="V659" s="6" t="s">
        <v>1011</v>
      </c>
      <c r="W659" s="6" t="s">
        <v>94</v>
      </c>
      <c r="Y659" s="6" t="s">
        <v>87</v>
      </c>
      <c r="AA659" s="6" t="s">
        <v>52</v>
      </c>
      <c r="AB659" s="6" t="s">
        <v>1010</v>
      </c>
      <c r="AC659" s="6" t="s">
        <v>94</v>
      </c>
      <c r="AE659" s="6" t="s">
        <v>72</v>
      </c>
      <c r="AF659" s="6" t="s">
        <v>77</v>
      </c>
      <c r="AU659" s="6" t="s">
        <v>105</v>
      </c>
      <c r="AV659" s="6" t="s">
        <v>106</v>
      </c>
      <c r="AX659" s="6" t="s">
        <v>310</v>
      </c>
      <c r="AY659" s="13">
        <f t="shared" si="460"/>
        <v>1</v>
      </c>
      <c r="AZ659" s="13">
        <f t="shared" si="461"/>
        <v>0</v>
      </c>
      <c r="BA659" s="13">
        <f t="shared" si="462"/>
        <v>0</v>
      </c>
      <c r="BB659" s="13">
        <f t="shared" si="463"/>
        <v>1</v>
      </c>
      <c r="BC659" s="13">
        <f t="shared" si="464"/>
        <v>0</v>
      </c>
      <c r="BD659" s="13">
        <f t="shared" si="465"/>
        <v>0</v>
      </c>
      <c r="BE659" s="13">
        <f>COUNTIF(T659:AT659,"Tocaciones")</f>
        <v>0</v>
      </c>
      <c r="BF659" s="13">
        <f t="shared" si="466"/>
        <v>0</v>
      </c>
      <c r="BG659" s="13">
        <f t="shared" si="467"/>
        <v>0</v>
      </c>
      <c r="BH659" s="13">
        <f t="shared" si="468"/>
        <v>0</v>
      </c>
      <c r="BI659" s="13">
        <f t="shared" si="469"/>
        <v>0</v>
      </c>
      <c r="BJ659" s="13">
        <f t="shared" si="470"/>
        <v>0</v>
      </c>
      <c r="BK659" s="13">
        <f t="shared" si="471"/>
        <v>0</v>
      </c>
      <c r="BL659" s="13">
        <f t="shared" si="472"/>
        <v>0</v>
      </c>
      <c r="BM659" s="13">
        <f t="shared" si="473"/>
        <v>0</v>
      </c>
      <c r="BN659" s="13">
        <f t="shared" si="474"/>
        <v>0</v>
      </c>
      <c r="BO659" s="13">
        <f t="shared" si="475"/>
        <v>0</v>
      </c>
      <c r="BP659" s="13">
        <f t="shared" si="476"/>
        <v>0</v>
      </c>
      <c r="BQ659" s="13">
        <f t="shared" si="477"/>
        <v>0</v>
      </c>
      <c r="BR659" s="13">
        <f t="shared" si="478"/>
        <v>0</v>
      </c>
      <c r="BS659" s="13">
        <f t="shared" si="479"/>
        <v>0</v>
      </c>
      <c r="BT659" s="13">
        <f t="shared" si="480"/>
        <v>0</v>
      </c>
      <c r="BU659" s="40">
        <f t="shared" si="504"/>
        <v>2</v>
      </c>
      <c r="BV659" s="13">
        <f t="shared" si="481"/>
        <v>1</v>
      </c>
      <c r="BW659" s="13">
        <f t="shared" si="482"/>
        <v>0</v>
      </c>
      <c r="BX659" s="13">
        <f t="shared" si="483"/>
        <v>0</v>
      </c>
      <c r="BY659" s="13">
        <f t="shared" si="484"/>
        <v>0</v>
      </c>
      <c r="BZ659" s="13">
        <f t="shared" si="485"/>
        <v>0</v>
      </c>
      <c r="CA659" s="13">
        <f t="shared" si="486"/>
        <v>1</v>
      </c>
      <c r="CB659" s="13">
        <f t="shared" si="487"/>
        <v>0</v>
      </c>
      <c r="CC659" s="13">
        <f t="shared" si="488"/>
        <v>0</v>
      </c>
      <c r="CD659" s="13">
        <f t="shared" si="489"/>
        <v>0</v>
      </c>
      <c r="CE659" s="13">
        <f t="shared" si="490"/>
        <v>0</v>
      </c>
      <c r="CF659" s="13">
        <f t="shared" si="491"/>
        <v>0</v>
      </c>
      <c r="CG659" s="13">
        <f t="shared" si="492"/>
        <v>0</v>
      </c>
      <c r="CH659" s="13">
        <f t="shared" si="493"/>
        <v>0</v>
      </c>
      <c r="CI659" s="13">
        <f t="shared" si="494"/>
        <v>0</v>
      </c>
      <c r="CJ659" s="13">
        <f t="shared" si="495"/>
        <v>0</v>
      </c>
      <c r="CK659" s="13">
        <f t="shared" si="496"/>
        <v>1</v>
      </c>
      <c r="CL659" s="13">
        <f t="shared" si="497"/>
        <v>0</v>
      </c>
      <c r="CM659" s="13">
        <f t="shared" si="498"/>
        <v>0</v>
      </c>
      <c r="CN659" s="13">
        <f t="shared" si="499"/>
        <v>0</v>
      </c>
      <c r="CO659" s="13">
        <f t="shared" si="500"/>
        <v>0</v>
      </c>
      <c r="CP659" s="13">
        <f t="shared" si="501"/>
        <v>0</v>
      </c>
      <c r="CQ659" s="13">
        <f t="shared" si="502"/>
        <v>0</v>
      </c>
      <c r="CR659" s="13">
        <f t="shared" si="503"/>
        <v>2</v>
      </c>
      <c r="CS659" s="13">
        <f t="shared" si="505"/>
        <v>0</v>
      </c>
      <c r="CT659" s="13" t="s">
        <v>107</v>
      </c>
    </row>
    <row r="660" spans="1:98" x14ac:dyDescent="0.35">
      <c r="A660" s="14">
        <v>496</v>
      </c>
      <c r="B660" s="6">
        <v>659</v>
      </c>
      <c r="C660" s="13">
        <v>46</v>
      </c>
      <c r="D660" s="6">
        <v>2</v>
      </c>
      <c r="G660" s="6">
        <v>1</v>
      </c>
      <c r="H660" s="6"/>
      <c r="I660" s="6"/>
      <c r="J660" s="6" t="s">
        <v>969</v>
      </c>
      <c r="K660" s="16">
        <v>43798</v>
      </c>
      <c r="L660" s="6" t="s">
        <v>86</v>
      </c>
      <c r="M660" s="6" t="s">
        <v>325</v>
      </c>
      <c r="N660" s="6"/>
      <c r="O660" s="6"/>
      <c r="P660" s="16">
        <v>43763</v>
      </c>
      <c r="R660" s="6" t="s">
        <v>98</v>
      </c>
      <c r="S660" s="6" t="s">
        <v>99</v>
      </c>
      <c r="T660" s="6" t="s">
        <v>53</v>
      </c>
      <c r="U660" s="6" t="s">
        <v>1012</v>
      </c>
      <c r="V660" s="6" t="s">
        <v>979</v>
      </c>
      <c r="W660" s="6" t="s">
        <v>94</v>
      </c>
      <c r="Y660" s="6" t="s">
        <v>79</v>
      </c>
      <c r="AA660" s="6" t="s">
        <v>50</v>
      </c>
      <c r="AB660" s="6" t="s">
        <v>1012</v>
      </c>
      <c r="AC660" s="6" t="s">
        <v>94</v>
      </c>
      <c r="AE660" s="6" t="s">
        <v>80</v>
      </c>
      <c r="AU660" s="6" t="s">
        <v>105</v>
      </c>
      <c r="AV660" s="6" t="s">
        <v>106</v>
      </c>
      <c r="AW660" s="6" t="s">
        <v>1012</v>
      </c>
      <c r="AX660" s="6" t="s">
        <v>99</v>
      </c>
      <c r="AY660" s="13">
        <f t="shared" si="460"/>
        <v>0</v>
      </c>
      <c r="AZ660" s="13">
        <f t="shared" si="461"/>
        <v>1</v>
      </c>
      <c r="BA660" s="13">
        <f t="shared" si="462"/>
        <v>0</v>
      </c>
      <c r="BB660" s="13">
        <f t="shared" si="463"/>
        <v>0</v>
      </c>
      <c r="BC660" s="13">
        <f t="shared" si="464"/>
        <v>1</v>
      </c>
      <c r="BD660" s="13">
        <f t="shared" si="465"/>
        <v>0</v>
      </c>
      <c r="BE660" s="13">
        <f>COUNTIF(T660:AW660,"Tocaciones")</f>
        <v>0</v>
      </c>
      <c r="BF660" s="13">
        <f t="shared" si="466"/>
        <v>0</v>
      </c>
      <c r="BG660" s="13">
        <f t="shared" si="467"/>
        <v>0</v>
      </c>
      <c r="BH660" s="13">
        <f t="shared" si="468"/>
        <v>0</v>
      </c>
      <c r="BI660" s="13">
        <f t="shared" si="469"/>
        <v>0</v>
      </c>
      <c r="BJ660" s="13">
        <f t="shared" si="470"/>
        <v>0</v>
      </c>
      <c r="BK660" s="13">
        <f t="shared" si="471"/>
        <v>0</v>
      </c>
      <c r="BL660" s="13">
        <f t="shared" si="472"/>
        <v>0</v>
      </c>
      <c r="BM660" s="13">
        <f t="shared" si="473"/>
        <v>0</v>
      </c>
      <c r="BN660" s="13">
        <f t="shared" si="474"/>
        <v>0</v>
      </c>
      <c r="BO660" s="13">
        <f t="shared" si="475"/>
        <v>0</v>
      </c>
      <c r="BP660" s="13">
        <f t="shared" si="476"/>
        <v>0</v>
      </c>
      <c r="BQ660" s="13">
        <f t="shared" si="477"/>
        <v>0</v>
      </c>
      <c r="BR660" s="13">
        <f t="shared" si="478"/>
        <v>0</v>
      </c>
      <c r="BS660" s="13">
        <f t="shared" si="479"/>
        <v>0</v>
      </c>
      <c r="BT660" s="13">
        <f t="shared" si="480"/>
        <v>0</v>
      </c>
      <c r="BU660" s="40">
        <f t="shared" si="504"/>
        <v>2</v>
      </c>
      <c r="BV660" s="13">
        <f t="shared" si="481"/>
        <v>0</v>
      </c>
      <c r="BW660" s="13">
        <f t="shared" si="482"/>
        <v>0</v>
      </c>
      <c r="BX660" s="13">
        <f t="shared" si="483"/>
        <v>0</v>
      </c>
      <c r="BY660" s="13">
        <f t="shared" si="484"/>
        <v>0</v>
      </c>
      <c r="BZ660" s="13">
        <f t="shared" si="485"/>
        <v>0</v>
      </c>
      <c r="CA660" s="13">
        <f t="shared" si="486"/>
        <v>0</v>
      </c>
      <c r="CB660" s="13">
        <f t="shared" si="487"/>
        <v>0</v>
      </c>
      <c r="CC660" s="13">
        <f t="shared" si="488"/>
        <v>1</v>
      </c>
      <c r="CD660" s="13">
        <f t="shared" si="489"/>
        <v>1</v>
      </c>
      <c r="CE660" s="13">
        <f t="shared" si="490"/>
        <v>0</v>
      </c>
      <c r="CF660" s="13">
        <f t="shared" si="491"/>
        <v>0</v>
      </c>
      <c r="CG660" s="13">
        <f t="shared" si="492"/>
        <v>0</v>
      </c>
      <c r="CH660" s="13">
        <f t="shared" si="493"/>
        <v>0</v>
      </c>
      <c r="CI660" s="13">
        <f t="shared" si="494"/>
        <v>0</v>
      </c>
      <c r="CJ660" s="13">
        <f t="shared" si="495"/>
        <v>0</v>
      </c>
      <c r="CK660" s="13">
        <f t="shared" si="496"/>
        <v>0</v>
      </c>
      <c r="CL660" s="13">
        <f t="shared" si="497"/>
        <v>0</v>
      </c>
      <c r="CM660" s="13">
        <f t="shared" si="498"/>
        <v>0</v>
      </c>
      <c r="CN660" s="13">
        <f t="shared" si="499"/>
        <v>0</v>
      </c>
      <c r="CO660" s="13">
        <f t="shared" si="500"/>
        <v>0</v>
      </c>
      <c r="CP660" s="13">
        <f t="shared" si="501"/>
        <v>0</v>
      </c>
      <c r="CQ660" s="13">
        <f t="shared" si="502"/>
        <v>0</v>
      </c>
      <c r="CR660" s="13">
        <f t="shared" si="503"/>
        <v>2</v>
      </c>
      <c r="CS660" s="13">
        <f t="shared" si="505"/>
        <v>1</v>
      </c>
      <c r="CT660" s="13" t="s">
        <v>125</v>
      </c>
    </row>
    <row r="661" spans="1:98" x14ac:dyDescent="0.35">
      <c r="A661" s="14">
        <v>496</v>
      </c>
      <c r="B661" s="6">
        <v>660</v>
      </c>
      <c r="C661" s="13">
        <v>23</v>
      </c>
      <c r="D661" s="6">
        <v>2</v>
      </c>
      <c r="G661" s="6">
        <v>1</v>
      </c>
      <c r="H661" s="6"/>
      <c r="I661" s="6"/>
      <c r="J661" s="6" t="s">
        <v>969</v>
      </c>
      <c r="K661" s="16">
        <v>43798</v>
      </c>
      <c r="L661" s="6" t="s">
        <v>86</v>
      </c>
      <c r="M661" s="6" t="s">
        <v>325</v>
      </c>
      <c r="N661" s="6"/>
      <c r="O661" s="6"/>
      <c r="P661" s="16">
        <v>40476</v>
      </c>
      <c r="R661" s="6" t="s">
        <v>98</v>
      </c>
      <c r="S661" s="6" t="s">
        <v>99</v>
      </c>
      <c r="T661" s="6" t="s">
        <v>53</v>
      </c>
      <c r="U661" s="6" t="s">
        <v>1012</v>
      </c>
      <c r="V661" s="6" t="s">
        <v>979</v>
      </c>
      <c r="W661" s="6" t="s">
        <v>94</v>
      </c>
      <c r="Y661" s="6" t="s">
        <v>79</v>
      </c>
      <c r="AA661" s="6" t="s">
        <v>50</v>
      </c>
      <c r="AB661" s="6" t="s">
        <v>1012</v>
      </c>
      <c r="AC661" s="6" t="s">
        <v>94</v>
      </c>
      <c r="AE661" s="6" t="s">
        <v>80</v>
      </c>
      <c r="AU661" s="6" t="s">
        <v>105</v>
      </c>
      <c r="AV661" s="6" t="s">
        <v>106</v>
      </c>
      <c r="AW661" s="6" t="s">
        <v>1012</v>
      </c>
      <c r="AX661" s="6" t="s">
        <v>99</v>
      </c>
      <c r="AY661" s="13">
        <f t="shared" si="460"/>
        <v>0</v>
      </c>
      <c r="AZ661" s="13">
        <f t="shared" si="461"/>
        <v>1</v>
      </c>
      <c r="BA661" s="13">
        <f t="shared" si="462"/>
        <v>0</v>
      </c>
      <c r="BB661" s="13">
        <f t="shared" si="463"/>
        <v>0</v>
      </c>
      <c r="BC661" s="13">
        <f t="shared" si="464"/>
        <v>1</v>
      </c>
      <c r="BD661" s="13">
        <f t="shared" si="465"/>
        <v>0</v>
      </c>
      <c r="BE661" s="13">
        <f>COUNTIF(T661:AT661,"Tocaciones")</f>
        <v>0</v>
      </c>
      <c r="BF661" s="13">
        <f t="shared" si="466"/>
        <v>0</v>
      </c>
      <c r="BG661" s="13">
        <f t="shared" si="467"/>
        <v>0</v>
      </c>
      <c r="BH661" s="13">
        <f t="shared" si="468"/>
        <v>0</v>
      </c>
      <c r="BI661" s="13">
        <f t="shared" si="469"/>
        <v>0</v>
      </c>
      <c r="BJ661" s="13">
        <f t="shared" si="470"/>
        <v>0</v>
      </c>
      <c r="BK661" s="13">
        <f t="shared" si="471"/>
        <v>0</v>
      </c>
      <c r="BL661" s="13">
        <f t="shared" si="472"/>
        <v>0</v>
      </c>
      <c r="BM661" s="13">
        <f t="shared" si="473"/>
        <v>0</v>
      </c>
      <c r="BN661" s="13">
        <f t="shared" si="474"/>
        <v>0</v>
      </c>
      <c r="BO661" s="13">
        <f t="shared" si="475"/>
        <v>0</v>
      </c>
      <c r="BP661" s="13">
        <f t="shared" si="476"/>
        <v>0</v>
      </c>
      <c r="BQ661" s="13">
        <f t="shared" si="477"/>
        <v>0</v>
      </c>
      <c r="BR661" s="13">
        <f t="shared" si="478"/>
        <v>0</v>
      </c>
      <c r="BS661" s="13">
        <f t="shared" si="479"/>
        <v>0</v>
      </c>
      <c r="BT661" s="13">
        <f t="shared" si="480"/>
        <v>0</v>
      </c>
      <c r="BU661" s="40">
        <f t="shared" si="504"/>
        <v>2</v>
      </c>
      <c r="BV661" s="13">
        <f t="shared" si="481"/>
        <v>0</v>
      </c>
      <c r="BW661" s="13">
        <f t="shared" si="482"/>
        <v>0</v>
      </c>
      <c r="BX661" s="13">
        <f t="shared" si="483"/>
        <v>0</v>
      </c>
      <c r="BY661" s="13">
        <f t="shared" si="484"/>
        <v>0</v>
      </c>
      <c r="BZ661" s="13">
        <f t="shared" si="485"/>
        <v>0</v>
      </c>
      <c r="CA661" s="13">
        <f t="shared" si="486"/>
        <v>0</v>
      </c>
      <c r="CB661" s="13">
        <f t="shared" si="487"/>
        <v>0</v>
      </c>
      <c r="CC661" s="13">
        <f t="shared" si="488"/>
        <v>1</v>
      </c>
      <c r="CD661" s="13">
        <f t="shared" si="489"/>
        <v>1</v>
      </c>
      <c r="CE661" s="13">
        <f t="shared" si="490"/>
        <v>0</v>
      </c>
      <c r="CF661" s="13">
        <f t="shared" si="491"/>
        <v>0</v>
      </c>
      <c r="CG661" s="13">
        <f t="shared" si="492"/>
        <v>0</v>
      </c>
      <c r="CH661" s="13">
        <f t="shared" si="493"/>
        <v>0</v>
      </c>
      <c r="CI661" s="13">
        <f t="shared" si="494"/>
        <v>0</v>
      </c>
      <c r="CJ661" s="13">
        <f t="shared" si="495"/>
        <v>0</v>
      </c>
      <c r="CK661" s="13">
        <f t="shared" si="496"/>
        <v>0</v>
      </c>
      <c r="CL661" s="13">
        <f t="shared" si="497"/>
        <v>0</v>
      </c>
      <c r="CM661" s="13">
        <f t="shared" si="498"/>
        <v>0</v>
      </c>
      <c r="CN661" s="13">
        <f t="shared" si="499"/>
        <v>0</v>
      </c>
      <c r="CO661" s="13">
        <f t="shared" si="500"/>
        <v>0</v>
      </c>
      <c r="CP661" s="13">
        <f t="shared" si="501"/>
        <v>0</v>
      </c>
      <c r="CQ661" s="13">
        <f t="shared" si="502"/>
        <v>0</v>
      </c>
      <c r="CR661" s="13">
        <f t="shared" si="503"/>
        <v>2</v>
      </c>
      <c r="CS661" s="13">
        <f t="shared" si="505"/>
        <v>1</v>
      </c>
      <c r="CT661" s="13" t="s">
        <v>125</v>
      </c>
    </row>
    <row r="662" spans="1:98" x14ac:dyDescent="0.35">
      <c r="A662" s="14">
        <v>497</v>
      </c>
      <c r="B662" s="6">
        <v>661</v>
      </c>
      <c r="C662" s="13">
        <v>23</v>
      </c>
      <c r="D662" s="6">
        <v>1</v>
      </c>
      <c r="G662" s="6">
        <v>1</v>
      </c>
      <c r="H662" s="6"/>
      <c r="I662" s="6"/>
      <c r="J662" s="6" t="s">
        <v>776</v>
      </c>
      <c r="K662" s="16">
        <v>43791</v>
      </c>
      <c r="L662" s="6" t="s">
        <v>357</v>
      </c>
      <c r="M662" s="6" t="s">
        <v>122</v>
      </c>
      <c r="N662" s="6"/>
      <c r="O662" s="6"/>
      <c r="P662" s="16">
        <v>43777</v>
      </c>
      <c r="Q662" s="17">
        <v>0.75</v>
      </c>
      <c r="R662" s="6" t="s">
        <v>99</v>
      </c>
      <c r="S662" s="6" t="s">
        <v>98</v>
      </c>
      <c r="T662" s="6" t="s">
        <v>52</v>
      </c>
      <c r="U662" s="6" t="s">
        <v>1013</v>
      </c>
      <c r="V662" s="6" t="s">
        <v>121</v>
      </c>
      <c r="W662" s="6" t="s">
        <v>92</v>
      </c>
      <c r="Y662" s="6" t="s">
        <v>73</v>
      </c>
      <c r="Z662" s="6" t="s">
        <v>74</v>
      </c>
      <c r="AU662" s="6" t="s">
        <v>576</v>
      </c>
      <c r="AV662" s="6" t="s">
        <v>106</v>
      </c>
      <c r="AX662" s="6" t="s">
        <v>99</v>
      </c>
      <c r="AY662" s="13">
        <f t="shared" si="460"/>
        <v>0</v>
      </c>
      <c r="AZ662" s="13">
        <f t="shared" si="461"/>
        <v>0</v>
      </c>
      <c r="BA662" s="13">
        <f t="shared" si="462"/>
        <v>0</v>
      </c>
      <c r="BB662" s="13">
        <f t="shared" si="463"/>
        <v>1</v>
      </c>
      <c r="BC662" s="13">
        <f t="shared" si="464"/>
        <v>0</v>
      </c>
      <c r="BD662" s="13">
        <f t="shared" si="465"/>
        <v>0</v>
      </c>
      <c r="BE662" s="13">
        <f>COUNTIF(T662:AW662,"Tocaciones")</f>
        <v>0</v>
      </c>
      <c r="BF662" s="13">
        <f t="shared" si="466"/>
        <v>0</v>
      </c>
      <c r="BG662" s="13">
        <f t="shared" si="467"/>
        <v>0</v>
      </c>
      <c r="BH662" s="13">
        <f t="shared" si="468"/>
        <v>0</v>
      </c>
      <c r="BI662" s="13">
        <f t="shared" si="469"/>
        <v>0</v>
      </c>
      <c r="BJ662" s="13">
        <f t="shared" si="470"/>
        <v>0</v>
      </c>
      <c r="BK662" s="13">
        <f t="shared" si="471"/>
        <v>0</v>
      </c>
      <c r="BL662" s="13">
        <f t="shared" si="472"/>
        <v>0</v>
      </c>
      <c r="BM662" s="13">
        <f t="shared" si="473"/>
        <v>0</v>
      </c>
      <c r="BN662" s="13">
        <f t="shared" si="474"/>
        <v>0</v>
      </c>
      <c r="BO662" s="13">
        <f t="shared" si="475"/>
        <v>0</v>
      </c>
      <c r="BP662" s="13">
        <f t="shared" si="476"/>
        <v>0</v>
      </c>
      <c r="BQ662" s="13">
        <f t="shared" si="477"/>
        <v>0</v>
      </c>
      <c r="BR662" s="13">
        <f t="shared" si="478"/>
        <v>0</v>
      </c>
      <c r="BS662" s="13">
        <f t="shared" si="479"/>
        <v>0</v>
      </c>
      <c r="BT662" s="13">
        <f t="shared" si="480"/>
        <v>0</v>
      </c>
      <c r="BU662" s="40">
        <f t="shared" si="504"/>
        <v>1</v>
      </c>
      <c r="BV662" s="13">
        <f t="shared" si="481"/>
        <v>0</v>
      </c>
      <c r="BW662" s="13">
        <f t="shared" si="482"/>
        <v>1</v>
      </c>
      <c r="BX662" s="13">
        <f t="shared" si="483"/>
        <v>1</v>
      </c>
      <c r="BY662" s="13">
        <f t="shared" si="484"/>
        <v>0</v>
      </c>
      <c r="BZ662" s="13">
        <f t="shared" si="485"/>
        <v>0</v>
      </c>
      <c r="CA662" s="13">
        <f t="shared" si="486"/>
        <v>0</v>
      </c>
      <c r="CB662" s="13">
        <f t="shared" si="487"/>
        <v>0</v>
      </c>
      <c r="CC662" s="13">
        <f t="shared" si="488"/>
        <v>0</v>
      </c>
      <c r="CD662" s="13">
        <f t="shared" si="489"/>
        <v>0</v>
      </c>
      <c r="CE662" s="13">
        <f t="shared" si="490"/>
        <v>0</v>
      </c>
      <c r="CF662" s="13">
        <f t="shared" si="491"/>
        <v>0</v>
      </c>
      <c r="CG662" s="13">
        <f t="shared" si="492"/>
        <v>0</v>
      </c>
      <c r="CH662" s="13">
        <f t="shared" si="493"/>
        <v>0</v>
      </c>
      <c r="CI662" s="13">
        <f t="shared" si="494"/>
        <v>0</v>
      </c>
      <c r="CJ662" s="13">
        <f t="shared" si="495"/>
        <v>0</v>
      </c>
      <c r="CK662" s="13">
        <f t="shared" si="496"/>
        <v>0</v>
      </c>
      <c r="CL662" s="13">
        <f t="shared" si="497"/>
        <v>0</v>
      </c>
      <c r="CM662" s="13">
        <f t="shared" si="498"/>
        <v>0</v>
      </c>
      <c r="CN662" s="13">
        <f t="shared" si="499"/>
        <v>0</v>
      </c>
      <c r="CO662" s="13">
        <f t="shared" si="500"/>
        <v>0</v>
      </c>
      <c r="CP662" s="13">
        <f t="shared" si="501"/>
        <v>1</v>
      </c>
      <c r="CQ662" s="13">
        <f t="shared" si="502"/>
        <v>0</v>
      </c>
      <c r="CR662" s="13">
        <f t="shared" si="503"/>
        <v>0</v>
      </c>
      <c r="CS662" s="13">
        <f t="shared" si="505"/>
        <v>0</v>
      </c>
      <c r="CT662" s="13" t="s">
        <v>107</v>
      </c>
    </row>
    <row r="663" spans="1:98" x14ac:dyDescent="0.35">
      <c r="A663" s="14">
        <v>498</v>
      </c>
      <c r="B663" s="6">
        <v>662</v>
      </c>
      <c r="C663" s="6">
        <v>32</v>
      </c>
      <c r="D663" s="6">
        <v>2</v>
      </c>
      <c r="F663" s="6" t="s">
        <v>1014</v>
      </c>
      <c r="G663" s="6">
        <v>1</v>
      </c>
      <c r="H663" s="6"/>
      <c r="I663" s="6"/>
      <c r="J663" s="6" t="s">
        <v>993</v>
      </c>
      <c r="K663" s="16">
        <v>43780</v>
      </c>
      <c r="L663" s="6" t="s">
        <v>172</v>
      </c>
      <c r="M663" s="6" t="s">
        <v>994</v>
      </c>
      <c r="N663" s="6"/>
      <c r="O663" s="6"/>
      <c r="P663" s="16">
        <v>43759</v>
      </c>
      <c r="Q663" s="17">
        <v>0.91666666666666663</v>
      </c>
      <c r="R663" s="6" t="s">
        <v>307</v>
      </c>
      <c r="S663" s="6" t="s">
        <v>307</v>
      </c>
      <c r="T663" s="6" t="s">
        <v>52</v>
      </c>
      <c r="U663" s="6" t="s">
        <v>1015</v>
      </c>
      <c r="V663" s="6" t="s">
        <v>996</v>
      </c>
      <c r="W663" s="6" t="s">
        <v>91</v>
      </c>
      <c r="Y663" s="6" t="s">
        <v>73</v>
      </c>
      <c r="Z663" s="6" t="s">
        <v>75</v>
      </c>
      <c r="AU663" s="6" t="s">
        <v>105</v>
      </c>
      <c r="AV663" s="6" t="s">
        <v>106</v>
      </c>
      <c r="AX663" s="6" t="s">
        <v>310</v>
      </c>
      <c r="AY663" s="13">
        <f t="shared" si="460"/>
        <v>0</v>
      </c>
      <c r="AZ663" s="13">
        <f t="shared" si="461"/>
        <v>0</v>
      </c>
      <c r="BA663" s="13">
        <f t="shared" si="462"/>
        <v>0</v>
      </c>
      <c r="BB663" s="13">
        <f t="shared" si="463"/>
        <v>1</v>
      </c>
      <c r="BC663" s="13">
        <f t="shared" si="464"/>
        <v>0</v>
      </c>
      <c r="BD663" s="13">
        <f t="shared" si="465"/>
        <v>0</v>
      </c>
      <c r="BE663" s="13">
        <f>COUNTIF(T663:AT663,"Tocaciones")</f>
        <v>0</v>
      </c>
      <c r="BF663" s="13">
        <f t="shared" si="466"/>
        <v>0</v>
      </c>
      <c r="BG663" s="13">
        <f t="shared" si="467"/>
        <v>0</v>
      </c>
      <c r="BH663" s="13">
        <f t="shared" si="468"/>
        <v>0</v>
      </c>
      <c r="BI663" s="13">
        <f t="shared" si="469"/>
        <v>0</v>
      </c>
      <c r="BJ663" s="13">
        <f t="shared" si="470"/>
        <v>0</v>
      </c>
      <c r="BK663" s="13">
        <f t="shared" si="471"/>
        <v>0</v>
      </c>
      <c r="BL663" s="13">
        <f t="shared" si="472"/>
        <v>0</v>
      </c>
      <c r="BM663" s="13">
        <f t="shared" si="473"/>
        <v>0</v>
      </c>
      <c r="BN663" s="13">
        <f t="shared" si="474"/>
        <v>0</v>
      </c>
      <c r="BO663" s="13">
        <f t="shared" si="475"/>
        <v>0</v>
      </c>
      <c r="BP663" s="13">
        <f t="shared" si="476"/>
        <v>0</v>
      </c>
      <c r="BQ663" s="13">
        <f t="shared" si="477"/>
        <v>0</v>
      </c>
      <c r="BR663" s="13">
        <f t="shared" si="478"/>
        <v>0</v>
      </c>
      <c r="BS663" s="13">
        <f t="shared" si="479"/>
        <v>0</v>
      </c>
      <c r="BT663" s="13">
        <f t="shared" si="480"/>
        <v>0</v>
      </c>
      <c r="BU663" s="40">
        <f t="shared" si="504"/>
        <v>1</v>
      </c>
      <c r="BV663" s="13">
        <f t="shared" si="481"/>
        <v>0</v>
      </c>
      <c r="BW663" s="13">
        <f t="shared" si="482"/>
        <v>1</v>
      </c>
      <c r="BX663" s="13">
        <f t="shared" si="483"/>
        <v>0</v>
      </c>
      <c r="BY663" s="13">
        <f t="shared" si="484"/>
        <v>1</v>
      </c>
      <c r="BZ663" s="13">
        <f t="shared" si="485"/>
        <v>0</v>
      </c>
      <c r="CA663" s="13">
        <f t="shared" si="486"/>
        <v>0</v>
      </c>
      <c r="CB663" s="13">
        <f t="shared" si="487"/>
        <v>0</v>
      </c>
      <c r="CC663" s="13">
        <f t="shared" si="488"/>
        <v>0</v>
      </c>
      <c r="CD663" s="13">
        <f t="shared" si="489"/>
        <v>0</v>
      </c>
      <c r="CE663" s="13">
        <f t="shared" si="490"/>
        <v>0</v>
      </c>
      <c r="CF663" s="13">
        <f t="shared" si="491"/>
        <v>0</v>
      </c>
      <c r="CG663" s="13">
        <f t="shared" si="492"/>
        <v>0</v>
      </c>
      <c r="CH663" s="13">
        <f t="shared" si="493"/>
        <v>0</v>
      </c>
      <c r="CI663" s="13">
        <f t="shared" si="494"/>
        <v>0</v>
      </c>
      <c r="CJ663" s="13">
        <f t="shared" si="495"/>
        <v>0</v>
      </c>
      <c r="CK663" s="13">
        <f t="shared" si="496"/>
        <v>0</v>
      </c>
      <c r="CL663" s="13">
        <f t="shared" si="497"/>
        <v>0</v>
      </c>
      <c r="CM663" s="13">
        <f t="shared" si="498"/>
        <v>0</v>
      </c>
      <c r="CN663" s="13">
        <f t="shared" si="499"/>
        <v>0</v>
      </c>
      <c r="CO663" s="13">
        <f t="shared" si="500"/>
        <v>1</v>
      </c>
      <c r="CP663" s="13">
        <f t="shared" si="501"/>
        <v>0</v>
      </c>
      <c r="CQ663" s="13">
        <f t="shared" si="502"/>
        <v>0</v>
      </c>
      <c r="CR663" s="13">
        <f t="shared" si="503"/>
        <v>0</v>
      </c>
      <c r="CS663" s="13">
        <f t="shared" si="505"/>
        <v>0</v>
      </c>
      <c r="CT663" s="13" t="s">
        <v>107</v>
      </c>
    </row>
    <row r="664" spans="1:98" x14ac:dyDescent="0.35">
      <c r="A664" s="14">
        <v>499</v>
      </c>
      <c r="B664" s="6">
        <v>663</v>
      </c>
      <c r="D664" s="6">
        <v>1</v>
      </c>
      <c r="G664" s="6">
        <v>1</v>
      </c>
      <c r="H664" s="6"/>
      <c r="I664" s="6"/>
      <c r="J664" s="6" t="s">
        <v>993</v>
      </c>
      <c r="K664" s="16">
        <v>43780</v>
      </c>
      <c r="L664" s="6" t="s">
        <v>1016</v>
      </c>
      <c r="M664" s="6" t="s">
        <v>994</v>
      </c>
      <c r="N664" s="6"/>
      <c r="O664" s="6"/>
      <c r="P664" s="16">
        <v>43760</v>
      </c>
      <c r="R664" s="6" t="s">
        <v>98</v>
      </c>
      <c r="S664" s="6" t="s">
        <v>98</v>
      </c>
      <c r="T664" s="6" t="s">
        <v>53</v>
      </c>
      <c r="U664" s="6" t="s">
        <v>1017</v>
      </c>
      <c r="V664" s="6" t="s">
        <v>996</v>
      </c>
      <c r="W664" s="6" t="s">
        <v>91</v>
      </c>
      <c r="Y664" s="6" t="s">
        <v>87</v>
      </c>
      <c r="AA664" s="6" t="s">
        <v>49</v>
      </c>
      <c r="AB664" s="6" t="s">
        <v>1018</v>
      </c>
      <c r="AC664" s="6" t="s">
        <v>91</v>
      </c>
      <c r="AE664" s="6" t="s">
        <v>86</v>
      </c>
      <c r="AG664" s="6" t="s">
        <v>58</v>
      </c>
      <c r="AH664" s="6" t="s">
        <v>1019</v>
      </c>
      <c r="AI664" s="6" t="s">
        <v>91</v>
      </c>
      <c r="AK664" s="6" t="s">
        <v>87</v>
      </c>
      <c r="AU664" s="6" t="s">
        <v>105</v>
      </c>
      <c r="AV664" s="6" t="s">
        <v>106</v>
      </c>
      <c r="AX664" s="6" t="s">
        <v>99</v>
      </c>
      <c r="AY664" s="13">
        <f t="shared" si="460"/>
        <v>1</v>
      </c>
      <c r="AZ664" s="13">
        <f t="shared" si="461"/>
        <v>0</v>
      </c>
      <c r="BA664" s="13">
        <f t="shared" si="462"/>
        <v>0</v>
      </c>
      <c r="BB664" s="13">
        <f t="shared" si="463"/>
        <v>0</v>
      </c>
      <c r="BC664" s="13">
        <f t="shared" si="464"/>
        <v>1</v>
      </c>
      <c r="BD664" s="13">
        <f t="shared" si="465"/>
        <v>0</v>
      </c>
      <c r="BE664" s="13">
        <f>COUNTIF(T664:AW664,"Tocaciones")</f>
        <v>0</v>
      </c>
      <c r="BF664" s="13">
        <f t="shared" si="466"/>
        <v>0</v>
      </c>
      <c r="BG664" s="13">
        <f t="shared" si="467"/>
        <v>0</v>
      </c>
      <c r="BH664" s="13">
        <f t="shared" si="468"/>
        <v>1</v>
      </c>
      <c r="BI664" s="13">
        <f t="shared" si="469"/>
        <v>0</v>
      </c>
      <c r="BJ664" s="13">
        <f t="shared" si="470"/>
        <v>0</v>
      </c>
      <c r="BK664" s="13">
        <f t="shared" si="471"/>
        <v>0</v>
      </c>
      <c r="BL664" s="13">
        <f t="shared" si="472"/>
        <v>0</v>
      </c>
      <c r="BM664" s="13">
        <f t="shared" si="473"/>
        <v>0</v>
      </c>
      <c r="BN664" s="13">
        <f t="shared" si="474"/>
        <v>0</v>
      </c>
      <c r="BO664" s="13">
        <f t="shared" si="475"/>
        <v>0</v>
      </c>
      <c r="BP664" s="13">
        <f t="shared" si="476"/>
        <v>0</v>
      </c>
      <c r="BQ664" s="13">
        <f t="shared" si="477"/>
        <v>0</v>
      </c>
      <c r="BR664" s="13">
        <f t="shared" si="478"/>
        <v>0</v>
      </c>
      <c r="BS664" s="13">
        <f t="shared" si="479"/>
        <v>0</v>
      </c>
      <c r="BT664" s="13">
        <f t="shared" si="480"/>
        <v>0</v>
      </c>
      <c r="BU664" s="40">
        <f t="shared" si="504"/>
        <v>3</v>
      </c>
      <c r="BV664" s="13">
        <f t="shared" si="481"/>
        <v>0</v>
      </c>
      <c r="BW664" s="13">
        <f t="shared" si="482"/>
        <v>0</v>
      </c>
      <c r="BX664" s="13">
        <f t="shared" si="483"/>
        <v>0</v>
      </c>
      <c r="BY664" s="13">
        <f t="shared" si="484"/>
        <v>0</v>
      </c>
      <c r="BZ664" s="13">
        <f t="shared" si="485"/>
        <v>0</v>
      </c>
      <c r="CA664" s="13">
        <f t="shared" si="486"/>
        <v>0</v>
      </c>
      <c r="CB664" s="13">
        <f t="shared" si="487"/>
        <v>0</v>
      </c>
      <c r="CC664" s="13">
        <f t="shared" si="488"/>
        <v>0</v>
      </c>
      <c r="CD664" s="13">
        <f t="shared" si="489"/>
        <v>0</v>
      </c>
      <c r="CE664" s="13">
        <f t="shared" si="490"/>
        <v>0</v>
      </c>
      <c r="CF664" s="13">
        <f t="shared" si="491"/>
        <v>0</v>
      </c>
      <c r="CG664" s="13">
        <f t="shared" si="492"/>
        <v>0</v>
      </c>
      <c r="CH664" s="13">
        <f t="shared" si="493"/>
        <v>0</v>
      </c>
      <c r="CI664" s="13">
        <f t="shared" si="494"/>
        <v>0</v>
      </c>
      <c r="CJ664" s="13">
        <f t="shared" si="495"/>
        <v>1</v>
      </c>
      <c r="CK664" s="13">
        <f t="shared" si="496"/>
        <v>2</v>
      </c>
      <c r="CL664" s="13">
        <f t="shared" si="497"/>
        <v>0</v>
      </c>
      <c r="CM664" s="13">
        <f t="shared" si="498"/>
        <v>0</v>
      </c>
      <c r="CN664" s="13">
        <f t="shared" si="499"/>
        <v>0</v>
      </c>
      <c r="CO664" s="13">
        <f t="shared" si="500"/>
        <v>3</v>
      </c>
      <c r="CP664" s="13">
        <f t="shared" si="501"/>
        <v>0</v>
      </c>
      <c r="CQ664" s="13">
        <f t="shared" si="502"/>
        <v>0</v>
      </c>
      <c r="CR664" s="13">
        <f t="shared" si="503"/>
        <v>0</v>
      </c>
      <c r="CS664" s="13">
        <f t="shared" si="505"/>
        <v>0</v>
      </c>
      <c r="CT664" s="13" t="s">
        <v>107</v>
      </c>
    </row>
    <row r="665" spans="1:98" x14ac:dyDescent="0.35">
      <c r="A665" s="14">
        <v>499</v>
      </c>
      <c r="B665" s="6">
        <v>664</v>
      </c>
      <c r="D665" s="6">
        <v>1</v>
      </c>
      <c r="G665" s="6">
        <v>1</v>
      </c>
      <c r="H665" s="6"/>
      <c r="I665" s="6"/>
      <c r="J665" s="6" t="s">
        <v>993</v>
      </c>
      <c r="K665" s="16">
        <v>43780</v>
      </c>
      <c r="L665" s="6" t="s">
        <v>1016</v>
      </c>
      <c r="M665" s="6" t="s">
        <v>994</v>
      </c>
      <c r="N665" s="6"/>
      <c r="O665" s="6"/>
      <c r="P665" s="16">
        <v>43760</v>
      </c>
      <c r="R665" s="6" t="s">
        <v>98</v>
      </c>
      <c r="S665" s="6" t="s">
        <v>98</v>
      </c>
      <c r="T665" s="6" t="s">
        <v>53</v>
      </c>
      <c r="U665" s="6" t="s">
        <v>1017</v>
      </c>
      <c r="V665" s="6" t="s">
        <v>996</v>
      </c>
      <c r="W665" s="6" t="s">
        <v>91</v>
      </c>
      <c r="Y665" s="6" t="s">
        <v>87</v>
      </c>
      <c r="AA665" s="6" t="s">
        <v>49</v>
      </c>
      <c r="AB665" s="6" t="s">
        <v>1018</v>
      </c>
      <c r="AC665" s="6" t="s">
        <v>91</v>
      </c>
      <c r="AE665" s="6" t="s">
        <v>86</v>
      </c>
      <c r="AG665" s="6" t="s">
        <v>58</v>
      </c>
      <c r="AH665" s="6" t="s">
        <v>1019</v>
      </c>
      <c r="AI665" s="6" t="s">
        <v>91</v>
      </c>
      <c r="AK665" s="6" t="s">
        <v>87</v>
      </c>
      <c r="AU665" s="6" t="s">
        <v>105</v>
      </c>
      <c r="AV665" s="6" t="s">
        <v>106</v>
      </c>
      <c r="AX665" s="6" t="s">
        <v>99</v>
      </c>
      <c r="AY665" s="13">
        <f t="shared" si="460"/>
        <v>1</v>
      </c>
      <c r="AZ665" s="13">
        <f t="shared" si="461"/>
        <v>0</v>
      </c>
      <c r="BA665" s="13">
        <f t="shared" si="462"/>
        <v>0</v>
      </c>
      <c r="BB665" s="13">
        <f t="shared" si="463"/>
        <v>0</v>
      </c>
      <c r="BC665" s="13">
        <f t="shared" si="464"/>
        <v>1</v>
      </c>
      <c r="BD665" s="13">
        <f t="shared" si="465"/>
        <v>0</v>
      </c>
      <c r="BE665" s="13">
        <f>COUNTIF(T665:AT665,"Tocaciones")</f>
        <v>0</v>
      </c>
      <c r="BF665" s="13">
        <f t="shared" si="466"/>
        <v>0</v>
      </c>
      <c r="BG665" s="13">
        <f t="shared" si="467"/>
        <v>0</v>
      </c>
      <c r="BH665" s="13">
        <f t="shared" si="468"/>
        <v>1</v>
      </c>
      <c r="BI665" s="13">
        <f t="shared" si="469"/>
        <v>0</v>
      </c>
      <c r="BJ665" s="13">
        <f t="shared" si="470"/>
        <v>0</v>
      </c>
      <c r="BK665" s="13">
        <f t="shared" si="471"/>
        <v>0</v>
      </c>
      <c r="BL665" s="13">
        <f t="shared" si="472"/>
        <v>0</v>
      </c>
      <c r="BM665" s="13">
        <f t="shared" si="473"/>
        <v>0</v>
      </c>
      <c r="BN665" s="13">
        <f t="shared" si="474"/>
        <v>0</v>
      </c>
      <c r="BO665" s="13">
        <f t="shared" si="475"/>
        <v>0</v>
      </c>
      <c r="BP665" s="13">
        <f t="shared" si="476"/>
        <v>0</v>
      </c>
      <c r="BQ665" s="13">
        <f t="shared" si="477"/>
        <v>0</v>
      </c>
      <c r="BR665" s="13">
        <f t="shared" si="478"/>
        <v>0</v>
      </c>
      <c r="BS665" s="13">
        <f t="shared" si="479"/>
        <v>0</v>
      </c>
      <c r="BT665" s="13">
        <f t="shared" si="480"/>
        <v>0</v>
      </c>
      <c r="BU665" s="40">
        <f t="shared" si="504"/>
        <v>3</v>
      </c>
      <c r="BV665" s="13">
        <f t="shared" si="481"/>
        <v>0</v>
      </c>
      <c r="BW665" s="13">
        <f t="shared" si="482"/>
        <v>0</v>
      </c>
      <c r="BX665" s="13">
        <f t="shared" si="483"/>
        <v>0</v>
      </c>
      <c r="BY665" s="13">
        <f t="shared" si="484"/>
        <v>0</v>
      </c>
      <c r="BZ665" s="13">
        <f t="shared" si="485"/>
        <v>0</v>
      </c>
      <c r="CA665" s="13">
        <f t="shared" si="486"/>
        <v>0</v>
      </c>
      <c r="CB665" s="13">
        <f t="shared" si="487"/>
        <v>0</v>
      </c>
      <c r="CC665" s="13">
        <f t="shared" si="488"/>
        <v>0</v>
      </c>
      <c r="CD665" s="13">
        <f t="shared" si="489"/>
        <v>0</v>
      </c>
      <c r="CE665" s="13">
        <f t="shared" si="490"/>
        <v>0</v>
      </c>
      <c r="CF665" s="13">
        <f t="shared" si="491"/>
        <v>0</v>
      </c>
      <c r="CG665" s="13">
        <f t="shared" si="492"/>
        <v>0</v>
      </c>
      <c r="CH665" s="13">
        <f t="shared" si="493"/>
        <v>0</v>
      </c>
      <c r="CI665" s="13">
        <f t="shared" si="494"/>
        <v>0</v>
      </c>
      <c r="CJ665" s="13">
        <f t="shared" si="495"/>
        <v>1</v>
      </c>
      <c r="CK665" s="13">
        <f t="shared" si="496"/>
        <v>2</v>
      </c>
      <c r="CL665" s="13">
        <f t="shared" si="497"/>
        <v>0</v>
      </c>
      <c r="CM665" s="13">
        <f t="shared" si="498"/>
        <v>0</v>
      </c>
      <c r="CN665" s="13">
        <f t="shared" si="499"/>
        <v>0</v>
      </c>
      <c r="CO665" s="13">
        <f t="shared" si="500"/>
        <v>3</v>
      </c>
      <c r="CP665" s="13">
        <f t="shared" si="501"/>
        <v>0</v>
      </c>
      <c r="CQ665" s="13">
        <f t="shared" si="502"/>
        <v>0</v>
      </c>
      <c r="CR665" s="13">
        <f t="shared" si="503"/>
        <v>0</v>
      </c>
      <c r="CS665" s="13">
        <f t="shared" si="505"/>
        <v>0</v>
      </c>
      <c r="CT665" s="13" t="s">
        <v>107</v>
      </c>
    </row>
    <row r="666" spans="1:98" x14ac:dyDescent="0.35">
      <c r="A666" s="14">
        <v>500</v>
      </c>
      <c r="B666" s="6">
        <v>665</v>
      </c>
      <c r="C666" s="6">
        <v>43</v>
      </c>
      <c r="D666" s="6">
        <v>2</v>
      </c>
      <c r="G666" s="6">
        <v>1</v>
      </c>
      <c r="H666" s="6"/>
      <c r="I666" s="6"/>
      <c r="J666" s="6" t="s">
        <v>993</v>
      </c>
      <c r="K666" s="16">
        <v>43780</v>
      </c>
      <c r="L666" s="6" t="s">
        <v>172</v>
      </c>
      <c r="M666" s="6" t="s">
        <v>994</v>
      </c>
      <c r="N666" s="6"/>
      <c r="O666" s="6"/>
      <c r="P666" s="16">
        <v>43759</v>
      </c>
      <c r="Q666" s="17">
        <v>0.44791666666666669</v>
      </c>
      <c r="R666" s="6" t="s">
        <v>307</v>
      </c>
      <c r="S666" s="6" t="s">
        <v>307</v>
      </c>
      <c r="T666" s="6" t="s">
        <v>52</v>
      </c>
      <c r="U666" s="6" t="s">
        <v>1020</v>
      </c>
      <c r="V666" s="6" t="s">
        <v>996</v>
      </c>
      <c r="W666" s="6" t="s">
        <v>94</v>
      </c>
      <c r="Y666" s="6" t="s">
        <v>73</v>
      </c>
      <c r="Z666" s="6" t="s">
        <v>76</v>
      </c>
      <c r="AU666" s="6" t="s">
        <v>105</v>
      </c>
      <c r="AV666" s="6" t="s">
        <v>106</v>
      </c>
      <c r="AX666" s="6" t="s">
        <v>99</v>
      </c>
      <c r="AY666" s="13">
        <f t="shared" si="460"/>
        <v>0</v>
      </c>
      <c r="AZ666" s="13">
        <f t="shared" si="461"/>
        <v>0</v>
      </c>
      <c r="BA666" s="13">
        <f t="shared" si="462"/>
        <v>0</v>
      </c>
      <c r="BB666" s="13">
        <f t="shared" si="463"/>
        <v>1</v>
      </c>
      <c r="BC666" s="13">
        <f t="shared" si="464"/>
        <v>0</v>
      </c>
      <c r="BD666" s="13">
        <f t="shared" si="465"/>
        <v>0</v>
      </c>
      <c r="BE666" s="13">
        <f>COUNTIF(T666:AW666,"Tocaciones")</f>
        <v>0</v>
      </c>
      <c r="BF666" s="13">
        <f t="shared" si="466"/>
        <v>0</v>
      </c>
      <c r="BG666" s="13">
        <f t="shared" si="467"/>
        <v>0</v>
      </c>
      <c r="BH666" s="13">
        <f t="shared" si="468"/>
        <v>0</v>
      </c>
      <c r="BI666" s="13">
        <f t="shared" si="469"/>
        <v>0</v>
      </c>
      <c r="BJ666" s="13">
        <f t="shared" si="470"/>
        <v>0</v>
      </c>
      <c r="BK666" s="13">
        <f t="shared" si="471"/>
        <v>0</v>
      </c>
      <c r="BL666" s="13">
        <f t="shared" si="472"/>
        <v>0</v>
      </c>
      <c r="BM666" s="13">
        <f t="shared" si="473"/>
        <v>0</v>
      </c>
      <c r="BN666" s="13">
        <f t="shared" si="474"/>
        <v>0</v>
      </c>
      <c r="BO666" s="13">
        <f t="shared" si="475"/>
        <v>0</v>
      </c>
      <c r="BP666" s="13">
        <f t="shared" si="476"/>
        <v>0</v>
      </c>
      <c r="BQ666" s="13">
        <f t="shared" si="477"/>
        <v>0</v>
      </c>
      <c r="BR666" s="13">
        <f t="shared" si="478"/>
        <v>0</v>
      </c>
      <c r="BS666" s="13">
        <f t="shared" si="479"/>
        <v>0</v>
      </c>
      <c r="BT666" s="13">
        <f t="shared" si="480"/>
        <v>0</v>
      </c>
      <c r="BU666" s="40">
        <f t="shared" si="504"/>
        <v>1</v>
      </c>
      <c r="BV666" s="13">
        <f t="shared" si="481"/>
        <v>0</v>
      </c>
      <c r="BW666" s="13">
        <f t="shared" si="482"/>
        <v>1</v>
      </c>
      <c r="BX666" s="13">
        <f t="shared" si="483"/>
        <v>0</v>
      </c>
      <c r="BY666" s="13">
        <f t="shared" si="484"/>
        <v>0</v>
      </c>
      <c r="BZ666" s="13">
        <f t="shared" si="485"/>
        <v>1</v>
      </c>
      <c r="CA666" s="13">
        <f t="shared" si="486"/>
        <v>0</v>
      </c>
      <c r="CB666" s="13">
        <f t="shared" si="487"/>
        <v>0</v>
      </c>
      <c r="CC666" s="13">
        <f t="shared" si="488"/>
        <v>0</v>
      </c>
      <c r="CD666" s="13">
        <f t="shared" si="489"/>
        <v>0</v>
      </c>
      <c r="CE666" s="13">
        <f t="shared" si="490"/>
        <v>0</v>
      </c>
      <c r="CF666" s="13">
        <f t="shared" si="491"/>
        <v>0</v>
      </c>
      <c r="CG666" s="13">
        <f t="shared" si="492"/>
        <v>0</v>
      </c>
      <c r="CH666" s="13">
        <f t="shared" si="493"/>
        <v>0</v>
      </c>
      <c r="CI666" s="13">
        <f t="shared" si="494"/>
        <v>0</v>
      </c>
      <c r="CJ666" s="13">
        <f t="shared" si="495"/>
        <v>0</v>
      </c>
      <c r="CK666" s="13">
        <f t="shared" si="496"/>
        <v>0</v>
      </c>
      <c r="CL666" s="13">
        <f t="shared" si="497"/>
        <v>0</v>
      </c>
      <c r="CM666" s="13">
        <f t="shared" si="498"/>
        <v>0</v>
      </c>
      <c r="CN666" s="13">
        <f t="shared" si="499"/>
        <v>0</v>
      </c>
      <c r="CO666" s="13">
        <f t="shared" si="500"/>
        <v>0</v>
      </c>
      <c r="CP666" s="13">
        <f t="shared" si="501"/>
        <v>0</v>
      </c>
      <c r="CQ666" s="13">
        <f t="shared" si="502"/>
        <v>0</v>
      </c>
      <c r="CR666" s="13">
        <f t="shared" si="503"/>
        <v>1</v>
      </c>
      <c r="CS666" s="13">
        <f t="shared" si="505"/>
        <v>0</v>
      </c>
      <c r="CT666" s="13" t="s">
        <v>107</v>
      </c>
    </row>
    <row r="667" spans="1:98" x14ac:dyDescent="0.35">
      <c r="A667" s="14">
        <v>501</v>
      </c>
      <c r="B667" s="6">
        <v>666</v>
      </c>
      <c r="C667" s="6">
        <v>24</v>
      </c>
      <c r="D667" s="6">
        <v>1</v>
      </c>
      <c r="G667" s="6">
        <v>1</v>
      </c>
      <c r="H667" s="6"/>
      <c r="I667" s="6"/>
      <c r="J667" s="6" t="s">
        <v>96</v>
      </c>
      <c r="K667" s="16">
        <v>43783</v>
      </c>
      <c r="L667" s="6" t="s">
        <v>172</v>
      </c>
      <c r="M667" s="6" t="s">
        <v>185</v>
      </c>
      <c r="N667" s="6"/>
      <c r="O667" s="6"/>
      <c r="P667" s="21">
        <v>43770</v>
      </c>
      <c r="Q667" s="17">
        <v>6.25E-2</v>
      </c>
      <c r="R667" s="6" t="s">
        <v>99</v>
      </c>
      <c r="S667" s="6" t="s">
        <v>99</v>
      </c>
      <c r="T667" s="6" t="s">
        <v>49</v>
      </c>
      <c r="U667" s="6" t="s">
        <v>1021</v>
      </c>
      <c r="V667" s="6" t="s">
        <v>187</v>
      </c>
      <c r="W667" s="6" t="s">
        <v>94</v>
      </c>
      <c r="Y667" s="6" t="s">
        <v>87</v>
      </c>
      <c r="AA667" s="6" t="s">
        <v>53</v>
      </c>
      <c r="AB667" s="6" t="s">
        <v>1021</v>
      </c>
      <c r="AC667" s="6" t="s">
        <v>94</v>
      </c>
      <c r="AE667" s="6" t="s">
        <v>79</v>
      </c>
      <c r="AG667" s="6" t="s">
        <v>49</v>
      </c>
      <c r="AH667" s="6" t="s">
        <v>1022</v>
      </c>
      <c r="AI667" s="6" t="s">
        <v>94</v>
      </c>
      <c r="AJ667" s="6">
        <v>7</v>
      </c>
      <c r="AK667" s="6" t="s">
        <v>86</v>
      </c>
      <c r="AM667" s="6" t="s">
        <v>58</v>
      </c>
      <c r="AN667" s="6" t="s">
        <v>1022</v>
      </c>
      <c r="AO667" s="6" t="s">
        <v>94</v>
      </c>
      <c r="AP667" s="6">
        <v>3</v>
      </c>
      <c r="AU667" s="6" t="s">
        <v>105</v>
      </c>
      <c r="AV667" s="6" t="s">
        <v>106</v>
      </c>
      <c r="AW667" s="6" t="s">
        <v>1022</v>
      </c>
      <c r="AX667" s="6" t="s">
        <v>99</v>
      </c>
      <c r="AY667" s="13">
        <f t="shared" si="460"/>
        <v>2</v>
      </c>
      <c r="AZ667" s="13">
        <f t="shared" si="461"/>
        <v>0</v>
      </c>
      <c r="BA667" s="13">
        <f t="shared" si="462"/>
        <v>0</v>
      </c>
      <c r="BB667" s="13">
        <f t="shared" si="463"/>
        <v>0</v>
      </c>
      <c r="BC667" s="13">
        <f t="shared" si="464"/>
        <v>1</v>
      </c>
      <c r="BD667" s="13">
        <f t="shared" si="465"/>
        <v>0</v>
      </c>
      <c r="BE667" s="13">
        <f>COUNTIF(T667:AT667,"Tocaciones")</f>
        <v>0</v>
      </c>
      <c r="BF667" s="13">
        <f t="shared" si="466"/>
        <v>0</v>
      </c>
      <c r="BG667" s="13">
        <f t="shared" si="467"/>
        <v>0</v>
      </c>
      <c r="BH667" s="13">
        <f t="shared" si="468"/>
        <v>1</v>
      </c>
      <c r="BI667" s="13">
        <f t="shared" si="469"/>
        <v>0</v>
      </c>
      <c r="BJ667" s="13">
        <f t="shared" si="470"/>
        <v>0</v>
      </c>
      <c r="BK667" s="13">
        <f t="shared" si="471"/>
        <v>0</v>
      </c>
      <c r="BL667" s="13">
        <f t="shared" si="472"/>
        <v>0</v>
      </c>
      <c r="BM667" s="13">
        <f t="shared" si="473"/>
        <v>0</v>
      </c>
      <c r="BN667" s="13">
        <f t="shared" si="474"/>
        <v>0</v>
      </c>
      <c r="BO667" s="13">
        <f t="shared" si="475"/>
        <v>0</v>
      </c>
      <c r="BP667" s="13">
        <f t="shared" si="476"/>
        <v>0</v>
      </c>
      <c r="BQ667" s="13">
        <f t="shared" si="477"/>
        <v>0</v>
      </c>
      <c r="BR667" s="13">
        <f t="shared" si="478"/>
        <v>0</v>
      </c>
      <c r="BS667" s="13">
        <f t="shared" si="479"/>
        <v>0</v>
      </c>
      <c r="BT667" s="13">
        <f t="shared" si="480"/>
        <v>0</v>
      </c>
      <c r="BU667" s="40">
        <f t="shared" si="504"/>
        <v>4</v>
      </c>
      <c r="BV667" s="13">
        <f t="shared" si="481"/>
        <v>0</v>
      </c>
      <c r="BW667" s="13">
        <f t="shared" si="482"/>
        <v>0</v>
      </c>
      <c r="BX667" s="13">
        <f t="shared" si="483"/>
        <v>0</v>
      </c>
      <c r="BY667" s="13">
        <f t="shared" si="484"/>
        <v>0</v>
      </c>
      <c r="BZ667" s="13">
        <f t="shared" si="485"/>
        <v>0</v>
      </c>
      <c r="CA667" s="13">
        <f t="shared" si="486"/>
        <v>0</v>
      </c>
      <c r="CB667" s="13">
        <f t="shared" si="487"/>
        <v>0</v>
      </c>
      <c r="CC667" s="13">
        <f t="shared" si="488"/>
        <v>1</v>
      </c>
      <c r="CD667" s="13">
        <f t="shared" si="489"/>
        <v>0</v>
      </c>
      <c r="CE667" s="13">
        <f t="shared" si="490"/>
        <v>0</v>
      </c>
      <c r="CF667" s="13">
        <f t="shared" si="491"/>
        <v>0</v>
      </c>
      <c r="CG667" s="13">
        <f t="shared" si="492"/>
        <v>0</v>
      </c>
      <c r="CH667" s="13">
        <f t="shared" si="493"/>
        <v>0</v>
      </c>
      <c r="CI667" s="13">
        <f t="shared" si="494"/>
        <v>0</v>
      </c>
      <c r="CJ667" s="13">
        <f t="shared" si="495"/>
        <v>1</v>
      </c>
      <c r="CK667" s="13">
        <f t="shared" si="496"/>
        <v>1</v>
      </c>
      <c r="CL667" s="13">
        <f t="shared" si="497"/>
        <v>0</v>
      </c>
      <c r="CM667" s="13">
        <f t="shared" si="498"/>
        <v>0</v>
      </c>
      <c r="CN667" s="13">
        <f t="shared" si="499"/>
        <v>0</v>
      </c>
      <c r="CO667" s="13">
        <f t="shared" si="500"/>
        <v>0</v>
      </c>
      <c r="CP667" s="13">
        <f t="shared" si="501"/>
        <v>0</v>
      </c>
      <c r="CQ667" s="13">
        <f t="shared" si="502"/>
        <v>0</v>
      </c>
      <c r="CR667" s="13">
        <f t="shared" si="503"/>
        <v>4</v>
      </c>
      <c r="CS667" s="13">
        <f t="shared" si="505"/>
        <v>0</v>
      </c>
      <c r="CT667" s="13" t="s">
        <v>107</v>
      </c>
    </row>
    <row r="668" spans="1:98" x14ac:dyDescent="0.35">
      <c r="A668" s="14">
        <v>501</v>
      </c>
      <c r="B668" s="6">
        <v>667</v>
      </c>
      <c r="C668" s="6">
        <v>22</v>
      </c>
      <c r="D668" s="6">
        <v>1</v>
      </c>
      <c r="G668" s="6">
        <v>1</v>
      </c>
      <c r="H668" s="6"/>
      <c r="I668" s="6"/>
      <c r="J668" s="6" t="s">
        <v>549</v>
      </c>
      <c r="K668" s="16">
        <v>43783</v>
      </c>
      <c r="L668" s="6" t="s">
        <v>172</v>
      </c>
      <c r="M668" s="6" t="s">
        <v>185</v>
      </c>
      <c r="N668" s="6"/>
      <c r="O668" s="6"/>
      <c r="P668" s="21">
        <v>43770</v>
      </c>
      <c r="Q668" s="17">
        <v>6.25E-2</v>
      </c>
      <c r="R668" s="6" t="s">
        <v>310</v>
      </c>
      <c r="S668" s="6" t="s">
        <v>310</v>
      </c>
      <c r="T668" s="6" t="s">
        <v>49</v>
      </c>
      <c r="U668" s="6" t="s">
        <v>1021</v>
      </c>
      <c r="V668" s="6" t="s">
        <v>187</v>
      </c>
      <c r="W668" s="6" t="s">
        <v>94</v>
      </c>
      <c r="Y668" s="6" t="s">
        <v>87</v>
      </c>
      <c r="AA668" s="6" t="s">
        <v>53</v>
      </c>
      <c r="AB668" s="6" t="s">
        <v>1021</v>
      </c>
      <c r="AC668" s="6" t="s">
        <v>94</v>
      </c>
      <c r="AE668" s="6" t="s">
        <v>79</v>
      </c>
      <c r="AG668" s="6" t="s">
        <v>49</v>
      </c>
      <c r="AH668" s="6" t="s">
        <v>1022</v>
      </c>
      <c r="AI668" s="6" t="s">
        <v>94</v>
      </c>
      <c r="AJ668" s="6">
        <v>7</v>
      </c>
      <c r="AK668" s="6" t="s">
        <v>86</v>
      </c>
      <c r="AU668" s="6" t="s">
        <v>105</v>
      </c>
      <c r="AV668" s="6" t="s">
        <v>106</v>
      </c>
      <c r="AW668" s="6" t="s">
        <v>1022</v>
      </c>
      <c r="AX668" s="6" t="s">
        <v>99</v>
      </c>
      <c r="AY668" s="13">
        <f t="shared" si="460"/>
        <v>2</v>
      </c>
      <c r="AZ668" s="13">
        <f t="shared" si="461"/>
        <v>0</v>
      </c>
      <c r="BA668" s="13">
        <f t="shared" si="462"/>
        <v>0</v>
      </c>
      <c r="BB668" s="13">
        <f t="shared" si="463"/>
        <v>0</v>
      </c>
      <c r="BC668" s="13">
        <f t="shared" si="464"/>
        <v>1</v>
      </c>
      <c r="BD668" s="13">
        <f t="shared" si="465"/>
        <v>0</v>
      </c>
      <c r="BE668" s="13">
        <f>COUNTIF(T668:AW668,"Tocaciones")</f>
        <v>0</v>
      </c>
      <c r="BF668" s="13">
        <f t="shared" si="466"/>
        <v>0</v>
      </c>
      <c r="BG668" s="13">
        <f t="shared" si="467"/>
        <v>0</v>
      </c>
      <c r="BH668" s="13">
        <f t="shared" si="468"/>
        <v>0</v>
      </c>
      <c r="BI668" s="13">
        <f t="shared" si="469"/>
        <v>0</v>
      </c>
      <c r="BJ668" s="13">
        <f t="shared" si="470"/>
        <v>0</v>
      </c>
      <c r="BK668" s="13">
        <f t="shared" si="471"/>
        <v>0</v>
      </c>
      <c r="BL668" s="13">
        <f t="shared" si="472"/>
        <v>0</v>
      </c>
      <c r="BM668" s="13">
        <f t="shared" si="473"/>
        <v>0</v>
      </c>
      <c r="BN668" s="13">
        <f t="shared" si="474"/>
        <v>0</v>
      </c>
      <c r="BO668" s="13">
        <f t="shared" si="475"/>
        <v>0</v>
      </c>
      <c r="BP668" s="13">
        <f t="shared" si="476"/>
        <v>0</v>
      </c>
      <c r="BQ668" s="13">
        <f t="shared" si="477"/>
        <v>0</v>
      </c>
      <c r="BR668" s="13">
        <f t="shared" si="478"/>
        <v>0</v>
      </c>
      <c r="BS668" s="13">
        <f t="shared" si="479"/>
        <v>0</v>
      </c>
      <c r="BT668" s="13">
        <f t="shared" si="480"/>
        <v>0</v>
      </c>
      <c r="BU668" s="40">
        <f t="shared" si="504"/>
        <v>3</v>
      </c>
      <c r="BV668" s="13">
        <f t="shared" si="481"/>
        <v>0</v>
      </c>
      <c r="BW668" s="13">
        <f t="shared" si="482"/>
        <v>0</v>
      </c>
      <c r="BX668" s="13">
        <f t="shared" si="483"/>
        <v>0</v>
      </c>
      <c r="BY668" s="13">
        <f t="shared" si="484"/>
        <v>0</v>
      </c>
      <c r="BZ668" s="13">
        <f t="shared" si="485"/>
        <v>0</v>
      </c>
      <c r="CA668" s="13">
        <f t="shared" si="486"/>
        <v>0</v>
      </c>
      <c r="CB668" s="13">
        <f t="shared" si="487"/>
        <v>0</v>
      </c>
      <c r="CC668" s="13">
        <f t="shared" si="488"/>
        <v>1</v>
      </c>
      <c r="CD668" s="13">
        <f t="shared" si="489"/>
        <v>0</v>
      </c>
      <c r="CE668" s="13">
        <f t="shared" si="490"/>
        <v>0</v>
      </c>
      <c r="CF668" s="13">
        <f t="shared" si="491"/>
        <v>0</v>
      </c>
      <c r="CG668" s="13">
        <f t="shared" si="492"/>
        <v>0</v>
      </c>
      <c r="CH668" s="13">
        <f t="shared" si="493"/>
        <v>0</v>
      </c>
      <c r="CI668" s="13">
        <f t="shared" si="494"/>
        <v>0</v>
      </c>
      <c r="CJ668" s="13">
        <f t="shared" si="495"/>
        <v>1</v>
      </c>
      <c r="CK668" s="13">
        <f t="shared" si="496"/>
        <v>1</v>
      </c>
      <c r="CL668" s="13">
        <f t="shared" si="497"/>
        <v>0</v>
      </c>
      <c r="CM668" s="13">
        <f t="shared" si="498"/>
        <v>0</v>
      </c>
      <c r="CN668" s="13">
        <f t="shared" si="499"/>
        <v>0</v>
      </c>
      <c r="CO668" s="13">
        <f t="shared" si="500"/>
        <v>0</v>
      </c>
      <c r="CP668" s="13">
        <f t="shared" si="501"/>
        <v>0</v>
      </c>
      <c r="CQ668" s="13">
        <f t="shared" si="502"/>
        <v>0</v>
      </c>
      <c r="CR668" s="13">
        <f t="shared" si="503"/>
        <v>3</v>
      </c>
      <c r="CS668" s="13">
        <f t="shared" si="505"/>
        <v>0</v>
      </c>
      <c r="CT668" s="13" t="s">
        <v>107</v>
      </c>
    </row>
    <row r="669" spans="1:98" x14ac:dyDescent="0.35">
      <c r="A669" s="14">
        <v>502</v>
      </c>
      <c r="B669" s="6">
        <v>668</v>
      </c>
      <c r="C669" s="13">
        <v>29</v>
      </c>
      <c r="D669" s="6">
        <v>1</v>
      </c>
      <c r="G669" s="6">
        <v>1</v>
      </c>
      <c r="H669" s="6"/>
      <c r="I669" s="6"/>
      <c r="J669" s="6" t="s">
        <v>549</v>
      </c>
      <c r="K669" s="16">
        <v>43790</v>
      </c>
      <c r="L669" s="6" t="s">
        <v>1023</v>
      </c>
      <c r="M669" s="6" t="s">
        <v>583</v>
      </c>
      <c r="N669" s="6"/>
      <c r="O669" s="6"/>
      <c r="P669" s="16">
        <v>43784</v>
      </c>
      <c r="Q669" s="17">
        <v>0.875</v>
      </c>
      <c r="R669" s="6" t="s">
        <v>99</v>
      </c>
      <c r="S669" s="6" t="s">
        <v>307</v>
      </c>
      <c r="T669" s="6" t="s">
        <v>69</v>
      </c>
      <c r="U669" s="6" t="s">
        <v>512</v>
      </c>
      <c r="V669" s="6" t="s">
        <v>306</v>
      </c>
      <c r="W669" s="6" t="s">
        <v>94</v>
      </c>
      <c r="Y669" s="6" t="s">
        <v>79</v>
      </c>
      <c r="AU669" s="6" t="s">
        <v>153</v>
      </c>
      <c r="AX669" s="6" t="s">
        <v>99</v>
      </c>
      <c r="AY669" s="13">
        <f t="shared" si="460"/>
        <v>0</v>
      </c>
      <c r="AZ669" s="13">
        <f t="shared" si="461"/>
        <v>0</v>
      </c>
      <c r="BA669" s="13">
        <f t="shared" si="462"/>
        <v>0</v>
      </c>
      <c r="BB669" s="13">
        <f t="shared" si="463"/>
        <v>0</v>
      </c>
      <c r="BC669" s="13">
        <f t="shared" si="464"/>
        <v>0</v>
      </c>
      <c r="BD669" s="13">
        <f t="shared" si="465"/>
        <v>0</v>
      </c>
      <c r="BE669" s="13">
        <f>COUNTIF(T669:AT669,"Tocaciones")</f>
        <v>0</v>
      </c>
      <c r="BF669" s="13">
        <f t="shared" si="466"/>
        <v>0</v>
      </c>
      <c r="BG669" s="13">
        <f t="shared" si="467"/>
        <v>0</v>
      </c>
      <c r="BH669" s="13">
        <f t="shared" si="468"/>
        <v>0</v>
      </c>
      <c r="BI669" s="13">
        <f t="shared" si="469"/>
        <v>0</v>
      </c>
      <c r="BJ669" s="13">
        <f t="shared" si="470"/>
        <v>0</v>
      </c>
      <c r="BK669" s="13">
        <f t="shared" si="471"/>
        <v>0</v>
      </c>
      <c r="BL669" s="13">
        <f t="shared" si="472"/>
        <v>0</v>
      </c>
      <c r="BM669" s="13">
        <f t="shared" si="473"/>
        <v>0</v>
      </c>
      <c r="BN669" s="13">
        <f t="shared" si="474"/>
        <v>0</v>
      </c>
      <c r="BO669" s="13">
        <f t="shared" si="475"/>
        <v>0</v>
      </c>
      <c r="BP669" s="13">
        <f t="shared" si="476"/>
        <v>0</v>
      </c>
      <c r="BQ669" s="13">
        <f t="shared" si="477"/>
        <v>0</v>
      </c>
      <c r="BR669" s="13">
        <f t="shared" si="478"/>
        <v>0</v>
      </c>
      <c r="BS669" s="13">
        <f t="shared" si="479"/>
        <v>1</v>
      </c>
      <c r="BT669" s="13">
        <f t="shared" si="480"/>
        <v>0</v>
      </c>
      <c r="BU669" s="40">
        <f t="shared" si="504"/>
        <v>1</v>
      </c>
      <c r="BV669" s="13">
        <f t="shared" si="481"/>
        <v>0</v>
      </c>
      <c r="BW669" s="13">
        <f t="shared" si="482"/>
        <v>0</v>
      </c>
      <c r="BX669" s="13">
        <f t="shared" si="483"/>
        <v>0</v>
      </c>
      <c r="BY669" s="13">
        <f t="shared" si="484"/>
        <v>0</v>
      </c>
      <c r="BZ669" s="13">
        <f t="shared" si="485"/>
        <v>0</v>
      </c>
      <c r="CA669" s="13">
        <f t="shared" si="486"/>
        <v>0</v>
      </c>
      <c r="CB669" s="13">
        <f t="shared" si="487"/>
        <v>0</v>
      </c>
      <c r="CC669" s="13">
        <f t="shared" si="488"/>
        <v>1</v>
      </c>
      <c r="CD669" s="13">
        <f t="shared" si="489"/>
        <v>0</v>
      </c>
      <c r="CE669" s="13">
        <f t="shared" si="490"/>
        <v>0</v>
      </c>
      <c r="CF669" s="13">
        <f t="shared" si="491"/>
        <v>0</v>
      </c>
      <c r="CG669" s="13">
        <f t="shared" si="492"/>
        <v>0</v>
      </c>
      <c r="CH669" s="13">
        <f t="shared" si="493"/>
        <v>0</v>
      </c>
      <c r="CI669" s="13">
        <f t="shared" si="494"/>
        <v>0</v>
      </c>
      <c r="CJ669" s="13">
        <f t="shared" si="495"/>
        <v>0</v>
      </c>
      <c r="CK669" s="13">
        <f t="shared" si="496"/>
        <v>0</v>
      </c>
      <c r="CL669" s="13">
        <f t="shared" si="497"/>
        <v>0</v>
      </c>
      <c r="CM669" s="13">
        <f t="shared" si="498"/>
        <v>0</v>
      </c>
      <c r="CN669" s="13">
        <f t="shared" si="499"/>
        <v>0</v>
      </c>
      <c r="CO669" s="13">
        <f t="shared" si="500"/>
        <v>0</v>
      </c>
      <c r="CP669" s="13">
        <f t="shared" si="501"/>
        <v>0</v>
      </c>
      <c r="CQ669" s="13">
        <f t="shared" si="502"/>
        <v>0</v>
      </c>
      <c r="CR669" s="13">
        <f t="shared" si="503"/>
        <v>1</v>
      </c>
      <c r="CS669" s="13">
        <f t="shared" si="505"/>
        <v>0</v>
      </c>
      <c r="CT669" s="13" t="s">
        <v>107</v>
      </c>
    </row>
    <row r="670" spans="1:98" x14ac:dyDescent="0.35">
      <c r="A670" s="14">
        <v>502</v>
      </c>
      <c r="B670" s="6">
        <v>669</v>
      </c>
      <c r="D670" s="6">
        <v>2</v>
      </c>
      <c r="G670" s="6">
        <v>1</v>
      </c>
      <c r="H670" s="6"/>
      <c r="I670" s="6"/>
      <c r="J670" s="6" t="s">
        <v>549</v>
      </c>
      <c r="K670" s="16">
        <v>43790</v>
      </c>
      <c r="L670" s="6" t="s">
        <v>172</v>
      </c>
      <c r="M670" s="6" t="s">
        <v>583</v>
      </c>
      <c r="N670" s="6"/>
      <c r="O670" s="6"/>
      <c r="P670" s="16">
        <v>43784</v>
      </c>
      <c r="Q670" s="17">
        <v>0.875</v>
      </c>
      <c r="R670" s="6" t="s">
        <v>99</v>
      </c>
      <c r="S670" s="6" t="s">
        <v>98</v>
      </c>
      <c r="T670" s="6" t="s">
        <v>52</v>
      </c>
      <c r="U670" s="6" t="s">
        <v>512</v>
      </c>
      <c r="V670" s="6" t="s">
        <v>306</v>
      </c>
      <c r="W670" s="6" t="s">
        <v>94</v>
      </c>
      <c r="Y670" s="6" t="s">
        <v>73</v>
      </c>
      <c r="Z670" s="6" t="s">
        <v>74</v>
      </c>
      <c r="AU670" s="6" t="s">
        <v>105</v>
      </c>
      <c r="AV670" s="6" t="s">
        <v>106</v>
      </c>
      <c r="AX670" s="6" t="s">
        <v>1024</v>
      </c>
      <c r="AY670" s="13">
        <f t="shared" si="460"/>
        <v>0</v>
      </c>
      <c r="AZ670" s="13">
        <f t="shared" si="461"/>
        <v>0</v>
      </c>
      <c r="BA670" s="13">
        <f t="shared" si="462"/>
        <v>0</v>
      </c>
      <c r="BB670" s="13">
        <f t="shared" si="463"/>
        <v>1</v>
      </c>
      <c r="BC670" s="13">
        <f t="shared" si="464"/>
        <v>0</v>
      </c>
      <c r="BD670" s="13">
        <f t="shared" si="465"/>
        <v>0</v>
      </c>
      <c r="BE670" s="13">
        <f>COUNTIF(T670:AW670,"Tocaciones")</f>
        <v>0</v>
      </c>
      <c r="BF670" s="13">
        <f t="shared" si="466"/>
        <v>0</v>
      </c>
      <c r="BG670" s="13">
        <f t="shared" si="467"/>
        <v>0</v>
      </c>
      <c r="BH670" s="13">
        <f t="shared" si="468"/>
        <v>0</v>
      </c>
      <c r="BI670" s="13">
        <f t="shared" si="469"/>
        <v>0</v>
      </c>
      <c r="BJ670" s="13">
        <f t="shared" si="470"/>
        <v>0</v>
      </c>
      <c r="BK670" s="13">
        <f t="shared" si="471"/>
        <v>0</v>
      </c>
      <c r="BL670" s="13">
        <f t="shared" si="472"/>
        <v>0</v>
      </c>
      <c r="BM670" s="13">
        <f t="shared" si="473"/>
        <v>0</v>
      </c>
      <c r="BN670" s="13">
        <f t="shared" si="474"/>
        <v>0</v>
      </c>
      <c r="BO670" s="13">
        <f t="shared" si="475"/>
        <v>0</v>
      </c>
      <c r="BP670" s="13">
        <f t="shared" si="476"/>
        <v>0</v>
      </c>
      <c r="BQ670" s="13">
        <f t="shared" si="477"/>
        <v>0</v>
      </c>
      <c r="BR670" s="13">
        <f t="shared" si="478"/>
        <v>0</v>
      </c>
      <c r="BS670" s="13">
        <f t="shared" si="479"/>
        <v>0</v>
      </c>
      <c r="BT670" s="13">
        <f t="shared" si="480"/>
        <v>0</v>
      </c>
      <c r="BU670" s="40">
        <f t="shared" si="504"/>
        <v>1</v>
      </c>
      <c r="BV670" s="13">
        <f t="shared" si="481"/>
        <v>0</v>
      </c>
      <c r="BW670" s="13">
        <f t="shared" si="482"/>
        <v>1</v>
      </c>
      <c r="BX670" s="13">
        <f t="shared" si="483"/>
        <v>1</v>
      </c>
      <c r="BY670" s="13">
        <f t="shared" si="484"/>
        <v>0</v>
      </c>
      <c r="BZ670" s="13">
        <f t="shared" si="485"/>
        <v>0</v>
      </c>
      <c r="CA670" s="13">
        <f t="shared" si="486"/>
        <v>0</v>
      </c>
      <c r="CB670" s="13">
        <f t="shared" si="487"/>
        <v>0</v>
      </c>
      <c r="CC670" s="13">
        <f t="shared" si="488"/>
        <v>0</v>
      </c>
      <c r="CD670" s="13">
        <f t="shared" si="489"/>
        <v>0</v>
      </c>
      <c r="CE670" s="13">
        <f t="shared" si="490"/>
        <v>0</v>
      </c>
      <c r="CF670" s="13">
        <f t="shared" si="491"/>
        <v>0</v>
      </c>
      <c r="CG670" s="13">
        <f t="shared" si="492"/>
        <v>0</v>
      </c>
      <c r="CH670" s="13">
        <f t="shared" si="493"/>
        <v>0</v>
      </c>
      <c r="CI670" s="13">
        <f t="shared" si="494"/>
        <v>0</v>
      </c>
      <c r="CJ670" s="13">
        <f t="shared" si="495"/>
        <v>0</v>
      </c>
      <c r="CK670" s="13">
        <f t="shared" si="496"/>
        <v>0</v>
      </c>
      <c r="CL670" s="13">
        <f t="shared" si="497"/>
        <v>0</v>
      </c>
      <c r="CM670" s="13">
        <f t="shared" si="498"/>
        <v>0</v>
      </c>
      <c r="CN670" s="13">
        <f t="shared" si="499"/>
        <v>0</v>
      </c>
      <c r="CO670" s="13">
        <f t="shared" si="500"/>
        <v>0</v>
      </c>
      <c r="CP670" s="13">
        <f t="shared" si="501"/>
        <v>0</v>
      </c>
      <c r="CQ670" s="13">
        <f t="shared" si="502"/>
        <v>0</v>
      </c>
      <c r="CR670" s="13">
        <f t="shared" si="503"/>
        <v>1</v>
      </c>
      <c r="CS670" s="13">
        <f t="shared" si="505"/>
        <v>0</v>
      </c>
      <c r="CT670" s="13" t="s">
        <v>107</v>
      </c>
    </row>
    <row r="671" spans="1:98" x14ac:dyDescent="0.35">
      <c r="A671" s="14">
        <v>502</v>
      </c>
      <c r="B671" s="6">
        <v>670</v>
      </c>
      <c r="C671" s="13">
        <v>32</v>
      </c>
      <c r="D671" s="6">
        <v>2</v>
      </c>
      <c r="G671" s="6">
        <v>1</v>
      </c>
      <c r="H671" s="6"/>
      <c r="I671" s="6"/>
      <c r="J671" s="6" t="s">
        <v>549</v>
      </c>
      <c r="K671" s="16">
        <v>43790</v>
      </c>
      <c r="L671" s="6" t="s">
        <v>172</v>
      </c>
      <c r="M671" s="6" t="s">
        <v>583</v>
      </c>
      <c r="N671" s="6"/>
      <c r="O671" s="6"/>
      <c r="P671" s="16">
        <v>43784</v>
      </c>
      <c r="Q671" s="17">
        <v>0.875</v>
      </c>
      <c r="R671" s="6" t="s">
        <v>99</v>
      </c>
      <c r="S671" s="6" t="s">
        <v>307</v>
      </c>
      <c r="T671" s="6" t="s">
        <v>52</v>
      </c>
      <c r="U671" s="6" t="s">
        <v>512</v>
      </c>
      <c r="V671" s="6" t="s">
        <v>306</v>
      </c>
      <c r="W671" s="6" t="s">
        <v>94</v>
      </c>
      <c r="Y671" s="6" t="s">
        <v>73</v>
      </c>
      <c r="Z671" s="6" t="s">
        <v>74</v>
      </c>
      <c r="AU671" s="6" t="s">
        <v>105</v>
      </c>
      <c r="AV671" s="6" t="s">
        <v>106</v>
      </c>
      <c r="AX671" s="6" t="s">
        <v>310</v>
      </c>
      <c r="AY671" s="13">
        <f t="shared" si="460"/>
        <v>0</v>
      </c>
      <c r="AZ671" s="13">
        <f t="shared" si="461"/>
        <v>0</v>
      </c>
      <c r="BA671" s="13">
        <f t="shared" si="462"/>
        <v>0</v>
      </c>
      <c r="BB671" s="13">
        <f t="shared" si="463"/>
        <v>1</v>
      </c>
      <c r="BC671" s="13">
        <f t="shared" si="464"/>
        <v>0</v>
      </c>
      <c r="BD671" s="13">
        <f t="shared" si="465"/>
        <v>0</v>
      </c>
      <c r="BE671" s="13">
        <f>COUNTIF(T671:AT671,"Tocaciones")</f>
        <v>0</v>
      </c>
      <c r="BF671" s="13">
        <f t="shared" si="466"/>
        <v>0</v>
      </c>
      <c r="BG671" s="13">
        <f t="shared" si="467"/>
        <v>0</v>
      </c>
      <c r="BH671" s="13">
        <f t="shared" si="468"/>
        <v>0</v>
      </c>
      <c r="BI671" s="13">
        <f t="shared" si="469"/>
        <v>0</v>
      </c>
      <c r="BJ671" s="13">
        <f t="shared" si="470"/>
        <v>0</v>
      </c>
      <c r="BK671" s="13">
        <f t="shared" si="471"/>
        <v>0</v>
      </c>
      <c r="BL671" s="13">
        <f t="shared" si="472"/>
        <v>0</v>
      </c>
      <c r="BM671" s="13">
        <f t="shared" si="473"/>
        <v>0</v>
      </c>
      <c r="BN671" s="13">
        <f t="shared" si="474"/>
        <v>0</v>
      </c>
      <c r="BO671" s="13">
        <f t="shared" si="475"/>
        <v>0</v>
      </c>
      <c r="BP671" s="13">
        <f t="shared" si="476"/>
        <v>0</v>
      </c>
      <c r="BQ671" s="13">
        <f t="shared" si="477"/>
        <v>0</v>
      </c>
      <c r="BR671" s="13">
        <f t="shared" si="478"/>
        <v>0</v>
      </c>
      <c r="BS671" s="13">
        <f t="shared" si="479"/>
        <v>0</v>
      </c>
      <c r="BT671" s="13">
        <f t="shared" si="480"/>
        <v>0</v>
      </c>
      <c r="BU671" s="40">
        <f t="shared" si="504"/>
        <v>1</v>
      </c>
      <c r="BV671" s="13">
        <f t="shared" si="481"/>
        <v>0</v>
      </c>
      <c r="BW671" s="13">
        <f t="shared" si="482"/>
        <v>1</v>
      </c>
      <c r="BX671" s="13">
        <f t="shared" si="483"/>
        <v>1</v>
      </c>
      <c r="BY671" s="13">
        <f t="shared" si="484"/>
        <v>0</v>
      </c>
      <c r="BZ671" s="13">
        <f t="shared" si="485"/>
        <v>0</v>
      </c>
      <c r="CA671" s="13">
        <f t="shared" si="486"/>
        <v>0</v>
      </c>
      <c r="CB671" s="13">
        <f t="shared" si="487"/>
        <v>0</v>
      </c>
      <c r="CC671" s="13">
        <f t="shared" si="488"/>
        <v>0</v>
      </c>
      <c r="CD671" s="13">
        <f t="shared" si="489"/>
        <v>0</v>
      </c>
      <c r="CE671" s="13">
        <f t="shared" si="490"/>
        <v>0</v>
      </c>
      <c r="CF671" s="13">
        <f t="shared" si="491"/>
        <v>0</v>
      </c>
      <c r="CG671" s="13">
        <f t="shared" si="492"/>
        <v>0</v>
      </c>
      <c r="CH671" s="13">
        <f t="shared" si="493"/>
        <v>0</v>
      </c>
      <c r="CI671" s="13">
        <f t="shared" si="494"/>
        <v>0</v>
      </c>
      <c r="CJ671" s="13">
        <f t="shared" si="495"/>
        <v>0</v>
      </c>
      <c r="CK671" s="13">
        <f t="shared" si="496"/>
        <v>0</v>
      </c>
      <c r="CL671" s="13">
        <f t="shared" si="497"/>
        <v>0</v>
      </c>
      <c r="CM671" s="13">
        <f t="shared" si="498"/>
        <v>0</v>
      </c>
      <c r="CN671" s="13">
        <f t="shared" si="499"/>
        <v>0</v>
      </c>
      <c r="CO671" s="13">
        <f t="shared" si="500"/>
        <v>0</v>
      </c>
      <c r="CP671" s="13">
        <f t="shared" si="501"/>
        <v>0</v>
      </c>
      <c r="CQ671" s="13">
        <f t="shared" si="502"/>
        <v>0</v>
      </c>
      <c r="CR671" s="13">
        <f t="shared" si="503"/>
        <v>1</v>
      </c>
      <c r="CS671" s="13">
        <f t="shared" si="505"/>
        <v>0</v>
      </c>
      <c r="CT671" s="13" t="s">
        <v>107</v>
      </c>
    </row>
    <row r="672" spans="1:98" x14ac:dyDescent="0.35">
      <c r="A672" s="14">
        <v>503</v>
      </c>
      <c r="B672" s="6">
        <v>671</v>
      </c>
      <c r="C672" s="13">
        <v>19</v>
      </c>
      <c r="D672" s="6">
        <v>1</v>
      </c>
      <c r="G672" s="6">
        <v>1</v>
      </c>
      <c r="H672" s="6"/>
      <c r="I672" s="6"/>
      <c r="J672" s="6" t="s">
        <v>969</v>
      </c>
      <c r="K672" s="16">
        <v>43796</v>
      </c>
      <c r="L672" s="6" t="s">
        <v>376</v>
      </c>
      <c r="M672" s="6" t="s">
        <v>1009</v>
      </c>
      <c r="N672" s="6"/>
      <c r="O672" s="6"/>
      <c r="P672" s="16">
        <v>43758</v>
      </c>
      <c r="Q672" s="17">
        <v>0.875</v>
      </c>
      <c r="R672" s="6" t="s">
        <v>307</v>
      </c>
      <c r="S672" s="6" t="s">
        <v>310</v>
      </c>
      <c r="T672" s="6" t="s">
        <v>53</v>
      </c>
      <c r="U672" s="6" t="s">
        <v>1025</v>
      </c>
      <c r="V672" s="6" t="s">
        <v>1011</v>
      </c>
      <c r="W672" s="6" t="s">
        <v>93</v>
      </c>
      <c r="Y672" s="6" t="s">
        <v>79</v>
      </c>
      <c r="AA672" s="6" t="s">
        <v>49</v>
      </c>
      <c r="AB672" s="6" t="s">
        <v>102</v>
      </c>
      <c r="AC672" s="6" t="s">
        <v>93</v>
      </c>
      <c r="AE672" s="6" t="s">
        <v>86</v>
      </c>
      <c r="AG672" s="6" t="s">
        <v>58</v>
      </c>
      <c r="AH672" s="6" t="s">
        <v>471</v>
      </c>
      <c r="AI672" s="6" t="s">
        <v>93</v>
      </c>
      <c r="AK672" s="6" t="s">
        <v>79</v>
      </c>
      <c r="AM672" s="6" t="s">
        <v>70</v>
      </c>
      <c r="AN672" s="6" t="s">
        <v>471</v>
      </c>
      <c r="AO672" s="6" t="s">
        <v>93</v>
      </c>
      <c r="AQ672" s="6" t="s">
        <v>86</v>
      </c>
      <c r="AU672" s="6" t="s">
        <v>105</v>
      </c>
      <c r="AV672" s="6" t="s">
        <v>106</v>
      </c>
      <c r="AW672" s="6" t="s">
        <v>1026</v>
      </c>
      <c r="AX672" s="6" t="s">
        <v>310</v>
      </c>
      <c r="AY672" s="13">
        <f t="shared" si="460"/>
        <v>1</v>
      </c>
      <c r="AZ672" s="13">
        <f t="shared" si="461"/>
        <v>0</v>
      </c>
      <c r="BA672" s="13">
        <f t="shared" si="462"/>
        <v>0</v>
      </c>
      <c r="BB672" s="13">
        <f t="shared" si="463"/>
        <v>0</v>
      </c>
      <c r="BC672" s="13">
        <f t="shared" si="464"/>
        <v>1</v>
      </c>
      <c r="BD672" s="13">
        <f t="shared" si="465"/>
        <v>0</v>
      </c>
      <c r="BE672" s="13">
        <f>COUNTIF(T672:AW672,"Tocaciones")</f>
        <v>0</v>
      </c>
      <c r="BF672" s="13">
        <f t="shared" si="466"/>
        <v>0</v>
      </c>
      <c r="BG672" s="13">
        <f t="shared" si="467"/>
        <v>0</v>
      </c>
      <c r="BH672" s="13">
        <f t="shared" si="468"/>
        <v>1</v>
      </c>
      <c r="BI672" s="13">
        <f t="shared" si="469"/>
        <v>0</v>
      </c>
      <c r="BJ672" s="13">
        <f t="shared" si="470"/>
        <v>0</v>
      </c>
      <c r="BK672" s="13">
        <f t="shared" si="471"/>
        <v>0</v>
      </c>
      <c r="BL672" s="13">
        <f t="shared" si="472"/>
        <v>0</v>
      </c>
      <c r="BM672" s="13">
        <f t="shared" si="473"/>
        <v>0</v>
      </c>
      <c r="BN672" s="13">
        <f t="shared" si="474"/>
        <v>0</v>
      </c>
      <c r="BO672" s="13">
        <f t="shared" si="475"/>
        <v>0</v>
      </c>
      <c r="BP672" s="13">
        <f t="shared" si="476"/>
        <v>0</v>
      </c>
      <c r="BQ672" s="13">
        <f t="shared" si="477"/>
        <v>0</v>
      </c>
      <c r="BR672" s="13">
        <f t="shared" si="478"/>
        <v>0</v>
      </c>
      <c r="BS672" s="13">
        <f t="shared" si="479"/>
        <v>0</v>
      </c>
      <c r="BT672" s="13">
        <f t="shared" si="480"/>
        <v>1</v>
      </c>
      <c r="BU672" s="40">
        <f t="shared" si="504"/>
        <v>4</v>
      </c>
      <c r="BV672" s="13">
        <f t="shared" si="481"/>
        <v>0</v>
      </c>
      <c r="BW672" s="13">
        <f t="shared" si="482"/>
        <v>0</v>
      </c>
      <c r="BX672" s="13">
        <f t="shared" si="483"/>
        <v>0</v>
      </c>
      <c r="BY672" s="13">
        <f t="shared" si="484"/>
        <v>0</v>
      </c>
      <c r="BZ672" s="13">
        <f t="shared" si="485"/>
        <v>0</v>
      </c>
      <c r="CA672" s="13">
        <f t="shared" si="486"/>
        <v>0</v>
      </c>
      <c r="CB672" s="13">
        <f t="shared" si="487"/>
        <v>0</v>
      </c>
      <c r="CC672" s="13">
        <f t="shared" si="488"/>
        <v>2</v>
      </c>
      <c r="CD672" s="13">
        <f t="shared" si="489"/>
        <v>0</v>
      </c>
      <c r="CE672" s="13">
        <f t="shared" si="490"/>
        <v>0</v>
      </c>
      <c r="CF672" s="13">
        <f t="shared" si="491"/>
        <v>0</v>
      </c>
      <c r="CG672" s="13">
        <f t="shared" si="492"/>
        <v>0</v>
      </c>
      <c r="CH672" s="13">
        <f t="shared" si="493"/>
        <v>0</v>
      </c>
      <c r="CI672" s="13">
        <f t="shared" si="494"/>
        <v>0</v>
      </c>
      <c r="CJ672" s="13">
        <f t="shared" si="495"/>
        <v>2</v>
      </c>
      <c r="CK672" s="13">
        <f t="shared" si="496"/>
        <v>0</v>
      </c>
      <c r="CL672" s="13">
        <f t="shared" si="497"/>
        <v>0</v>
      </c>
      <c r="CM672" s="13">
        <f t="shared" si="498"/>
        <v>0</v>
      </c>
      <c r="CN672" s="13">
        <f t="shared" si="499"/>
        <v>0</v>
      </c>
      <c r="CO672" s="13">
        <f t="shared" si="500"/>
        <v>0</v>
      </c>
      <c r="CP672" s="13">
        <f t="shared" si="501"/>
        <v>0</v>
      </c>
      <c r="CQ672" s="13">
        <f t="shared" si="502"/>
        <v>4</v>
      </c>
      <c r="CR672" s="13">
        <f t="shared" si="503"/>
        <v>0</v>
      </c>
      <c r="CS672" s="13">
        <f t="shared" si="505"/>
        <v>0</v>
      </c>
      <c r="CT672" s="13" t="s">
        <v>107</v>
      </c>
    </row>
    <row r="673" spans="1:98" x14ac:dyDescent="0.35">
      <c r="A673" s="14">
        <v>504</v>
      </c>
      <c r="B673" s="6">
        <v>672</v>
      </c>
      <c r="D673" s="6">
        <v>1</v>
      </c>
      <c r="G673" s="6">
        <v>1</v>
      </c>
      <c r="H673" s="6"/>
      <c r="I673" s="6"/>
      <c r="J673" s="6" t="s">
        <v>969</v>
      </c>
      <c r="K673" s="16">
        <v>43798</v>
      </c>
      <c r="L673" s="6" t="s">
        <v>376</v>
      </c>
      <c r="M673" s="6" t="s">
        <v>325</v>
      </c>
      <c r="N673" s="6"/>
      <c r="O673" s="6"/>
      <c r="P673" s="16">
        <v>43791</v>
      </c>
      <c r="Q673" s="17">
        <v>0.75</v>
      </c>
      <c r="R673" s="6" t="s">
        <v>99</v>
      </c>
      <c r="S673" s="6" t="s">
        <v>98</v>
      </c>
      <c r="T673" s="6" t="s">
        <v>53</v>
      </c>
      <c r="U673" s="6" t="s">
        <v>1027</v>
      </c>
      <c r="V673" s="6" t="s">
        <v>327</v>
      </c>
      <c r="W673" s="6" t="s">
        <v>94</v>
      </c>
      <c r="Y673" s="6" t="s">
        <v>79</v>
      </c>
      <c r="AA673" s="6" t="s">
        <v>50</v>
      </c>
      <c r="AB673" s="6" t="s">
        <v>466</v>
      </c>
      <c r="AC673" s="6" t="s">
        <v>94</v>
      </c>
      <c r="AE673" s="6" t="s">
        <v>80</v>
      </c>
      <c r="AG673" s="6" t="s">
        <v>56</v>
      </c>
      <c r="AH673" s="6" t="s">
        <v>472</v>
      </c>
      <c r="AI673" s="6" t="s">
        <v>94</v>
      </c>
      <c r="AK673" s="6" t="s">
        <v>79</v>
      </c>
      <c r="AU673" s="6" t="s">
        <v>105</v>
      </c>
      <c r="AV673" s="6" t="s">
        <v>106</v>
      </c>
      <c r="AW673" s="6" t="s">
        <v>1005</v>
      </c>
      <c r="AX673" s="6" t="s">
        <v>307</v>
      </c>
      <c r="AY673" s="13">
        <f t="shared" si="460"/>
        <v>0</v>
      </c>
      <c r="AZ673" s="13">
        <f t="shared" si="461"/>
        <v>1</v>
      </c>
      <c r="BA673" s="13">
        <f t="shared" si="462"/>
        <v>0</v>
      </c>
      <c r="BB673" s="13">
        <f t="shared" si="463"/>
        <v>0</v>
      </c>
      <c r="BC673" s="13">
        <f t="shared" si="464"/>
        <v>1</v>
      </c>
      <c r="BD673" s="13">
        <f t="shared" si="465"/>
        <v>0</v>
      </c>
      <c r="BE673" s="13">
        <f>COUNTIF(T673:AT673,"Tocaciones")</f>
        <v>0</v>
      </c>
      <c r="BF673" s="13">
        <f t="shared" si="466"/>
        <v>1</v>
      </c>
      <c r="BG673" s="13">
        <f t="shared" si="467"/>
        <v>0</v>
      </c>
      <c r="BH673" s="13">
        <f t="shared" si="468"/>
        <v>0</v>
      </c>
      <c r="BI673" s="13">
        <f t="shared" si="469"/>
        <v>0</v>
      </c>
      <c r="BJ673" s="13">
        <f t="shared" si="470"/>
        <v>0</v>
      </c>
      <c r="BK673" s="13">
        <f t="shared" si="471"/>
        <v>0</v>
      </c>
      <c r="BL673" s="13">
        <f t="shared" si="472"/>
        <v>0</v>
      </c>
      <c r="BM673" s="13">
        <f t="shared" si="473"/>
        <v>0</v>
      </c>
      <c r="BN673" s="13">
        <f t="shared" si="474"/>
        <v>0</v>
      </c>
      <c r="BO673" s="13">
        <f t="shared" si="475"/>
        <v>0</v>
      </c>
      <c r="BP673" s="13">
        <f t="shared" si="476"/>
        <v>0</v>
      </c>
      <c r="BQ673" s="13">
        <f t="shared" si="477"/>
        <v>0</v>
      </c>
      <c r="BR673" s="13">
        <f t="shared" si="478"/>
        <v>0</v>
      </c>
      <c r="BS673" s="13">
        <f t="shared" si="479"/>
        <v>0</v>
      </c>
      <c r="BT673" s="13">
        <f t="shared" si="480"/>
        <v>0</v>
      </c>
      <c r="BU673" s="40">
        <f t="shared" si="504"/>
        <v>3</v>
      </c>
      <c r="BV673" s="13">
        <f t="shared" si="481"/>
        <v>0</v>
      </c>
      <c r="BW673" s="13">
        <f t="shared" si="482"/>
        <v>0</v>
      </c>
      <c r="BX673" s="13">
        <f t="shared" si="483"/>
        <v>0</v>
      </c>
      <c r="BY673" s="13">
        <f t="shared" si="484"/>
        <v>0</v>
      </c>
      <c r="BZ673" s="13">
        <f t="shared" si="485"/>
        <v>0</v>
      </c>
      <c r="CA673" s="13">
        <f t="shared" si="486"/>
        <v>0</v>
      </c>
      <c r="CB673" s="13">
        <f t="shared" si="487"/>
        <v>0</v>
      </c>
      <c r="CC673" s="13">
        <f t="shared" si="488"/>
        <v>2</v>
      </c>
      <c r="CD673" s="13">
        <f t="shared" si="489"/>
        <v>1</v>
      </c>
      <c r="CE673" s="13">
        <f t="shared" si="490"/>
        <v>0</v>
      </c>
      <c r="CF673" s="13">
        <f t="shared" si="491"/>
        <v>0</v>
      </c>
      <c r="CG673" s="13">
        <f t="shared" si="492"/>
        <v>0</v>
      </c>
      <c r="CH673" s="13">
        <f t="shared" si="493"/>
        <v>0</v>
      </c>
      <c r="CI673" s="13">
        <f t="shared" si="494"/>
        <v>0</v>
      </c>
      <c r="CJ673" s="13">
        <f t="shared" si="495"/>
        <v>0</v>
      </c>
      <c r="CK673" s="13">
        <f t="shared" si="496"/>
        <v>0</v>
      </c>
      <c r="CL673" s="13">
        <f t="shared" si="497"/>
        <v>0</v>
      </c>
      <c r="CM673" s="13">
        <f t="shared" si="498"/>
        <v>0</v>
      </c>
      <c r="CN673" s="13">
        <f t="shared" si="499"/>
        <v>0</v>
      </c>
      <c r="CO673" s="13">
        <f t="shared" si="500"/>
        <v>0</v>
      </c>
      <c r="CP673" s="13">
        <f t="shared" si="501"/>
        <v>0</v>
      </c>
      <c r="CQ673" s="13">
        <f t="shared" si="502"/>
        <v>0</v>
      </c>
      <c r="CR673" s="13">
        <f t="shared" si="503"/>
        <v>3</v>
      </c>
      <c r="CS673" s="13">
        <f t="shared" si="505"/>
        <v>1</v>
      </c>
      <c r="CT673" s="13" t="s">
        <v>125</v>
      </c>
    </row>
    <row r="674" spans="1:98" x14ac:dyDescent="0.35">
      <c r="A674" s="14">
        <v>505</v>
      </c>
      <c r="B674" s="6">
        <v>673</v>
      </c>
      <c r="C674" s="13">
        <v>27</v>
      </c>
      <c r="D674" s="6">
        <v>1</v>
      </c>
      <c r="G674" s="6">
        <v>1</v>
      </c>
      <c r="H674" s="6"/>
      <c r="I674" s="6"/>
      <c r="J674" s="6" t="s">
        <v>993</v>
      </c>
      <c r="K674" s="16">
        <v>43790</v>
      </c>
      <c r="L674" s="6" t="s">
        <v>172</v>
      </c>
      <c r="M674" s="6" t="s">
        <v>994</v>
      </c>
      <c r="N674" s="6"/>
      <c r="O674" s="6"/>
      <c r="P674" s="16">
        <v>43760</v>
      </c>
      <c r="Q674" s="17">
        <v>0.65625</v>
      </c>
      <c r="R674" s="6" t="s">
        <v>307</v>
      </c>
      <c r="S674" s="6" t="s">
        <v>307</v>
      </c>
      <c r="T674" s="6" t="s">
        <v>49</v>
      </c>
      <c r="U674" s="6" t="s">
        <v>1028</v>
      </c>
      <c r="V674" s="6" t="s">
        <v>996</v>
      </c>
      <c r="W674" s="6" t="s">
        <v>94</v>
      </c>
      <c r="Y674" s="6" t="s">
        <v>87</v>
      </c>
      <c r="AA674" s="6" t="s">
        <v>53</v>
      </c>
      <c r="AB674" s="6" t="s">
        <v>1028</v>
      </c>
      <c r="AC674" s="6" t="s">
        <v>94</v>
      </c>
      <c r="AE674" s="6" t="s">
        <v>79</v>
      </c>
      <c r="AG674" s="6" t="s">
        <v>50</v>
      </c>
      <c r="AH674" s="6" t="s">
        <v>1029</v>
      </c>
      <c r="AI674" s="6" t="s">
        <v>94</v>
      </c>
      <c r="AK674" s="6" t="s">
        <v>80</v>
      </c>
      <c r="AU674" s="6" t="s">
        <v>105</v>
      </c>
      <c r="AV674" s="6" t="s">
        <v>106</v>
      </c>
      <c r="AX674" s="6" t="s">
        <v>310</v>
      </c>
      <c r="AY674" s="13">
        <f t="shared" si="460"/>
        <v>1</v>
      </c>
      <c r="AZ674" s="13">
        <f t="shared" si="461"/>
        <v>1</v>
      </c>
      <c r="BA674" s="13">
        <f t="shared" si="462"/>
        <v>0</v>
      </c>
      <c r="BB674" s="13">
        <f t="shared" si="463"/>
        <v>0</v>
      </c>
      <c r="BC674" s="13">
        <f t="shared" si="464"/>
        <v>1</v>
      </c>
      <c r="BD674" s="13">
        <f t="shared" si="465"/>
        <v>0</v>
      </c>
      <c r="BE674" s="13">
        <f>COUNTIF(T674:AW674,"Tocaciones")</f>
        <v>0</v>
      </c>
      <c r="BF674" s="13">
        <f t="shared" si="466"/>
        <v>0</v>
      </c>
      <c r="BG674" s="13">
        <f t="shared" si="467"/>
        <v>0</v>
      </c>
      <c r="BH674" s="13">
        <f t="shared" si="468"/>
        <v>0</v>
      </c>
      <c r="BI674" s="13">
        <f t="shared" si="469"/>
        <v>0</v>
      </c>
      <c r="BJ674" s="13">
        <f t="shared" si="470"/>
        <v>0</v>
      </c>
      <c r="BK674" s="13">
        <f t="shared" si="471"/>
        <v>0</v>
      </c>
      <c r="BL674" s="13">
        <f t="shared" si="472"/>
        <v>0</v>
      </c>
      <c r="BM674" s="13">
        <f t="shared" si="473"/>
        <v>0</v>
      </c>
      <c r="BN674" s="13">
        <f t="shared" si="474"/>
        <v>0</v>
      </c>
      <c r="BO674" s="13">
        <f t="shared" si="475"/>
        <v>0</v>
      </c>
      <c r="BP674" s="13">
        <f t="shared" si="476"/>
        <v>0</v>
      </c>
      <c r="BQ674" s="13">
        <f t="shared" si="477"/>
        <v>0</v>
      </c>
      <c r="BR674" s="13">
        <f t="shared" si="478"/>
        <v>0</v>
      </c>
      <c r="BS674" s="13">
        <f t="shared" si="479"/>
        <v>0</v>
      </c>
      <c r="BT674" s="13">
        <f t="shared" si="480"/>
        <v>0</v>
      </c>
      <c r="BU674" s="40">
        <f t="shared" si="504"/>
        <v>3</v>
      </c>
      <c r="BV674" s="13">
        <f t="shared" si="481"/>
        <v>0</v>
      </c>
      <c r="BW674" s="13">
        <f t="shared" si="482"/>
        <v>0</v>
      </c>
      <c r="BX674" s="13">
        <f t="shared" si="483"/>
        <v>0</v>
      </c>
      <c r="BY674" s="13">
        <f t="shared" si="484"/>
        <v>0</v>
      </c>
      <c r="BZ674" s="13">
        <f t="shared" si="485"/>
        <v>0</v>
      </c>
      <c r="CA674" s="13">
        <f t="shared" si="486"/>
        <v>0</v>
      </c>
      <c r="CB674" s="13">
        <f t="shared" si="487"/>
        <v>0</v>
      </c>
      <c r="CC674" s="13">
        <f t="shared" si="488"/>
        <v>1</v>
      </c>
      <c r="CD674" s="13">
        <f t="shared" si="489"/>
        <v>1</v>
      </c>
      <c r="CE674" s="13">
        <f t="shared" si="490"/>
        <v>0</v>
      </c>
      <c r="CF674" s="13">
        <f t="shared" si="491"/>
        <v>0</v>
      </c>
      <c r="CG674" s="13">
        <f t="shared" si="492"/>
        <v>0</v>
      </c>
      <c r="CH674" s="13">
        <f t="shared" si="493"/>
        <v>0</v>
      </c>
      <c r="CI674" s="13">
        <f t="shared" si="494"/>
        <v>0</v>
      </c>
      <c r="CJ674" s="13">
        <f t="shared" si="495"/>
        <v>0</v>
      </c>
      <c r="CK674" s="13">
        <f t="shared" si="496"/>
        <v>1</v>
      </c>
      <c r="CL674" s="13">
        <f t="shared" si="497"/>
        <v>0</v>
      </c>
      <c r="CM674" s="13">
        <f t="shared" si="498"/>
        <v>0</v>
      </c>
      <c r="CN674" s="13">
        <f t="shared" si="499"/>
        <v>0</v>
      </c>
      <c r="CO674" s="13">
        <f t="shared" si="500"/>
        <v>0</v>
      </c>
      <c r="CP674" s="13">
        <f t="shared" si="501"/>
        <v>0</v>
      </c>
      <c r="CQ674" s="13">
        <f t="shared" si="502"/>
        <v>0</v>
      </c>
      <c r="CR674" s="13">
        <f t="shared" si="503"/>
        <v>3</v>
      </c>
      <c r="CS674" s="13">
        <f t="shared" si="505"/>
        <v>1</v>
      </c>
      <c r="CT674" s="13" t="s">
        <v>125</v>
      </c>
    </row>
    <row r="675" spans="1:98" x14ac:dyDescent="0.35">
      <c r="A675" s="14">
        <v>506</v>
      </c>
      <c r="B675" s="6">
        <v>674</v>
      </c>
      <c r="C675" s="6">
        <v>31</v>
      </c>
      <c r="D675" s="6">
        <v>1</v>
      </c>
      <c r="F675" s="6" t="s">
        <v>893</v>
      </c>
      <c r="G675" s="6">
        <v>1</v>
      </c>
      <c r="H675" s="6"/>
      <c r="I675" s="6"/>
      <c r="J675" s="6" t="s">
        <v>96</v>
      </c>
      <c r="K675" s="21">
        <v>43770</v>
      </c>
      <c r="L675" s="6" t="s">
        <v>527</v>
      </c>
      <c r="M675" s="6" t="s">
        <v>514</v>
      </c>
      <c r="N675" s="6"/>
      <c r="O675" s="6"/>
      <c r="P675" s="16">
        <v>43761</v>
      </c>
      <c r="Q675" s="17">
        <v>0.625</v>
      </c>
      <c r="R675" s="6" t="s">
        <v>307</v>
      </c>
      <c r="S675" s="6" t="s">
        <v>98</v>
      </c>
      <c r="T675" s="6" t="s">
        <v>52</v>
      </c>
      <c r="U675" s="6" t="s">
        <v>1030</v>
      </c>
      <c r="V675" s="6" t="s">
        <v>110</v>
      </c>
      <c r="W675" s="6" t="s">
        <v>94</v>
      </c>
      <c r="Y675" s="6" t="s">
        <v>73</v>
      </c>
      <c r="Z675" s="6" t="s">
        <v>74</v>
      </c>
      <c r="AU675" s="6" t="s">
        <v>105</v>
      </c>
      <c r="AV675" s="6" t="s">
        <v>106</v>
      </c>
      <c r="AX675" s="6" t="s">
        <v>307</v>
      </c>
      <c r="AY675" s="13">
        <f t="shared" si="460"/>
        <v>0</v>
      </c>
      <c r="AZ675" s="13">
        <f t="shared" si="461"/>
        <v>0</v>
      </c>
      <c r="BA675" s="13">
        <f t="shared" si="462"/>
        <v>0</v>
      </c>
      <c r="BB675" s="13">
        <f t="shared" si="463"/>
        <v>1</v>
      </c>
      <c r="BC675" s="13">
        <f t="shared" si="464"/>
        <v>0</v>
      </c>
      <c r="BD675" s="13">
        <f t="shared" si="465"/>
        <v>0</v>
      </c>
      <c r="BE675" s="13">
        <f>COUNTIF(T675:AT675,"Tocaciones")</f>
        <v>0</v>
      </c>
      <c r="BF675" s="13">
        <f t="shared" si="466"/>
        <v>0</v>
      </c>
      <c r="BG675" s="13">
        <f t="shared" si="467"/>
        <v>0</v>
      </c>
      <c r="BH675" s="13">
        <f t="shared" si="468"/>
        <v>0</v>
      </c>
      <c r="BI675" s="13">
        <f t="shared" si="469"/>
        <v>0</v>
      </c>
      <c r="BJ675" s="13">
        <f t="shared" si="470"/>
        <v>0</v>
      </c>
      <c r="BK675" s="13">
        <f t="shared" si="471"/>
        <v>0</v>
      </c>
      <c r="BL675" s="13">
        <f t="shared" si="472"/>
        <v>0</v>
      </c>
      <c r="BM675" s="13">
        <f t="shared" si="473"/>
        <v>0</v>
      </c>
      <c r="BN675" s="13">
        <f t="shared" si="474"/>
        <v>0</v>
      </c>
      <c r="BO675" s="13">
        <f t="shared" si="475"/>
        <v>0</v>
      </c>
      <c r="BP675" s="13">
        <f t="shared" si="476"/>
        <v>0</v>
      </c>
      <c r="BQ675" s="13">
        <f t="shared" si="477"/>
        <v>0</v>
      </c>
      <c r="BR675" s="13">
        <f t="shared" si="478"/>
        <v>0</v>
      </c>
      <c r="BS675" s="13">
        <f t="shared" si="479"/>
        <v>0</v>
      </c>
      <c r="BT675" s="13">
        <f t="shared" si="480"/>
        <v>0</v>
      </c>
      <c r="BU675" s="40">
        <f t="shared" si="504"/>
        <v>1</v>
      </c>
      <c r="BV675" s="13">
        <f t="shared" si="481"/>
        <v>0</v>
      </c>
      <c r="BW675" s="13">
        <f t="shared" si="482"/>
        <v>1</v>
      </c>
      <c r="BX675" s="13">
        <f t="shared" si="483"/>
        <v>1</v>
      </c>
      <c r="BY675" s="13">
        <f t="shared" si="484"/>
        <v>0</v>
      </c>
      <c r="BZ675" s="13">
        <f t="shared" si="485"/>
        <v>0</v>
      </c>
      <c r="CA675" s="13">
        <f t="shared" si="486"/>
        <v>0</v>
      </c>
      <c r="CB675" s="13">
        <f t="shared" si="487"/>
        <v>0</v>
      </c>
      <c r="CC675" s="13">
        <f t="shared" si="488"/>
        <v>0</v>
      </c>
      <c r="CD675" s="13">
        <f t="shared" si="489"/>
        <v>0</v>
      </c>
      <c r="CE675" s="13">
        <f t="shared" si="490"/>
        <v>0</v>
      </c>
      <c r="CF675" s="13">
        <f t="shared" si="491"/>
        <v>0</v>
      </c>
      <c r="CG675" s="13">
        <f t="shared" si="492"/>
        <v>0</v>
      </c>
      <c r="CH675" s="13">
        <f t="shared" si="493"/>
        <v>0</v>
      </c>
      <c r="CI675" s="13">
        <f t="shared" si="494"/>
        <v>0</v>
      </c>
      <c r="CJ675" s="13">
        <f t="shared" si="495"/>
        <v>0</v>
      </c>
      <c r="CK675" s="13">
        <f t="shared" si="496"/>
        <v>0</v>
      </c>
      <c r="CL675" s="13">
        <f t="shared" si="497"/>
        <v>0</v>
      </c>
      <c r="CM675" s="13">
        <f t="shared" si="498"/>
        <v>0</v>
      </c>
      <c r="CN675" s="13">
        <f t="shared" si="499"/>
        <v>0</v>
      </c>
      <c r="CO675" s="13">
        <f t="shared" si="500"/>
        <v>0</v>
      </c>
      <c r="CP675" s="13">
        <f t="shared" si="501"/>
        <v>0</v>
      </c>
      <c r="CQ675" s="13">
        <f t="shared" si="502"/>
        <v>0</v>
      </c>
      <c r="CR675" s="13">
        <f t="shared" si="503"/>
        <v>1</v>
      </c>
      <c r="CS675" s="13">
        <f t="shared" si="505"/>
        <v>0</v>
      </c>
      <c r="CT675" s="13" t="s">
        <v>107</v>
      </c>
    </row>
    <row r="676" spans="1:98" x14ac:dyDescent="0.35">
      <c r="A676" s="14">
        <v>507</v>
      </c>
      <c r="B676" s="6">
        <v>675</v>
      </c>
      <c r="C676" s="13">
        <v>24</v>
      </c>
      <c r="D676" s="6">
        <v>1</v>
      </c>
      <c r="G676" s="6">
        <v>2</v>
      </c>
      <c r="H676" s="6"/>
      <c r="I676" s="6"/>
      <c r="J676" s="6" t="s">
        <v>969</v>
      </c>
      <c r="K676" s="16">
        <v>43798</v>
      </c>
      <c r="L676" s="6" t="s">
        <v>260</v>
      </c>
      <c r="M676" s="6" t="s">
        <v>325</v>
      </c>
      <c r="N676" s="6"/>
      <c r="O676" s="6"/>
      <c r="P676" s="16">
        <v>43783</v>
      </c>
      <c r="Q676" s="17">
        <v>0.64583333333333337</v>
      </c>
      <c r="R676" s="6" t="s">
        <v>99</v>
      </c>
      <c r="S676" s="6" t="s">
        <v>98</v>
      </c>
      <c r="T676" s="6" t="s">
        <v>52</v>
      </c>
      <c r="U676" s="6" t="s">
        <v>1031</v>
      </c>
      <c r="V676" s="6" t="s">
        <v>327</v>
      </c>
      <c r="W676" s="6" t="s">
        <v>94</v>
      </c>
      <c r="Y676" s="6" t="s">
        <v>589</v>
      </c>
      <c r="AU676" s="6" t="s">
        <v>105</v>
      </c>
      <c r="AV676" s="6" t="s">
        <v>106</v>
      </c>
      <c r="AX676" s="6" t="s">
        <v>99</v>
      </c>
      <c r="AY676" s="13">
        <f t="shared" si="460"/>
        <v>0</v>
      </c>
      <c r="AZ676" s="13">
        <f t="shared" si="461"/>
        <v>0</v>
      </c>
      <c r="BA676" s="13">
        <f t="shared" si="462"/>
        <v>0</v>
      </c>
      <c r="BB676" s="13">
        <f t="shared" si="463"/>
        <v>1</v>
      </c>
      <c r="BC676" s="13">
        <f t="shared" si="464"/>
        <v>0</v>
      </c>
      <c r="BD676" s="13">
        <f t="shared" si="465"/>
        <v>0</v>
      </c>
      <c r="BE676" s="13">
        <f>COUNTIF(T676:AW676,"Tocaciones")</f>
        <v>0</v>
      </c>
      <c r="BF676" s="13">
        <f t="shared" si="466"/>
        <v>0</v>
      </c>
      <c r="BG676" s="13">
        <f t="shared" si="467"/>
        <v>0</v>
      </c>
      <c r="BH676" s="13">
        <f t="shared" si="468"/>
        <v>0</v>
      </c>
      <c r="BI676" s="13">
        <f t="shared" si="469"/>
        <v>0</v>
      </c>
      <c r="BJ676" s="13">
        <f t="shared" si="470"/>
        <v>0</v>
      </c>
      <c r="BK676" s="13">
        <f t="shared" si="471"/>
        <v>0</v>
      </c>
      <c r="BL676" s="13">
        <f t="shared" si="472"/>
        <v>0</v>
      </c>
      <c r="BM676" s="13">
        <f t="shared" si="473"/>
        <v>0</v>
      </c>
      <c r="BN676" s="13">
        <f t="shared" si="474"/>
        <v>0</v>
      </c>
      <c r="BO676" s="13">
        <f t="shared" si="475"/>
        <v>0</v>
      </c>
      <c r="BP676" s="13">
        <f t="shared" si="476"/>
        <v>0</v>
      </c>
      <c r="BQ676" s="13">
        <f t="shared" si="477"/>
        <v>0</v>
      </c>
      <c r="BR676" s="13">
        <f t="shared" si="478"/>
        <v>0</v>
      </c>
      <c r="BS676" s="13">
        <f t="shared" si="479"/>
        <v>0</v>
      </c>
      <c r="BT676" s="13">
        <f t="shared" si="480"/>
        <v>0</v>
      </c>
      <c r="BU676" s="40">
        <f t="shared" si="504"/>
        <v>1</v>
      </c>
      <c r="BV676" s="13">
        <f t="shared" si="481"/>
        <v>0</v>
      </c>
      <c r="BW676" s="13">
        <f t="shared" si="482"/>
        <v>0</v>
      </c>
      <c r="BX676" s="13">
        <f t="shared" si="483"/>
        <v>0</v>
      </c>
      <c r="BY676" s="13">
        <f t="shared" si="484"/>
        <v>0</v>
      </c>
      <c r="BZ676" s="13">
        <f t="shared" si="485"/>
        <v>0</v>
      </c>
      <c r="CA676" s="13">
        <f t="shared" si="486"/>
        <v>0</v>
      </c>
      <c r="CB676" s="13">
        <f t="shared" si="487"/>
        <v>0</v>
      </c>
      <c r="CC676" s="13">
        <f t="shared" si="488"/>
        <v>0</v>
      </c>
      <c r="CD676" s="13">
        <f t="shared" si="489"/>
        <v>0</v>
      </c>
      <c r="CE676" s="13">
        <f t="shared" si="490"/>
        <v>1</v>
      </c>
      <c r="CF676" s="13">
        <f t="shared" si="491"/>
        <v>0</v>
      </c>
      <c r="CG676" s="13">
        <f t="shared" si="492"/>
        <v>0</v>
      </c>
      <c r="CH676" s="13">
        <f t="shared" si="493"/>
        <v>0</v>
      </c>
      <c r="CI676" s="13">
        <f t="shared" si="494"/>
        <v>0</v>
      </c>
      <c r="CJ676" s="13">
        <f t="shared" si="495"/>
        <v>0</v>
      </c>
      <c r="CK676" s="13">
        <f t="shared" si="496"/>
        <v>0</v>
      </c>
      <c r="CL676" s="13">
        <f t="shared" si="497"/>
        <v>0</v>
      </c>
      <c r="CM676" s="13">
        <f t="shared" si="498"/>
        <v>0</v>
      </c>
      <c r="CN676" s="13">
        <f t="shared" si="499"/>
        <v>0</v>
      </c>
      <c r="CO676" s="13">
        <f t="shared" si="500"/>
        <v>0</v>
      </c>
      <c r="CP676" s="13">
        <f t="shared" si="501"/>
        <v>0</v>
      </c>
      <c r="CQ676" s="13">
        <f t="shared" si="502"/>
        <v>0</v>
      </c>
      <c r="CR676" s="13">
        <f t="shared" si="503"/>
        <v>1</v>
      </c>
      <c r="CS676" s="13">
        <f t="shared" si="505"/>
        <v>0</v>
      </c>
      <c r="CT676" s="13" t="s">
        <v>107</v>
      </c>
    </row>
    <row r="677" spans="1:98" x14ac:dyDescent="0.35">
      <c r="A677" s="14">
        <v>507</v>
      </c>
      <c r="B677" s="6">
        <v>676</v>
      </c>
      <c r="C677" s="13">
        <v>24</v>
      </c>
      <c r="D677" s="6">
        <v>1</v>
      </c>
      <c r="G677" s="6">
        <v>2</v>
      </c>
      <c r="H677" s="6"/>
      <c r="I677" s="6"/>
      <c r="J677" s="6" t="s">
        <v>969</v>
      </c>
      <c r="K677" s="16">
        <v>43798</v>
      </c>
      <c r="L677" s="6" t="s">
        <v>260</v>
      </c>
      <c r="M677" s="6" t="s">
        <v>325</v>
      </c>
      <c r="N677" s="6"/>
      <c r="O677" s="6"/>
      <c r="P677" s="16">
        <v>43790</v>
      </c>
      <c r="Q677" s="17">
        <v>0.66666666666666663</v>
      </c>
      <c r="R677" s="6" t="s">
        <v>99</v>
      </c>
      <c r="S677" s="6" t="s">
        <v>98</v>
      </c>
      <c r="T677" s="6" t="s">
        <v>52</v>
      </c>
      <c r="U677" s="6" t="s">
        <v>1032</v>
      </c>
      <c r="V677" s="6" t="s">
        <v>327</v>
      </c>
      <c r="W677" s="6" t="s">
        <v>94</v>
      </c>
      <c r="Y677" s="6" t="s">
        <v>589</v>
      </c>
      <c r="AU677" s="6" t="s">
        <v>105</v>
      </c>
      <c r="AV677" s="6" t="s">
        <v>106</v>
      </c>
      <c r="AX677" s="6" t="s">
        <v>99</v>
      </c>
      <c r="AY677" s="13">
        <f t="shared" si="460"/>
        <v>0</v>
      </c>
      <c r="AZ677" s="13">
        <f t="shared" si="461"/>
        <v>0</v>
      </c>
      <c r="BA677" s="13">
        <f t="shared" si="462"/>
        <v>0</v>
      </c>
      <c r="BB677" s="13">
        <f t="shared" si="463"/>
        <v>1</v>
      </c>
      <c r="BC677" s="13">
        <f t="shared" si="464"/>
        <v>0</v>
      </c>
      <c r="BD677" s="13">
        <f t="shared" si="465"/>
        <v>0</v>
      </c>
      <c r="BE677" s="13">
        <f>COUNTIF(T677:AT677,"Tocaciones")</f>
        <v>0</v>
      </c>
      <c r="BF677" s="13">
        <f t="shared" si="466"/>
        <v>0</v>
      </c>
      <c r="BG677" s="13">
        <f t="shared" si="467"/>
        <v>0</v>
      </c>
      <c r="BH677" s="13">
        <f t="shared" si="468"/>
        <v>0</v>
      </c>
      <c r="BI677" s="13">
        <f t="shared" si="469"/>
        <v>0</v>
      </c>
      <c r="BJ677" s="13">
        <f t="shared" si="470"/>
        <v>0</v>
      </c>
      <c r="BK677" s="13">
        <f t="shared" si="471"/>
        <v>0</v>
      </c>
      <c r="BL677" s="13">
        <f t="shared" si="472"/>
        <v>0</v>
      </c>
      <c r="BM677" s="13">
        <f t="shared" si="473"/>
        <v>0</v>
      </c>
      <c r="BN677" s="13">
        <f t="shared" si="474"/>
        <v>0</v>
      </c>
      <c r="BO677" s="13">
        <f t="shared" si="475"/>
        <v>0</v>
      </c>
      <c r="BP677" s="13">
        <f t="shared" si="476"/>
        <v>0</v>
      </c>
      <c r="BQ677" s="13">
        <f t="shared" si="477"/>
        <v>0</v>
      </c>
      <c r="BR677" s="13">
        <f t="shared" si="478"/>
        <v>0</v>
      </c>
      <c r="BS677" s="13">
        <f t="shared" si="479"/>
        <v>0</v>
      </c>
      <c r="BT677" s="13">
        <f t="shared" si="480"/>
        <v>0</v>
      </c>
      <c r="BU677" s="40">
        <f t="shared" si="504"/>
        <v>1</v>
      </c>
      <c r="BV677" s="13">
        <f t="shared" si="481"/>
        <v>0</v>
      </c>
      <c r="BW677" s="13">
        <f t="shared" si="482"/>
        <v>0</v>
      </c>
      <c r="BX677" s="13">
        <f t="shared" si="483"/>
        <v>0</v>
      </c>
      <c r="BY677" s="13">
        <f t="shared" si="484"/>
        <v>0</v>
      </c>
      <c r="BZ677" s="13">
        <f t="shared" si="485"/>
        <v>0</v>
      </c>
      <c r="CA677" s="13">
        <f t="shared" si="486"/>
        <v>0</v>
      </c>
      <c r="CB677" s="13">
        <f t="shared" si="487"/>
        <v>0</v>
      </c>
      <c r="CC677" s="13">
        <f t="shared" si="488"/>
        <v>0</v>
      </c>
      <c r="CD677" s="13">
        <f t="shared" si="489"/>
        <v>0</v>
      </c>
      <c r="CE677" s="13">
        <f t="shared" si="490"/>
        <v>1</v>
      </c>
      <c r="CF677" s="13">
        <f t="shared" si="491"/>
        <v>0</v>
      </c>
      <c r="CG677" s="13">
        <f t="shared" si="492"/>
        <v>0</v>
      </c>
      <c r="CH677" s="13">
        <f t="shared" si="493"/>
        <v>0</v>
      </c>
      <c r="CI677" s="13">
        <f t="shared" si="494"/>
        <v>0</v>
      </c>
      <c r="CJ677" s="13">
        <f t="shared" si="495"/>
        <v>0</v>
      </c>
      <c r="CK677" s="13">
        <f t="shared" si="496"/>
        <v>0</v>
      </c>
      <c r="CL677" s="13">
        <f t="shared" si="497"/>
        <v>0</v>
      </c>
      <c r="CM677" s="13">
        <f t="shared" si="498"/>
        <v>0</v>
      </c>
      <c r="CN677" s="13">
        <f t="shared" si="499"/>
        <v>0</v>
      </c>
      <c r="CO677" s="13">
        <f t="shared" si="500"/>
        <v>0</v>
      </c>
      <c r="CP677" s="13">
        <f t="shared" si="501"/>
        <v>0</v>
      </c>
      <c r="CQ677" s="13">
        <f t="shared" si="502"/>
        <v>0</v>
      </c>
      <c r="CR677" s="13">
        <f t="shared" si="503"/>
        <v>1</v>
      </c>
      <c r="CS677" s="13">
        <f t="shared" si="505"/>
        <v>0</v>
      </c>
      <c r="CT677" s="13" t="s">
        <v>107</v>
      </c>
    </row>
    <row r="678" spans="1:98" x14ac:dyDescent="0.35">
      <c r="A678" s="14">
        <v>508</v>
      </c>
      <c r="B678" s="6">
        <v>677</v>
      </c>
      <c r="C678" s="6">
        <v>35</v>
      </c>
      <c r="D678" s="6">
        <v>1</v>
      </c>
      <c r="G678" s="6">
        <v>2</v>
      </c>
      <c r="H678" s="6"/>
      <c r="I678" s="6"/>
      <c r="J678" s="6" t="s">
        <v>993</v>
      </c>
      <c r="K678" s="16">
        <v>43797</v>
      </c>
      <c r="L678" s="6" t="s">
        <v>260</v>
      </c>
      <c r="M678" s="6" t="s">
        <v>255</v>
      </c>
      <c r="N678" s="6"/>
      <c r="O678" s="6"/>
      <c r="P678" s="16">
        <v>43766</v>
      </c>
      <c r="Q678" s="17">
        <v>0.68055555555555558</v>
      </c>
      <c r="R678" s="6" t="s">
        <v>99</v>
      </c>
      <c r="S678" s="6" t="s">
        <v>98</v>
      </c>
      <c r="T678" s="6" t="s">
        <v>52</v>
      </c>
      <c r="U678" s="6" t="s">
        <v>1033</v>
      </c>
      <c r="V678" s="6" t="s">
        <v>257</v>
      </c>
      <c r="W678" s="6" t="s">
        <v>94</v>
      </c>
      <c r="Y678" s="6" t="s">
        <v>73</v>
      </c>
      <c r="Z678" s="6" t="s">
        <v>76</v>
      </c>
      <c r="AU678" s="6" t="s">
        <v>105</v>
      </c>
      <c r="AV678" s="6" t="s">
        <v>106</v>
      </c>
      <c r="AX678" s="6" t="s">
        <v>99</v>
      </c>
      <c r="AY678" s="13">
        <f t="shared" si="460"/>
        <v>0</v>
      </c>
      <c r="AZ678" s="13">
        <f t="shared" si="461"/>
        <v>0</v>
      </c>
      <c r="BA678" s="13">
        <f t="shared" si="462"/>
        <v>0</v>
      </c>
      <c r="BB678" s="13">
        <f t="shared" si="463"/>
        <v>1</v>
      </c>
      <c r="BC678" s="13">
        <f t="shared" si="464"/>
        <v>0</v>
      </c>
      <c r="BD678" s="13">
        <f t="shared" si="465"/>
        <v>0</v>
      </c>
      <c r="BE678" s="13">
        <f>COUNTIF(T678:AW678,"Tocaciones")</f>
        <v>0</v>
      </c>
      <c r="BF678" s="13">
        <f t="shared" si="466"/>
        <v>0</v>
      </c>
      <c r="BG678" s="13">
        <f t="shared" si="467"/>
        <v>0</v>
      </c>
      <c r="BH678" s="13">
        <f t="shared" si="468"/>
        <v>0</v>
      </c>
      <c r="BI678" s="13">
        <f t="shared" si="469"/>
        <v>0</v>
      </c>
      <c r="BJ678" s="13">
        <f t="shared" si="470"/>
        <v>0</v>
      </c>
      <c r="BK678" s="13">
        <f t="shared" si="471"/>
        <v>0</v>
      </c>
      <c r="BL678" s="13">
        <f t="shared" si="472"/>
        <v>0</v>
      </c>
      <c r="BM678" s="13">
        <f t="shared" si="473"/>
        <v>0</v>
      </c>
      <c r="BN678" s="13">
        <f t="shared" si="474"/>
        <v>0</v>
      </c>
      <c r="BO678" s="13">
        <f t="shared" si="475"/>
        <v>0</v>
      </c>
      <c r="BP678" s="13">
        <f t="shared" si="476"/>
        <v>0</v>
      </c>
      <c r="BQ678" s="13">
        <f t="shared" si="477"/>
        <v>0</v>
      </c>
      <c r="BR678" s="13">
        <f t="shared" si="478"/>
        <v>0</v>
      </c>
      <c r="BS678" s="13">
        <f t="shared" si="479"/>
        <v>0</v>
      </c>
      <c r="BT678" s="13">
        <f t="shared" si="480"/>
        <v>0</v>
      </c>
      <c r="BU678" s="40">
        <f t="shared" si="504"/>
        <v>1</v>
      </c>
      <c r="BV678" s="13">
        <f t="shared" si="481"/>
        <v>0</v>
      </c>
      <c r="BW678" s="13">
        <f t="shared" si="482"/>
        <v>1</v>
      </c>
      <c r="BX678" s="13">
        <f t="shared" si="483"/>
        <v>0</v>
      </c>
      <c r="BY678" s="13">
        <f t="shared" si="484"/>
        <v>0</v>
      </c>
      <c r="BZ678" s="13">
        <f t="shared" si="485"/>
        <v>1</v>
      </c>
      <c r="CA678" s="13">
        <f t="shared" si="486"/>
        <v>0</v>
      </c>
      <c r="CB678" s="13">
        <f t="shared" si="487"/>
        <v>0</v>
      </c>
      <c r="CC678" s="13">
        <f t="shared" si="488"/>
        <v>0</v>
      </c>
      <c r="CD678" s="13">
        <f t="shared" si="489"/>
        <v>0</v>
      </c>
      <c r="CE678" s="13">
        <f t="shared" si="490"/>
        <v>0</v>
      </c>
      <c r="CF678" s="13">
        <f t="shared" si="491"/>
        <v>0</v>
      </c>
      <c r="CG678" s="13">
        <f t="shared" si="492"/>
        <v>0</v>
      </c>
      <c r="CH678" s="13">
        <f t="shared" si="493"/>
        <v>0</v>
      </c>
      <c r="CI678" s="13">
        <f t="shared" si="494"/>
        <v>0</v>
      </c>
      <c r="CJ678" s="13">
        <f t="shared" si="495"/>
        <v>0</v>
      </c>
      <c r="CK678" s="13">
        <f t="shared" si="496"/>
        <v>0</v>
      </c>
      <c r="CL678" s="13">
        <f t="shared" si="497"/>
        <v>0</v>
      </c>
      <c r="CM678" s="13">
        <f t="shared" si="498"/>
        <v>0</v>
      </c>
      <c r="CN678" s="13">
        <f t="shared" si="499"/>
        <v>0</v>
      </c>
      <c r="CO678" s="13">
        <f t="shared" si="500"/>
        <v>0</v>
      </c>
      <c r="CP678" s="13">
        <f t="shared" si="501"/>
        <v>0</v>
      </c>
      <c r="CQ678" s="13">
        <f t="shared" si="502"/>
        <v>0</v>
      </c>
      <c r="CR678" s="13">
        <f t="shared" si="503"/>
        <v>1</v>
      </c>
      <c r="CS678" s="13">
        <f t="shared" si="505"/>
        <v>0</v>
      </c>
      <c r="CT678" s="13" t="s">
        <v>107</v>
      </c>
    </row>
    <row r="679" spans="1:98" x14ac:dyDescent="0.35">
      <c r="A679" s="14">
        <v>508</v>
      </c>
      <c r="B679" s="6">
        <v>678</v>
      </c>
      <c r="D679" s="6">
        <v>999</v>
      </c>
      <c r="G679" s="6">
        <v>2</v>
      </c>
      <c r="H679" s="6"/>
      <c r="I679" s="6"/>
      <c r="J679" s="6" t="s">
        <v>993</v>
      </c>
      <c r="K679" s="16">
        <v>43797</v>
      </c>
      <c r="L679" s="6" t="s">
        <v>260</v>
      </c>
      <c r="M679" s="6" t="s">
        <v>255</v>
      </c>
      <c r="N679" s="6"/>
      <c r="O679" s="6"/>
      <c r="P679" s="16">
        <v>43766</v>
      </c>
      <c r="Q679" s="17">
        <v>0.68055555555555558</v>
      </c>
      <c r="R679" s="6" t="s">
        <v>99</v>
      </c>
      <c r="S679" s="6" t="s">
        <v>98</v>
      </c>
      <c r="T679" s="6" t="s">
        <v>52</v>
      </c>
      <c r="U679" s="6" t="s">
        <v>1033</v>
      </c>
      <c r="V679" s="6" t="s">
        <v>257</v>
      </c>
      <c r="W679" s="6" t="s">
        <v>94</v>
      </c>
      <c r="Y679" s="6" t="s">
        <v>73</v>
      </c>
      <c r="Z679" s="6" t="s">
        <v>76</v>
      </c>
      <c r="AU679" s="6" t="s">
        <v>105</v>
      </c>
      <c r="AV679" s="6" t="s">
        <v>106</v>
      </c>
      <c r="AX679" s="6" t="s">
        <v>99</v>
      </c>
      <c r="AY679" s="13">
        <f t="shared" si="460"/>
        <v>0</v>
      </c>
      <c r="AZ679" s="13">
        <f t="shared" si="461"/>
        <v>0</v>
      </c>
      <c r="BA679" s="13">
        <f t="shared" si="462"/>
        <v>0</v>
      </c>
      <c r="BB679" s="13">
        <f t="shared" si="463"/>
        <v>1</v>
      </c>
      <c r="BC679" s="13">
        <f t="shared" si="464"/>
        <v>0</v>
      </c>
      <c r="BD679" s="13">
        <f t="shared" si="465"/>
        <v>0</v>
      </c>
      <c r="BE679" s="13">
        <f>COUNTIF(T679:AT679,"Tocaciones")</f>
        <v>0</v>
      </c>
      <c r="BF679" s="13">
        <f t="shared" si="466"/>
        <v>0</v>
      </c>
      <c r="BG679" s="13">
        <f t="shared" si="467"/>
        <v>0</v>
      </c>
      <c r="BH679" s="13">
        <f t="shared" si="468"/>
        <v>0</v>
      </c>
      <c r="BI679" s="13">
        <f t="shared" si="469"/>
        <v>0</v>
      </c>
      <c r="BJ679" s="13">
        <f t="shared" si="470"/>
        <v>0</v>
      </c>
      <c r="BK679" s="13">
        <f t="shared" si="471"/>
        <v>0</v>
      </c>
      <c r="BL679" s="13">
        <f t="shared" si="472"/>
        <v>0</v>
      </c>
      <c r="BM679" s="13">
        <f t="shared" si="473"/>
        <v>0</v>
      </c>
      <c r="BN679" s="13">
        <f t="shared" si="474"/>
        <v>0</v>
      </c>
      <c r="BO679" s="13">
        <f t="shared" si="475"/>
        <v>0</v>
      </c>
      <c r="BP679" s="13">
        <f t="shared" si="476"/>
        <v>0</v>
      </c>
      <c r="BQ679" s="13">
        <f t="shared" si="477"/>
        <v>0</v>
      </c>
      <c r="BR679" s="13">
        <f t="shared" si="478"/>
        <v>0</v>
      </c>
      <c r="BS679" s="13">
        <f t="shared" si="479"/>
        <v>0</v>
      </c>
      <c r="BT679" s="13">
        <f t="shared" si="480"/>
        <v>0</v>
      </c>
      <c r="BU679" s="40">
        <f t="shared" si="504"/>
        <v>1</v>
      </c>
      <c r="BV679" s="13">
        <f t="shared" si="481"/>
        <v>0</v>
      </c>
      <c r="BW679" s="13">
        <f t="shared" si="482"/>
        <v>1</v>
      </c>
      <c r="BX679" s="13">
        <f t="shared" si="483"/>
        <v>0</v>
      </c>
      <c r="BY679" s="13">
        <f t="shared" si="484"/>
        <v>0</v>
      </c>
      <c r="BZ679" s="13">
        <f t="shared" si="485"/>
        <v>1</v>
      </c>
      <c r="CA679" s="13">
        <f t="shared" si="486"/>
        <v>0</v>
      </c>
      <c r="CB679" s="13">
        <f t="shared" si="487"/>
        <v>0</v>
      </c>
      <c r="CC679" s="13">
        <f t="shared" si="488"/>
        <v>0</v>
      </c>
      <c r="CD679" s="13">
        <f t="shared" si="489"/>
        <v>0</v>
      </c>
      <c r="CE679" s="13">
        <f t="shared" si="490"/>
        <v>0</v>
      </c>
      <c r="CF679" s="13">
        <f t="shared" si="491"/>
        <v>0</v>
      </c>
      <c r="CG679" s="13">
        <f t="shared" si="492"/>
        <v>0</v>
      </c>
      <c r="CH679" s="13">
        <f t="shared" si="493"/>
        <v>0</v>
      </c>
      <c r="CI679" s="13">
        <f t="shared" si="494"/>
        <v>0</v>
      </c>
      <c r="CJ679" s="13">
        <f t="shared" si="495"/>
        <v>0</v>
      </c>
      <c r="CK679" s="13">
        <f t="shared" si="496"/>
        <v>0</v>
      </c>
      <c r="CL679" s="13">
        <f t="shared" si="497"/>
        <v>0</v>
      </c>
      <c r="CM679" s="13">
        <f t="shared" si="498"/>
        <v>0</v>
      </c>
      <c r="CN679" s="13">
        <f t="shared" si="499"/>
        <v>0</v>
      </c>
      <c r="CO679" s="13">
        <f t="shared" si="500"/>
        <v>0</v>
      </c>
      <c r="CP679" s="13">
        <f t="shared" si="501"/>
        <v>0</v>
      </c>
      <c r="CQ679" s="13">
        <f t="shared" si="502"/>
        <v>0</v>
      </c>
      <c r="CR679" s="13">
        <f t="shared" si="503"/>
        <v>1</v>
      </c>
      <c r="CS679" s="13">
        <f t="shared" si="505"/>
        <v>0</v>
      </c>
      <c r="CT679" s="13" t="s">
        <v>107</v>
      </c>
    </row>
    <row r="680" spans="1:98" x14ac:dyDescent="0.35">
      <c r="A680" s="14">
        <v>508</v>
      </c>
      <c r="B680" s="6">
        <v>679</v>
      </c>
      <c r="C680" s="13">
        <v>27</v>
      </c>
      <c r="D680" s="6">
        <v>1</v>
      </c>
      <c r="G680" s="6">
        <v>2</v>
      </c>
      <c r="H680" s="6"/>
      <c r="I680" s="6"/>
      <c r="J680" s="6" t="s">
        <v>993</v>
      </c>
      <c r="K680" s="16">
        <v>43797</v>
      </c>
      <c r="L680" s="6" t="s">
        <v>260</v>
      </c>
      <c r="M680" s="6" t="s">
        <v>255</v>
      </c>
      <c r="N680" s="6"/>
      <c r="O680" s="6"/>
      <c r="P680" s="16">
        <v>43766</v>
      </c>
      <c r="Q680" s="17">
        <v>0.68055555555555558</v>
      </c>
      <c r="R680" s="6" t="s">
        <v>99</v>
      </c>
      <c r="S680" s="6" t="s">
        <v>98</v>
      </c>
      <c r="T680" s="6" t="s">
        <v>52</v>
      </c>
      <c r="U680" s="6" t="s">
        <v>1033</v>
      </c>
      <c r="V680" s="6" t="s">
        <v>257</v>
      </c>
      <c r="W680" s="6" t="s">
        <v>94</v>
      </c>
      <c r="Y680" s="6" t="s">
        <v>73</v>
      </c>
      <c r="Z680" s="6" t="s">
        <v>76</v>
      </c>
      <c r="AU680" s="6" t="s">
        <v>105</v>
      </c>
      <c r="AV680" s="6" t="s">
        <v>106</v>
      </c>
      <c r="AX680" s="6" t="s">
        <v>99</v>
      </c>
      <c r="AY680" s="13">
        <f t="shared" si="460"/>
        <v>0</v>
      </c>
      <c r="AZ680" s="13">
        <f t="shared" si="461"/>
        <v>0</v>
      </c>
      <c r="BA680" s="13">
        <f t="shared" si="462"/>
        <v>0</v>
      </c>
      <c r="BB680" s="13">
        <f t="shared" si="463"/>
        <v>1</v>
      </c>
      <c r="BC680" s="13">
        <f t="shared" si="464"/>
        <v>0</v>
      </c>
      <c r="BD680" s="13">
        <f t="shared" si="465"/>
        <v>0</v>
      </c>
      <c r="BE680" s="13">
        <f>COUNTIF(T680:AW680,"Tocaciones")</f>
        <v>0</v>
      </c>
      <c r="BF680" s="13">
        <f t="shared" si="466"/>
        <v>0</v>
      </c>
      <c r="BG680" s="13">
        <f t="shared" si="467"/>
        <v>0</v>
      </c>
      <c r="BH680" s="13">
        <f t="shared" si="468"/>
        <v>0</v>
      </c>
      <c r="BI680" s="13">
        <f t="shared" si="469"/>
        <v>0</v>
      </c>
      <c r="BJ680" s="13">
        <f t="shared" si="470"/>
        <v>0</v>
      </c>
      <c r="BK680" s="13">
        <f t="shared" si="471"/>
        <v>0</v>
      </c>
      <c r="BL680" s="13">
        <f t="shared" si="472"/>
        <v>0</v>
      </c>
      <c r="BM680" s="13">
        <f t="shared" si="473"/>
        <v>0</v>
      </c>
      <c r="BN680" s="13">
        <f t="shared" si="474"/>
        <v>0</v>
      </c>
      <c r="BO680" s="13">
        <f t="shared" si="475"/>
        <v>0</v>
      </c>
      <c r="BP680" s="13">
        <f t="shared" si="476"/>
        <v>0</v>
      </c>
      <c r="BQ680" s="13">
        <f t="shared" si="477"/>
        <v>0</v>
      </c>
      <c r="BR680" s="13">
        <f t="shared" si="478"/>
        <v>0</v>
      </c>
      <c r="BS680" s="13">
        <f t="shared" si="479"/>
        <v>0</v>
      </c>
      <c r="BT680" s="13">
        <f t="shared" si="480"/>
        <v>0</v>
      </c>
      <c r="BU680" s="40">
        <f t="shared" si="504"/>
        <v>1</v>
      </c>
      <c r="BV680" s="13">
        <f t="shared" si="481"/>
        <v>0</v>
      </c>
      <c r="BW680" s="13">
        <f t="shared" si="482"/>
        <v>1</v>
      </c>
      <c r="BX680" s="13">
        <f t="shared" si="483"/>
        <v>0</v>
      </c>
      <c r="BY680" s="13">
        <f t="shared" si="484"/>
        <v>0</v>
      </c>
      <c r="BZ680" s="13">
        <f t="shared" si="485"/>
        <v>1</v>
      </c>
      <c r="CA680" s="13">
        <f t="shared" si="486"/>
        <v>0</v>
      </c>
      <c r="CB680" s="13">
        <f t="shared" si="487"/>
        <v>0</v>
      </c>
      <c r="CC680" s="13">
        <f t="shared" si="488"/>
        <v>0</v>
      </c>
      <c r="CD680" s="13">
        <f t="shared" si="489"/>
        <v>0</v>
      </c>
      <c r="CE680" s="13">
        <f t="shared" si="490"/>
        <v>0</v>
      </c>
      <c r="CF680" s="13">
        <f t="shared" si="491"/>
        <v>0</v>
      </c>
      <c r="CG680" s="13">
        <f t="shared" si="492"/>
        <v>0</v>
      </c>
      <c r="CH680" s="13">
        <f t="shared" si="493"/>
        <v>0</v>
      </c>
      <c r="CI680" s="13">
        <f t="shared" si="494"/>
        <v>0</v>
      </c>
      <c r="CJ680" s="13">
        <f t="shared" si="495"/>
        <v>0</v>
      </c>
      <c r="CK680" s="13">
        <f t="shared" si="496"/>
        <v>0</v>
      </c>
      <c r="CL680" s="13">
        <f t="shared" si="497"/>
        <v>0</v>
      </c>
      <c r="CM680" s="13">
        <f t="shared" si="498"/>
        <v>0</v>
      </c>
      <c r="CN680" s="13">
        <f t="shared" si="499"/>
        <v>0</v>
      </c>
      <c r="CO680" s="13">
        <f t="shared" si="500"/>
        <v>0</v>
      </c>
      <c r="CP680" s="13">
        <f t="shared" si="501"/>
        <v>0</v>
      </c>
      <c r="CQ680" s="13">
        <f t="shared" si="502"/>
        <v>0</v>
      </c>
      <c r="CR680" s="13">
        <f t="shared" si="503"/>
        <v>1</v>
      </c>
      <c r="CS680" s="13">
        <f t="shared" si="505"/>
        <v>0</v>
      </c>
      <c r="CT680" s="13" t="s">
        <v>107</v>
      </c>
    </row>
    <row r="681" spans="1:98" x14ac:dyDescent="0.35">
      <c r="A681" s="14">
        <v>508</v>
      </c>
      <c r="B681" s="6">
        <v>680</v>
      </c>
      <c r="C681" s="13">
        <v>25</v>
      </c>
      <c r="D681" s="6">
        <v>1</v>
      </c>
      <c r="G681" s="6">
        <v>2</v>
      </c>
      <c r="H681" s="6"/>
      <c r="I681" s="6"/>
      <c r="J681" s="6" t="s">
        <v>993</v>
      </c>
      <c r="K681" s="16">
        <v>43797</v>
      </c>
      <c r="L681" s="6" t="s">
        <v>260</v>
      </c>
      <c r="M681" s="6" t="s">
        <v>255</v>
      </c>
      <c r="N681" s="6"/>
      <c r="O681" s="6"/>
      <c r="P681" s="16">
        <v>43766</v>
      </c>
      <c r="Q681" s="17">
        <v>0.68055555555555558</v>
      </c>
      <c r="R681" s="6" t="s">
        <v>99</v>
      </c>
      <c r="S681" s="6" t="s">
        <v>98</v>
      </c>
      <c r="T681" s="6" t="s">
        <v>52</v>
      </c>
      <c r="U681" s="6" t="s">
        <v>1033</v>
      </c>
      <c r="V681" s="6" t="s">
        <v>257</v>
      </c>
      <c r="W681" s="6" t="s">
        <v>94</v>
      </c>
      <c r="Y681" s="6" t="s">
        <v>73</v>
      </c>
      <c r="Z681" s="6" t="s">
        <v>76</v>
      </c>
      <c r="AU681" s="6" t="s">
        <v>105</v>
      </c>
      <c r="AV681" s="6" t="s">
        <v>106</v>
      </c>
      <c r="AX681" s="6" t="s">
        <v>99</v>
      </c>
      <c r="AY681" s="13">
        <f t="shared" si="460"/>
        <v>0</v>
      </c>
      <c r="AZ681" s="13">
        <f t="shared" si="461"/>
        <v>0</v>
      </c>
      <c r="BA681" s="13">
        <f t="shared" si="462"/>
        <v>0</v>
      </c>
      <c r="BB681" s="13">
        <f t="shared" si="463"/>
        <v>1</v>
      </c>
      <c r="BC681" s="13">
        <f t="shared" si="464"/>
        <v>0</v>
      </c>
      <c r="BD681" s="13">
        <f t="shared" si="465"/>
        <v>0</v>
      </c>
      <c r="BE681" s="13">
        <f>COUNTIF(T681:AT681,"Tocaciones")</f>
        <v>0</v>
      </c>
      <c r="BF681" s="13">
        <f t="shared" si="466"/>
        <v>0</v>
      </c>
      <c r="BG681" s="13">
        <f t="shared" si="467"/>
        <v>0</v>
      </c>
      <c r="BH681" s="13">
        <f t="shared" si="468"/>
        <v>0</v>
      </c>
      <c r="BI681" s="13">
        <f t="shared" si="469"/>
        <v>0</v>
      </c>
      <c r="BJ681" s="13">
        <f t="shared" si="470"/>
        <v>0</v>
      </c>
      <c r="BK681" s="13">
        <f t="shared" si="471"/>
        <v>0</v>
      </c>
      <c r="BL681" s="13">
        <f t="shared" si="472"/>
        <v>0</v>
      </c>
      <c r="BM681" s="13">
        <f t="shared" si="473"/>
        <v>0</v>
      </c>
      <c r="BN681" s="13">
        <f t="shared" si="474"/>
        <v>0</v>
      </c>
      <c r="BO681" s="13">
        <f t="shared" si="475"/>
        <v>0</v>
      </c>
      <c r="BP681" s="13">
        <f t="shared" si="476"/>
        <v>0</v>
      </c>
      <c r="BQ681" s="13">
        <f t="shared" si="477"/>
        <v>0</v>
      </c>
      <c r="BR681" s="13">
        <f t="shared" si="478"/>
        <v>0</v>
      </c>
      <c r="BS681" s="13">
        <f t="shared" si="479"/>
        <v>0</v>
      </c>
      <c r="BT681" s="13">
        <f t="shared" si="480"/>
        <v>0</v>
      </c>
      <c r="BU681" s="40">
        <f t="shared" si="504"/>
        <v>1</v>
      </c>
      <c r="BV681" s="13">
        <f t="shared" si="481"/>
        <v>0</v>
      </c>
      <c r="BW681" s="13">
        <f t="shared" si="482"/>
        <v>1</v>
      </c>
      <c r="BX681" s="13">
        <f t="shared" si="483"/>
        <v>0</v>
      </c>
      <c r="BY681" s="13">
        <f t="shared" si="484"/>
        <v>0</v>
      </c>
      <c r="BZ681" s="13">
        <f t="shared" si="485"/>
        <v>1</v>
      </c>
      <c r="CA681" s="13">
        <f t="shared" si="486"/>
        <v>0</v>
      </c>
      <c r="CB681" s="13">
        <f t="shared" si="487"/>
        <v>0</v>
      </c>
      <c r="CC681" s="13">
        <f t="shared" si="488"/>
        <v>0</v>
      </c>
      <c r="CD681" s="13">
        <f t="shared" si="489"/>
        <v>0</v>
      </c>
      <c r="CE681" s="13">
        <f t="shared" si="490"/>
        <v>0</v>
      </c>
      <c r="CF681" s="13">
        <f t="shared" si="491"/>
        <v>0</v>
      </c>
      <c r="CG681" s="13">
        <f t="shared" si="492"/>
        <v>0</v>
      </c>
      <c r="CH681" s="13">
        <f t="shared" si="493"/>
        <v>0</v>
      </c>
      <c r="CI681" s="13">
        <f t="shared" si="494"/>
        <v>0</v>
      </c>
      <c r="CJ681" s="13">
        <f t="shared" si="495"/>
        <v>0</v>
      </c>
      <c r="CK681" s="13">
        <f t="shared" si="496"/>
        <v>0</v>
      </c>
      <c r="CL681" s="13">
        <f t="shared" si="497"/>
        <v>0</v>
      </c>
      <c r="CM681" s="13">
        <f t="shared" si="498"/>
        <v>0</v>
      </c>
      <c r="CN681" s="13">
        <f t="shared" si="499"/>
        <v>0</v>
      </c>
      <c r="CO681" s="13">
        <f t="shared" si="500"/>
        <v>0</v>
      </c>
      <c r="CP681" s="13">
        <f t="shared" si="501"/>
        <v>0</v>
      </c>
      <c r="CQ681" s="13">
        <f t="shared" si="502"/>
        <v>0</v>
      </c>
      <c r="CR681" s="13">
        <f t="shared" si="503"/>
        <v>1</v>
      </c>
      <c r="CS681" s="13">
        <f t="shared" si="505"/>
        <v>0</v>
      </c>
      <c r="CT681" s="13" t="s">
        <v>107</v>
      </c>
    </row>
    <row r="682" spans="1:98" x14ac:dyDescent="0.35">
      <c r="A682" s="14">
        <v>508</v>
      </c>
      <c r="B682" s="6">
        <v>681</v>
      </c>
      <c r="C682" s="13">
        <v>24</v>
      </c>
      <c r="D682" s="6">
        <v>2</v>
      </c>
      <c r="G682" s="6">
        <v>2</v>
      </c>
      <c r="H682" s="6"/>
      <c r="I682" s="6"/>
      <c r="J682" s="6" t="s">
        <v>993</v>
      </c>
      <c r="K682" s="16">
        <v>43797</v>
      </c>
      <c r="L682" s="6" t="s">
        <v>260</v>
      </c>
      <c r="M682" s="6" t="s">
        <v>255</v>
      </c>
      <c r="N682" s="6"/>
      <c r="O682" s="6"/>
      <c r="P682" s="16">
        <v>43766</v>
      </c>
      <c r="Q682" s="17">
        <v>0.68055555555555558</v>
      </c>
      <c r="R682" s="6" t="s">
        <v>99</v>
      </c>
      <c r="S682" s="6" t="s">
        <v>98</v>
      </c>
      <c r="T682" s="6" t="s">
        <v>52</v>
      </c>
      <c r="U682" s="6" t="s">
        <v>1033</v>
      </c>
      <c r="V682" s="6" t="s">
        <v>257</v>
      </c>
      <c r="W682" s="6" t="s">
        <v>94</v>
      </c>
      <c r="Y682" s="6" t="s">
        <v>73</v>
      </c>
      <c r="Z682" s="6" t="s">
        <v>76</v>
      </c>
      <c r="AU682" s="6" t="s">
        <v>105</v>
      </c>
      <c r="AV682" s="6" t="s">
        <v>106</v>
      </c>
      <c r="AX682" s="6" t="s">
        <v>99</v>
      </c>
      <c r="AY682" s="13">
        <f t="shared" si="460"/>
        <v>0</v>
      </c>
      <c r="AZ682" s="13">
        <f t="shared" si="461"/>
        <v>0</v>
      </c>
      <c r="BA682" s="13">
        <f t="shared" si="462"/>
        <v>0</v>
      </c>
      <c r="BB682" s="13">
        <f t="shared" si="463"/>
        <v>1</v>
      </c>
      <c r="BC682" s="13">
        <f t="shared" si="464"/>
        <v>0</v>
      </c>
      <c r="BD682" s="13">
        <f t="shared" si="465"/>
        <v>0</v>
      </c>
      <c r="BE682" s="13">
        <f>COUNTIF(T682:AW682,"Tocaciones")</f>
        <v>0</v>
      </c>
      <c r="BF682" s="13">
        <f t="shared" si="466"/>
        <v>0</v>
      </c>
      <c r="BG682" s="13">
        <f t="shared" si="467"/>
        <v>0</v>
      </c>
      <c r="BH682" s="13">
        <f t="shared" si="468"/>
        <v>0</v>
      </c>
      <c r="BI682" s="13">
        <f t="shared" si="469"/>
        <v>0</v>
      </c>
      <c r="BJ682" s="13">
        <f t="shared" si="470"/>
        <v>0</v>
      </c>
      <c r="BK682" s="13">
        <f t="shared" si="471"/>
        <v>0</v>
      </c>
      <c r="BL682" s="13">
        <f t="shared" si="472"/>
        <v>0</v>
      </c>
      <c r="BM682" s="13">
        <f t="shared" si="473"/>
        <v>0</v>
      </c>
      <c r="BN682" s="13">
        <f t="shared" si="474"/>
        <v>0</v>
      </c>
      <c r="BO682" s="13">
        <f t="shared" si="475"/>
        <v>0</v>
      </c>
      <c r="BP682" s="13">
        <f t="shared" si="476"/>
        <v>0</v>
      </c>
      <c r="BQ682" s="13">
        <f t="shared" si="477"/>
        <v>0</v>
      </c>
      <c r="BR682" s="13">
        <f t="shared" si="478"/>
        <v>0</v>
      </c>
      <c r="BS682" s="13">
        <f t="shared" si="479"/>
        <v>0</v>
      </c>
      <c r="BT682" s="13">
        <f t="shared" si="480"/>
        <v>0</v>
      </c>
      <c r="BU682" s="40">
        <f t="shared" si="504"/>
        <v>1</v>
      </c>
      <c r="BV682" s="13">
        <f t="shared" si="481"/>
        <v>0</v>
      </c>
      <c r="BW682" s="13">
        <f t="shared" si="482"/>
        <v>1</v>
      </c>
      <c r="BX682" s="13">
        <f t="shared" si="483"/>
        <v>0</v>
      </c>
      <c r="BY682" s="13">
        <f t="shared" si="484"/>
        <v>0</v>
      </c>
      <c r="BZ682" s="13">
        <f t="shared" si="485"/>
        <v>1</v>
      </c>
      <c r="CA682" s="13">
        <f t="shared" si="486"/>
        <v>0</v>
      </c>
      <c r="CB682" s="13">
        <f t="shared" si="487"/>
        <v>0</v>
      </c>
      <c r="CC682" s="13">
        <f t="shared" si="488"/>
        <v>0</v>
      </c>
      <c r="CD682" s="13">
        <f t="shared" si="489"/>
        <v>0</v>
      </c>
      <c r="CE682" s="13">
        <f t="shared" si="490"/>
        <v>0</v>
      </c>
      <c r="CF682" s="13">
        <f t="shared" si="491"/>
        <v>0</v>
      </c>
      <c r="CG682" s="13">
        <f t="shared" si="492"/>
        <v>0</v>
      </c>
      <c r="CH682" s="13">
        <f t="shared" si="493"/>
        <v>0</v>
      </c>
      <c r="CI682" s="13">
        <f t="shared" si="494"/>
        <v>0</v>
      </c>
      <c r="CJ682" s="13">
        <f t="shared" si="495"/>
        <v>0</v>
      </c>
      <c r="CK682" s="13">
        <f t="shared" si="496"/>
        <v>0</v>
      </c>
      <c r="CL682" s="13">
        <f t="shared" si="497"/>
        <v>0</v>
      </c>
      <c r="CM682" s="13">
        <f t="shared" si="498"/>
        <v>0</v>
      </c>
      <c r="CN682" s="13">
        <f t="shared" si="499"/>
        <v>0</v>
      </c>
      <c r="CO682" s="13">
        <f t="shared" si="500"/>
        <v>0</v>
      </c>
      <c r="CP682" s="13">
        <f t="shared" si="501"/>
        <v>0</v>
      </c>
      <c r="CQ682" s="13">
        <f t="shared" si="502"/>
        <v>0</v>
      </c>
      <c r="CR682" s="13">
        <f t="shared" si="503"/>
        <v>1</v>
      </c>
      <c r="CS682" s="13">
        <f t="shared" si="505"/>
        <v>0</v>
      </c>
      <c r="CT682" s="13" t="s">
        <v>107</v>
      </c>
    </row>
    <row r="683" spans="1:98" x14ac:dyDescent="0.35">
      <c r="A683" s="14">
        <v>508</v>
      </c>
      <c r="B683" s="6">
        <v>682</v>
      </c>
      <c r="D683" s="6">
        <v>999</v>
      </c>
      <c r="G683" s="6">
        <v>2</v>
      </c>
      <c r="H683" s="6"/>
      <c r="I683" s="6"/>
      <c r="J683" s="6" t="s">
        <v>993</v>
      </c>
      <c r="K683" s="16">
        <v>43797</v>
      </c>
      <c r="L683" s="6" t="s">
        <v>260</v>
      </c>
      <c r="M683" s="6" t="s">
        <v>255</v>
      </c>
      <c r="N683" s="6"/>
      <c r="O683" s="6"/>
      <c r="P683" s="16">
        <v>43766</v>
      </c>
      <c r="Q683" s="17">
        <v>0.68055555555555558</v>
      </c>
      <c r="R683" s="6" t="s">
        <v>99</v>
      </c>
      <c r="S683" s="6" t="s">
        <v>98</v>
      </c>
      <c r="T683" s="6" t="s">
        <v>52</v>
      </c>
      <c r="U683" s="6" t="s">
        <v>1033</v>
      </c>
      <c r="V683" s="6" t="s">
        <v>257</v>
      </c>
      <c r="W683" s="6" t="s">
        <v>94</v>
      </c>
      <c r="Y683" s="6" t="s">
        <v>73</v>
      </c>
      <c r="Z683" s="6" t="s">
        <v>76</v>
      </c>
      <c r="AU683" s="6" t="s">
        <v>105</v>
      </c>
      <c r="AV683" s="6" t="s">
        <v>106</v>
      </c>
      <c r="AX683" s="6" t="s">
        <v>99</v>
      </c>
      <c r="AY683" s="13">
        <f t="shared" si="460"/>
        <v>0</v>
      </c>
      <c r="AZ683" s="13">
        <f t="shared" si="461"/>
        <v>0</v>
      </c>
      <c r="BA683" s="13">
        <f t="shared" si="462"/>
        <v>0</v>
      </c>
      <c r="BB683" s="13">
        <f t="shared" si="463"/>
        <v>1</v>
      </c>
      <c r="BC683" s="13">
        <f t="shared" si="464"/>
        <v>0</v>
      </c>
      <c r="BD683" s="13">
        <f t="shared" si="465"/>
        <v>0</v>
      </c>
      <c r="BE683" s="13">
        <f>COUNTIF(T683:AT683,"Tocaciones")</f>
        <v>0</v>
      </c>
      <c r="BF683" s="13">
        <f t="shared" si="466"/>
        <v>0</v>
      </c>
      <c r="BG683" s="13">
        <f t="shared" si="467"/>
        <v>0</v>
      </c>
      <c r="BH683" s="13">
        <f t="shared" si="468"/>
        <v>0</v>
      </c>
      <c r="BI683" s="13">
        <f t="shared" si="469"/>
        <v>0</v>
      </c>
      <c r="BJ683" s="13">
        <f t="shared" si="470"/>
        <v>0</v>
      </c>
      <c r="BK683" s="13">
        <f t="shared" si="471"/>
        <v>0</v>
      </c>
      <c r="BL683" s="13">
        <f t="shared" si="472"/>
        <v>0</v>
      </c>
      <c r="BM683" s="13">
        <f t="shared" si="473"/>
        <v>0</v>
      </c>
      <c r="BN683" s="13">
        <f t="shared" si="474"/>
        <v>0</v>
      </c>
      <c r="BO683" s="13">
        <f t="shared" si="475"/>
        <v>0</v>
      </c>
      <c r="BP683" s="13">
        <f t="shared" si="476"/>
        <v>0</v>
      </c>
      <c r="BQ683" s="13">
        <f t="shared" si="477"/>
        <v>0</v>
      </c>
      <c r="BR683" s="13">
        <f t="shared" si="478"/>
        <v>0</v>
      </c>
      <c r="BS683" s="13">
        <f t="shared" si="479"/>
        <v>0</v>
      </c>
      <c r="BT683" s="13">
        <f t="shared" si="480"/>
        <v>0</v>
      </c>
      <c r="BU683" s="40">
        <f t="shared" si="504"/>
        <v>1</v>
      </c>
      <c r="BV683" s="13">
        <f t="shared" si="481"/>
        <v>0</v>
      </c>
      <c r="BW683" s="13">
        <f t="shared" si="482"/>
        <v>1</v>
      </c>
      <c r="BX683" s="13">
        <f t="shared" si="483"/>
        <v>0</v>
      </c>
      <c r="BY683" s="13">
        <f t="shared" si="484"/>
        <v>0</v>
      </c>
      <c r="BZ683" s="13">
        <f t="shared" si="485"/>
        <v>1</v>
      </c>
      <c r="CA683" s="13">
        <f t="shared" si="486"/>
        <v>0</v>
      </c>
      <c r="CB683" s="13">
        <f t="shared" si="487"/>
        <v>0</v>
      </c>
      <c r="CC683" s="13">
        <f t="shared" si="488"/>
        <v>0</v>
      </c>
      <c r="CD683" s="13">
        <f t="shared" si="489"/>
        <v>0</v>
      </c>
      <c r="CE683" s="13">
        <f t="shared" si="490"/>
        <v>0</v>
      </c>
      <c r="CF683" s="13">
        <f t="shared" si="491"/>
        <v>0</v>
      </c>
      <c r="CG683" s="13">
        <f t="shared" si="492"/>
        <v>0</v>
      </c>
      <c r="CH683" s="13">
        <f t="shared" si="493"/>
        <v>0</v>
      </c>
      <c r="CI683" s="13">
        <f t="shared" si="494"/>
        <v>0</v>
      </c>
      <c r="CJ683" s="13">
        <f t="shared" si="495"/>
        <v>0</v>
      </c>
      <c r="CK683" s="13">
        <f t="shared" si="496"/>
        <v>0</v>
      </c>
      <c r="CL683" s="13">
        <f t="shared" si="497"/>
        <v>0</v>
      </c>
      <c r="CM683" s="13">
        <f t="shared" si="498"/>
        <v>0</v>
      </c>
      <c r="CN683" s="13">
        <f t="shared" si="499"/>
        <v>0</v>
      </c>
      <c r="CO683" s="13">
        <f t="shared" si="500"/>
        <v>0</v>
      </c>
      <c r="CP683" s="13">
        <f t="shared" si="501"/>
        <v>0</v>
      </c>
      <c r="CQ683" s="13">
        <f t="shared" si="502"/>
        <v>0</v>
      </c>
      <c r="CR683" s="13">
        <f t="shared" si="503"/>
        <v>1</v>
      </c>
      <c r="CS683" s="13">
        <f t="shared" si="505"/>
        <v>0</v>
      </c>
      <c r="CT683" s="13" t="s">
        <v>107</v>
      </c>
    </row>
    <row r="684" spans="1:98" x14ac:dyDescent="0.35">
      <c r="A684" s="14">
        <v>508</v>
      </c>
      <c r="B684" s="6">
        <v>683</v>
      </c>
      <c r="C684" s="13">
        <v>24</v>
      </c>
      <c r="D684" s="6">
        <v>1</v>
      </c>
      <c r="G684" s="6">
        <v>2</v>
      </c>
      <c r="H684" s="6"/>
      <c r="I684" s="6"/>
      <c r="J684" s="6" t="s">
        <v>993</v>
      </c>
      <c r="K684" s="16">
        <v>43797</v>
      </c>
      <c r="L684" s="6" t="s">
        <v>260</v>
      </c>
      <c r="M684" s="6" t="s">
        <v>255</v>
      </c>
      <c r="N684" s="6"/>
      <c r="O684" s="6"/>
      <c r="P684" s="16">
        <v>43766</v>
      </c>
      <c r="Q684" s="17">
        <v>0.68055555555555558</v>
      </c>
      <c r="R684" s="6" t="s">
        <v>99</v>
      </c>
      <c r="S684" s="6" t="s">
        <v>98</v>
      </c>
      <c r="T684" s="6" t="s">
        <v>52</v>
      </c>
      <c r="U684" s="6" t="s">
        <v>1033</v>
      </c>
      <c r="V684" s="6" t="s">
        <v>257</v>
      </c>
      <c r="W684" s="6" t="s">
        <v>94</v>
      </c>
      <c r="Y684" s="6" t="s">
        <v>73</v>
      </c>
      <c r="Z684" s="6" t="s">
        <v>76</v>
      </c>
      <c r="AU684" s="6" t="s">
        <v>105</v>
      </c>
      <c r="AV684" s="6" t="s">
        <v>106</v>
      </c>
      <c r="AX684" s="6" t="s">
        <v>99</v>
      </c>
      <c r="AY684" s="13">
        <f t="shared" si="460"/>
        <v>0</v>
      </c>
      <c r="AZ684" s="13">
        <f t="shared" si="461"/>
        <v>0</v>
      </c>
      <c r="BA684" s="13">
        <f t="shared" si="462"/>
        <v>0</v>
      </c>
      <c r="BB684" s="13">
        <f t="shared" si="463"/>
        <v>1</v>
      </c>
      <c r="BC684" s="13">
        <f t="shared" si="464"/>
        <v>0</v>
      </c>
      <c r="BD684" s="13">
        <f t="shared" si="465"/>
        <v>0</v>
      </c>
      <c r="BE684" s="13">
        <f>COUNTIF(T684:AW684,"Tocaciones")</f>
        <v>0</v>
      </c>
      <c r="BF684" s="13">
        <f t="shared" si="466"/>
        <v>0</v>
      </c>
      <c r="BG684" s="13">
        <f t="shared" si="467"/>
        <v>0</v>
      </c>
      <c r="BH684" s="13">
        <f t="shared" si="468"/>
        <v>0</v>
      </c>
      <c r="BI684" s="13">
        <f t="shared" si="469"/>
        <v>0</v>
      </c>
      <c r="BJ684" s="13">
        <f t="shared" si="470"/>
        <v>0</v>
      </c>
      <c r="BK684" s="13">
        <f t="shared" si="471"/>
        <v>0</v>
      </c>
      <c r="BL684" s="13">
        <f t="shared" si="472"/>
        <v>0</v>
      </c>
      <c r="BM684" s="13">
        <f t="shared" si="473"/>
        <v>0</v>
      </c>
      <c r="BN684" s="13">
        <f t="shared" si="474"/>
        <v>0</v>
      </c>
      <c r="BO684" s="13">
        <f t="shared" si="475"/>
        <v>0</v>
      </c>
      <c r="BP684" s="13">
        <f t="shared" si="476"/>
        <v>0</v>
      </c>
      <c r="BQ684" s="13">
        <f t="shared" si="477"/>
        <v>0</v>
      </c>
      <c r="BR684" s="13">
        <f t="shared" si="478"/>
        <v>0</v>
      </c>
      <c r="BS684" s="13">
        <f t="shared" si="479"/>
        <v>0</v>
      </c>
      <c r="BT684" s="13">
        <f t="shared" si="480"/>
        <v>0</v>
      </c>
      <c r="BU684" s="40">
        <f t="shared" si="504"/>
        <v>1</v>
      </c>
      <c r="BV684" s="13">
        <f t="shared" si="481"/>
        <v>0</v>
      </c>
      <c r="BW684" s="13">
        <f t="shared" si="482"/>
        <v>1</v>
      </c>
      <c r="BX684" s="13">
        <f t="shared" si="483"/>
        <v>0</v>
      </c>
      <c r="BY684" s="13">
        <f t="shared" si="484"/>
        <v>0</v>
      </c>
      <c r="BZ684" s="13">
        <f t="shared" si="485"/>
        <v>1</v>
      </c>
      <c r="CA684" s="13">
        <f t="shared" si="486"/>
        <v>0</v>
      </c>
      <c r="CB684" s="13">
        <f t="shared" si="487"/>
        <v>0</v>
      </c>
      <c r="CC684" s="13">
        <f t="shared" si="488"/>
        <v>0</v>
      </c>
      <c r="CD684" s="13">
        <f t="shared" si="489"/>
        <v>0</v>
      </c>
      <c r="CE684" s="13">
        <f t="shared" si="490"/>
        <v>0</v>
      </c>
      <c r="CF684" s="13">
        <f t="shared" si="491"/>
        <v>0</v>
      </c>
      <c r="CG684" s="13">
        <f t="shared" si="492"/>
        <v>0</v>
      </c>
      <c r="CH684" s="13">
        <f t="shared" si="493"/>
        <v>0</v>
      </c>
      <c r="CI684" s="13">
        <f t="shared" si="494"/>
        <v>0</v>
      </c>
      <c r="CJ684" s="13">
        <f t="shared" si="495"/>
        <v>0</v>
      </c>
      <c r="CK684" s="13">
        <f t="shared" si="496"/>
        <v>0</v>
      </c>
      <c r="CL684" s="13">
        <f t="shared" si="497"/>
        <v>0</v>
      </c>
      <c r="CM684" s="13">
        <f t="shared" si="498"/>
        <v>0</v>
      </c>
      <c r="CN684" s="13">
        <f t="shared" si="499"/>
        <v>0</v>
      </c>
      <c r="CO684" s="13">
        <f t="shared" si="500"/>
        <v>0</v>
      </c>
      <c r="CP684" s="13">
        <f t="shared" si="501"/>
        <v>0</v>
      </c>
      <c r="CQ684" s="13">
        <f t="shared" si="502"/>
        <v>0</v>
      </c>
      <c r="CR684" s="13">
        <f t="shared" si="503"/>
        <v>1</v>
      </c>
      <c r="CS684" s="13">
        <f t="shared" si="505"/>
        <v>0</v>
      </c>
      <c r="CT684" s="13" t="s">
        <v>107</v>
      </c>
    </row>
    <row r="685" spans="1:98" x14ac:dyDescent="0.35">
      <c r="A685" s="14">
        <v>508</v>
      </c>
      <c r="B685" s="6">
        <v>684</v>
      </c>
      <c r="C685" s="13">
        <v>52</v>
      </c>
      <c r="D685" s="6">
        <v>1</v>
      </c>
      <c r="G685" s="6">
        <v>2</v>
      </c>
      <c r="H685" s="6"/>
      <c r="I685" s="6"/>
      <c r="J685" s="6" t="s">
        <v>993</v>
      </c>
      <c r="K685" s="16">
        <v>43797</v>
      </c>
      <c r="L685" s="6" t="s">
        <v>260</v>
      </c>
      <c r="M685" s="6" t="s">
        <v>255</v>
      </c>
      <c r="N685" s="6"/>
      <c r="O685" s="6"/>
      <c r="P685" s="16">
        <v>43766</v>
      </c>
      <c r="Q685" s="17">
        <v>0.68055555555555558</v>
      </c>
      <c r="R685" s="6" t="s">
        <v>99</v>
      </c>
      <c r="S685" s="6" t="s">
        <v>98</v>
      </c>
      <c r="T685" s="6" t="s">
        <v>52</v>
      </c>
      <c r="U685" s="6" t="s">
        <v>1033</v>
      </c>
      <c r="V685" s="6" t="s">
        <v>257</v>
      </c>
      <c r="W685" s="6" t="s">
        <v>94</v>
      </c>
      <c r="Y685" s="6" t="s">
        <v>73</v>
      </c>
      <c r="Z685" s="6" t="s">
        <v>76</v>
      </c>
      <c r="AU685" s="6" t="s">
        <v>105</v>
      </c>
      <c r="AV685" s="6" t="s">
        <v>106</v>
      </c>
      <c r="AX685" s="6" t="s">
        <v>99</v>
      </c>
      <c r="AY685" s="13">
        <f t="shared" si="460"/>
        <v>0</v>
      </c>
      <c r="AZ685" s="13">
        <f t="shared" si="461"/>
        <v>0</v>
      </c>
      <c r="BA685" s="13">
        <f t="shared" si="462"/>
        <v>0</v>
      </c>
      <c r="BB685" s="13">
        <f t="shared" si="463"/>
        <v>1</v>
      </c>
      <c r="BC685" s="13">
        <f t="shared" si="464"/>
        <v>0</v>
      </c>
      <c r="BD685" s="13">
        <f t="shared" si="465"/>
        <v>0</v>
      </c>
      <c r="BE685" s="13">
        <f>COUNTIF(T685:AT685,"Tocaciones")</f>
        <v>0</v>
      </c>
      <c r="BF685" s="13">
        <f t="shared" si="466"/>
        <v>0</v>
      </c>
      <c r="BG685" s="13">
        <f t="shared" si="467"/>
        <v>0</v>
      </c>
      <c r="BH685" s="13">
        <f t="shared" si="468"/>
        <v>0</v>
      </c>
      <c r="BI685" s="13">
        <f t="shared" si="469"/>
        <v>0</v>
      </c>
      <c r="BJ685" s="13">
        <f t="shared" si="470"/>
        <v>0</v>
      </c>
      <c r="BK685" s="13">
        <f t="shared" si="471"/>
        <v>0</v>
      </c>
      <c r="BL685" s="13">
        <f t="shared" si="472"/>
        <v>0</v>
      </c>
      <c r="BM685" s="13">
        <f t="shared" si="473"/>
        <v>0</v>
      </c>
      <c r="BN685" s="13">
        <f t="shared" si="474"/>
        <v>0</v>
      </c>
      <c r="BO685" s="13">
        <f t="shared" si="475"/>
        <v>0</v>
      </c>
      <c r="BP685" s="13">
        <f t="shared" si="476"/>
        <v>0</v>
      </c>
      <c r="BQ685" s="13">
        <f t="shared" si="477"/>
        <v>0</v>
      </c>
      <c r="BR685" s="13">
        <f t="shared" si="478"/>
        <v>0</v>
      </c>
      <c r="BS685" s="13">
        <f t="shared" si="479"/>
        <v>0</v>
      </c>
      <c r="BT685" s="13">
        <f t="shared" si="480"/>
        <v>0</v>
      </c>
      <c r="BU685" s="40">
        <f t="shared" si="504"/>
        <v>1</v>
      </c>
      <c r="BV685" s="13">
        <f t="shared" si="481"/>
        <v>0</v>
      </c>
      <c r="BW685" s="13">
        <f t="shared" si="482"/>
        <v>1</v>
      </c>
      <c r="BX685" s="13">
        <f t="shared" si="483"/>
        <v>0</v>
      </c>
      <c r="BY685" s="13">
        <f t="shared" si="484"/>
        <v>0</v>
      </c>
      <c r="BZ685" s="13">
        <f t="shared" si="485"/>
        <v>1</v>
      </c>
      <c r="CA685" s="13">
        <f t="shared" si="486"/>
        <v>0</v>
      </c>
      <c r="CB685" s="13">
        <f t="shared" si="487"/>
        <v>0</v>
      </c>
      <c r="CC685" s="13">
        <f t="shared" si="488"/>
        <v>0</v>
      </c>
      <c r="CD685" s="13">
        <f t="shared" si="489"/>
        <v>0</v>
      </c>
      <c r="CE685" s="13">
        <f t="shared" si="490"/>
        <v>0</v>
      </c>
      <c r="CF685" s="13">
        <f t="shared" si="491"/>
        <v>0</v>
      </c>
      <c r="CG685" s="13">
        <f t="shared" si="492"/>
        <v>0</v>
      </c>
      <c r="CH685" s="13">
        <f t="shared" si="493"/>
        <v>0</v>
      </c>
      <c r="CI685" s="13">
        <f t="shared" si="494"/>
        <v>0</v>
      </c>
      <c r="CJ685" s="13">
        <f t="shared" si="495"/>
        <v>0</v>
      </c>
      <c r="CK685" s="13">
        <f t="shared" si="496"/>
        <v>0</v>
      </c>
      <c r="CL685" s="13">
        <f t="shared" si="497"/>
        <v>0</v>
      </c>
      <c r="CM685" s="13">
        <f t="shared" si="498"/>
        <v>0</v>
      </c>
      <c r="CN685" s="13">
        <f t="shared" si="499"/>
        <v>0</v>
      </c>
      <c r="CO685" s="13">
        <f t="shared" si="500"/>
        <v>0</v>
      </c>
      <c r="CP685" s="13">
        <f t="shared" si="501"/>
        <v>0</v>
      </c>
      <c r="CQ685" s="13">
        <f t="shared" si="502"/>
        <v>0</v>
      </c>
      <c r="CR685" s="13">
        <f t="shared" si="503"/>
        <v>1</v>
      </c>
      <c r="CS685" s="13">
        <f t="shared" si="505"/>
        <v>0</v>
      </c>
      <c r="CT685" s="13" t="s">
        <v>107</v>
      </c>
    </row>
    <row r="686" spans="1:98" x14ac:dyDescent="0.35">
      <c r="A686" s="14">
        <v>509</v>
      </c>
      <c r="B686" s="6">
        <v>685</v>
      </c>
      <c r="C686" s="6">
        <v>16</v>
      </c>
      <c r="D686" s="6">
        <v>1</v>
      </c>
      <c r="G686" s="6">
        <v>2</v>
      </c>
      <c r="H686" s="6"/>
      <c r="I686" s="6"/>
      <c r="J686" s="6" t="s">
        <v>338</v>
      </c>
      <c r="K686" s="16">
        <v>43776</v>
      </c>
      <c r="L686" s="6" t="s">
        <v>260</v>
      </c>
      <c r="M686" s="6" t="s">
        <v>139</v>
      </c>
      <c r="N686" s="6"/>
      <c r="O686" s="6"/>
      <c r="P686" s="16">
        <v>43775</v>
      </c>
      <c r="Q686" s="17">
        <v>0.59722222222222221</v>
      </c>
      <c r="R686" s="6" t="s">
        <v>99</v>
      </c>
      <c r="S686" s="6" t="s">
        <v>98</v>
      </c>
      <c r="T686" s="6" t="s">
        <v>53</v>
      </c>
      <c r="U686" s="6" t="s">
        <v>1034</v>
      </c>
      <c r="V686" s="6" t="s">
        <v>141</v>
      </c>
      <c r="W686" s="6" t="s">
        <v>94</v>
      </c>
      <c r="Y686" s="6" t="s">
        <v>87</v>
      </c>
      <c r="AU686" s="6" t="s">
        <v>105</v>
      </c>
      <c r="AV686" s="6" t="s">
        <v>106</v>
      </c>
      <c r="AX686" s="6" t="s">
        <v>99</v>
      </c>
      <c r="AY686" s="13">
        <f t="shared" si="460"/>
        <v>0</v>
      </c>
      <c r="AZ686" s="13">
        <f t="shared" si="461"/>
        <v>0</v>
      </c>
      <c r="BA686" s="13">
        <f t="shared" si="462"/>
        <v>0</v>
      </c>
      <c r="BB686" s="13">
        <f t="shared" si="463"/>
        <v>0</v>
      </c>
      <c r="BC686" s="13">
        <f t="shared" si="464"/>
        <v>1</v>
      </c>
      <c r="BD686" s="13">
        <f t="shared" si="465"/>
        <v>0</v>
      </c>
      <c r="BE686" s="13">
        <f>COUNTIF(T686:AW686,"Tocaciones")</f>
        <v>0</v>
      </c>
      <c r="BF686" s="13">
        <f t="shared" si="466"/>
        <v>0</v>
      </c>
      <c r="BG686" s="13">
        <f t="shared" si="467"/>
        <v>0</v>
      </c>
      <c r="BH686" s="13">
        <f t="shared" si="468"/>
        <v>0</v>
      </c>
      <c r="BI686" s="13">
        <f t="shared" si="469"/>
        <v>0</v>
      </c>
      <c r="BJ686" s="13">
        <f t="shared" si="470"/>
        <v>0</v>
      </c>
      <c r="BK686" s="13">
        <f t="shared" si="471"/>
        <v>0</v>
      </c>
      <c r="BL686" s="13">
        <f t="shared" si="472"/>
        <v>0</v>
      </c>
      <c r="BM686" s="13">
        <f t="shared" si="473"/>
        <v>0</v>
      </c>
      <c r="BN686" s="13">
        <f t="shared" si="474"/>
        <v>0</v>
      </c>
      <c r="BO686" s="13">
        <f t="shared" si="475"/>
        <v>0</v>
      </c>
      <c r="BP686" s="13">
        <f t="shared" si="476"/>
        <v>0</v>
      </c>
      <c r="BQ686" s="13">
        <f t="shared" si="477"/>
        <v>0</v>
      </c>
      <c r="BR686" s="13">
        <f t="shared" si="478"/>
        <v>0</v>
      </c>
      <c r="BS686" s="13">
        <f t="shared" si="479"/>
        <v>0</v>
      </c>
      <c r="BT686" s="13">
        <f t="shared" si="480"/>
        <v>0</v>
      </c>
      <c r="BU686" s="40">
        <f t="shared" si="504"/>
        <v>1</v>
      </c>
      <c r="BV686" s="13">
        <f t="shared" si="481"/>
        <v>0</v>
      </c>
      <c r="BW686" s="13">
        <f t="shared" si="482"/>
        <v>0</v>
      </c>
      <c r="BX686" s="13">
        <f t="shared" si="483"/>
        <v>0</v>
      </c>
      <c r="BY686" s="13">
        <f t="shared" si="484"/>
        <v>0</v>
      </c>
      <c r="BZ686" s="13">
        <f t="shared" si="485"/>
        <v>0</v>
      </c>
      <c r="CA686" s="13">
        <f t="shared" si="486"/>
        <v>0</v>
      </c>
      <c r="CB686" s="13">
        <f t="shared" si="487"/>
        <v>0</v>
      </c>
      <c r="CC686" s="13">
        <f t="shared" si="488"/>
        <v>0</v>
      </c>
      <c r="CD686" s="13">
        <f t="shared" si="489"/>
        <v>0</v>
      </c>
      <c r="CE686" s="13">
        <f t="shared" si="490"/>
        <v>0</v>
      </c>
      <c r="CF686" s="13">
        <f t="shared" si="491"/>
        <v>0</v>
      </c>
      <c r="CG686" s="13">
        <f t="shared" si="492"/>
        <v>0</v>
      </c>
      <c r="CH686" s="13">
        <f t="shared" si="493"/>
        <v>0</v>
      </c>
      <c r="CI686" s="13">
        <f t="shared" si="494"/>
        <v>0</v>
      </c>
      <c r="CJ686" s="13">
        <f t="shared" si="495"/>
        <v>0</v>
      </c>
      <c r="CK686" s="13">
        <f t="shared" si="496"/>
        <v>1</v>
      </c>
      <c r="CL686" s="13">
        <f t="shared" si="497"/>
        <v>0</v>
      </c>
      <c r="CM686" s="13">
        <f t="shared" si="498"/>
        <v>0</v>
      </c>
      <c r="CN686" s="13">
        <f t="shared" si="499"/>
        <v>0</v>
      </c>
      <c r="CO686" s="13">
        <f t="shared" si="500"/>
        <v>0</v>
      </c>
      <c r="CP686" s="13">
        <f t="shared" si="501"/>
        <v>0</v>
      </c>
      <c r="CQ686" s="13">
        <f t="shared" si="502"/>
        <v>0</v>
      </c>
      <c r="CR686" s="13">
        <f t="shared" si="503"/>
        <v>1</v>
      </c>
      <c r="CS686" s="13">
        <f t="shared" si="505"/>
        <v>0</v>
      </c>
      <c r="CT686" s="13" t="s">
        <v>107</v>
      </c>
    </row>
    <row r="687" spans="1:98" x14ac:dyDescent="0.35">
      <c r="A687" s="14">
        <v>509</v>
      </c>
      <c r="B687" s="6">
        <v>686</v>
      </c>
      <c r="C687" s="6">
        <v>17</v>
      </c>
      <c r="D687" s="6">
        <v>1</v>
      </c>
      <c r="G687" s="6">
        <v>2</v>
      </c>
      <c r="H687" s="6"/>
      <c r="I687" s="6"/>
      <c r="J687" s="6" t="s">
        <v>338</v>
      </c>
      <c r="K687" s="16">
        <v>43776</v>
      </c>
      <c r="L687" s="6" t="s">
        <v>260</v>
      </c>
      <c r="M687" s="6" t="s">
        <v>139</v>
      </c>
      <c r="N687" s="6"/>
      <c r="O687" s="6"/>
      <c r="P687" s="16">
        <v>43775</v>
      </c>
      <c r="Q687" s="17">
        <v>0.59722222222222221</v>
      </c>
      <c r="R687" s="6" t="s">
        <v>99</v>
      </c>
      <c r="S687" s="6" t="s">
        <v>98</v>
      </c>
      <c r="T687" s="6" t="s">
        <v>53</v>
      </c>
      <c r="U687" s="6" t="s">
        <v>1034</v>
      </c>
      <c r="V687" s="6" t="s">
        <v>141</v>
      </c>
      <c r="W687" s="6" t="s">
        <v>94</v>
      </c>
      <c r="Y687" s="6" t="s">
        <v>87</v>
      </c>
      <c r="AU687" s="6" t="s">
        <v>105</v>
      </c>
      <c r="AV687" s="6" t="s">
        <v>106</v>
      </c>
      <c r="AX687" s="6" t="s">
        <v>99</v>
      </c>
      <c r="AY687" s="13">
        <f t="shared" si="460"/>
        <v>0</v>
      </c>
      <c r="AZ687" s="13">
        <f t="shared" si="461"/>
        <v>0</v>
      </c>
      <c r="BA687" s="13">
        <f t="shared" si="462"/>
        <v>0</v>
      </c>
      <c r="BB687" s="13">
        <f t="shared" si="463"/>
        <v>0</v>
      </c>
      <c r="BC687" s="13">
        <f t="shared" si="464"/>
        <v>1</v>
      </c>
      <c r="BD687" s="13">
        <f t="shared" si="465"/>
        <v>0</v>
      </c>
      <c r="BE687" s="13">
        <f>COUNTIF(T687:AT687,"Tocaciones")</f>
        <v>0</v>
      </c>
      <c r="BF687" s="13">
        <f t="shared" si="466"/>
        <v>0</v>
      </c>
      <c r="BG687" s="13">
        <f t="shared" si="467"/>
        <v>0</v>
      </c>
      <c r="BH687" s="13">
        <f t="shared" si="468"/>
        <v>0</v>
      </c>
      <c r="BI687" s="13">
        <f t="shared" si="469"/>
        <v>0</v>
      </c>
      <c r="BJ687" s="13">
        <f t="shared" si="470"/>
        <v>0</v>
      </c>
      <c r="BK687" s="13">
        <f t="shared" si="471"/>
        <v>0</v>
      </c>
      <c r="BL687" s="13">
        <f t="shared" si="472"/>
        <v>0</v>
      </c>
      <c r="BM687" s="13">
        <f t="shared" si="473"/>
        <v>0</v>
      </c>
      <c r="BN687" s="13">
        <f t="shared" si="474"/>
        <v>0</v>
      </c>
      <c r="BO687" s="13">
        <f t="shared" si="475"/>
        <v>0</v>
      </c>
      <c r="BP687" s="13">
        <f t="shared" si="476"/>
        <v>0</v>
      </c>
      <c r="BQ687" s="13">
        <f t="shared" si="477"/>
        <v>0</v>
      </c>
      <c r="BR687" s="13">
        <f t="shared" si="478"/>
        <v>0</v>
      </c>
      <c r="BS687" s="13">
        <f t="shared" si="479"/>
        <v>0</v>
      </c>
      <c r="BT687" s="13">
        <f t="shared" si="480"/>
        <v>0</v>
      </c>
      <c r="BU687" s="40">
        <f t="shared" si="504"/>
        <v>1</v>
      </c>
      <c r="BV687" s="13">
        <f t="shared" si="481"/>
        <v>0</v>
      </c>
      <c r="BW687" s="13">
        <f t="shared" si="482"/>
        <v>0</v>
      </c>
      <c r="BX687" s="13">
        <f t="shared" si="483"/>
        <v>0</v>
      </c>
      <c r="BY687" s="13">
        <f t="shared" si="484"/>
        <v>0</v>
      </c>
      <c r="BZ687" s="13">
        <f t="shared" si="485"/>
        <v>0</v>
      </c>
      <c r="CA687" s="13">
        <f t="shared" si="486"/>
        <v>0</v>
      </c>
      <c r="CB687" s="13">
        <f t="shared" si="487"/>
        <v>0</v>
      </c>
      <c r="CC687" s="13">
        <f t="shared" si="488"/>
        <v>0</v>
      </c>
      <c r="CD687" s="13">
        <f t="shared" si="489"/>
        <v>0</v>
      </c>
      <c r="CE687" s="13">
        <f t="shared" si="490"/>
        <v>0</v>
      </c>
      <c r="CF687" s="13">
        <f t="shared" si="491"/>
        <v>0</v>
      </c>
      <c r="CG687" s="13">
        <f t="shared" si="492"/>
        <v>0</v>
      </c>
      <c r="CH687" s="13">
        <f t="shared" si="493"/>
        <v>0</v>
      </c>
      <c r="CI687" s="13">
        <f t="shared" si="494"/>
        <v>0</v>
      </c>
      <c r="CJ687" s="13">
        <f t="shared" si="495"/>
        <v>0</v>
      </c>
      <c r="CK687" s="13">
        <f t="shared" si="496"/>
        <v>1</v>
      </c>
      <c r="CL687" s="13">
        <f t="shared" si="497"/>
        <v>0</v>
      </c>
      <c r="CM687" s="13">
        <f t="shared" si="498"/>
        <v>0</v>
      </c>
      <c r="CN687" s="13">
        <f t="shared" si="499"/>
        <v>0</v>
      </c>
      <c r="CO687" s="13">
        <f t="shared" si="500"/>
        <v>0</v>
      </c>
      <c r="CP687" s="13">
        <f t="shared" si="501"/>
        <v>0</v>
      </c>
      <c r="CQ687" s="13">
        <f t="shared" si="502"/>
        <v>0</v>
      </c>
      <c r="CR687" s="13">
        <f t="shared" si="503"/>
        <v>1</v>
      </c>
      <c r="CS687" s="13">
        <f t="shared" si="505"/>
        <v>0</v>
      </c>
      <c r="CT687" s="13" t="s">
        <v>107</v>
      </c>
    </row>
    <row r="688" spans="1:98" x14ac:dyDescent="0.35">
      <c r="A688" s="14">
        <v>509</v>
      </c>
      <c r="B688" s="6">
        <v>687</v>
      </c>
      <c r="C688" s="6">
        <v>15</v>
      </c>
      <c r="D688" s="6">
        <v>1</v>
      </c>
      <c r="G688" s="6">
        <v>2</v>
      </c>
      <c r="H688" s="6"/>
      <c r="I688" s="6"/>
      <c r="J688" s="6" t="s">
        <v>338</v>
      </c>
      <c r="K688" s="16">
        <v>43776</v>
      </c>
      <c r="L688" s="6" t="s">
        <v>260</v>
      </c>
      <c r="M688" s="6" t="s">
        <v>139</v>
      </c>
      <c r="N688" s="6"/>
      <c r="O688" s="6"/>
      <c r="P688" s="16">
        <v>43775</v>
      </c>
      <c r="Q688" s="17">
        <v>0.59722222222222221</v>
      </c>
      <c r="R688" s="6" t="s">
        <v>99</v>
      </c>
      <c r="S688" s="6" t="s">
        <v>98</v>
      </c>
      <c r="T688" s="6" t="s">
        <v>53</v>
      </c>
      <c r="U688" s="6" t="s">
        <v>1034</v>
      </c>
      <c r="V688" s="6" t="s">
        <v>141</v>
      </c>
      <c r="W688" s="6" t="s">
        <v>94</v>
      </c>
      <c r="Y688" s="6" t="s">
        <v>87</v>
      </c>
      <c r="AU688" s="6" t="s">
        <v>105</v>
      </c>
      <c r="AV688" s="6" t="s">
        <v>106</v>
      </c>
      <c r="AX688" s="6" t="s">
        <v>99</v>
      </c>
      <c r="AY688" s="13">
        <f t="shared" si="460"/>
        <v>0</v>
      </c>
      <c r="AZ688" s="13">
        <f t="shared" si="461"/>
        <v>0</v>
      </c>
      <c r="BA688" s="13">
        <f t="shared" si="462"/>
        <v>0</v>
      </c>
      <c r="BB688" s="13">
        <f t="shared" si="463"/>
        <v>0</v>
      </c>
      <c r="BC688" s="13">
        <f t="shared" si="464"/>
        <v>1</v>
      </c>
      <c r="BD688" s="13">
        <f t="shared" si="465"/>
        <v>0</v>
      </c>
      <c r="BE688" s="13">
        <f>COUNTIF(T688:AW688,"Tocaciones")</f>
        <v>0</v>
      </c>
      <c r="BF688" s="13">
        <f t="shared" si="466"/>
        <v>0</v>
      </c>
      <c r="BG688" s="13">
        <f t="shared" si="467"/>
        <v>0</v>
      </c>
      <c r="BH688" s="13">
        <f t="shared" si="468"/>
        <v>0</v>
      </c>
      <c r="BI688" s="13">
        <f t="shared" si="469"/>
        <v>0</v>
      </c>
      <c r="BJ688" s="13">
        <f t="shared" si="470"/>
        <v>0</v>
      </c>
      <c r="BK688" s="13">
        <f t="shared" si="471"/>
        <v>0</v>
      </c>
      <c r="BL688" s="13">
        <f t="shared" si="472"/>
        <v>0</v>
      </c>
      <c r="BM688" s="13">
        <f t="shared" si="473"/>
        <v>0</v>
      </c>
      <c r="BN688" s="13">
        <f t="shared" si="474"/>
        <v>0</v>
      </c>
      <c r="BO688" s="13">
        <f t="shared" si="475"/>
        <v>0</v>
      </c>
      <c r="BP688" s="13">
        <f t="shared" si="476"/>
        <v>0</v>
      </c>
      <c r="BQ688" s="13">
        <f t="shared" si="477"/>
        <v>0</v>
      </c>
      <c r="BR688" s="13">
        <f t="shared" si="478"/>
        <v>0</v>
      </c>
      <c r="BS688" s="13">
        <f t="shared" si="479"/>
        <v>0</v>
      </c>
      <c r="BT688" s="13">
        <f t="shared" si="480"/>
        <v>0</v>
      </c>
      <c r="BU688" s="40">
        <f t="shared" si="504"/>
        <v>1</v>
      </c>
      <c r="BV688" s="13">
        <f t="shared" si="481"/>
        <v>0</v>
      </c>
      <c r="BW688" s="13">
        <f t="shared" si="482"/>
        <v>0</v>
      </c>
      <c r="BX688" s="13">
        <f t="shared" si="483"/>
        <v>0</v>
      </c>
      <c r="BY688" s="13">
        <f t="shared" si="484"/>
        <v>0</v>
      </c>
      <c r="BZ688" s="13">
        <f t="shared" si="485"/>
        <v>0</v>
      </c>
      <c r="CA688" s="13">
        <f t="shared" si="486"/>
        <v>0</v>
      </c>
      <c r="CB688" s="13">
        <f t="shared" si="487"/>
        <v>0</v>
      </c>
      <c r="CC688" s="13">
        <f t="shared" si="488"/>
        <v>0</v>
      </c>
      <c r="CD688" s="13">
        <f t="shared" si="489"/>
        <v>0</v>
      </c>
      <c r="CE688" s="13">
        <f t="shared" si="490"/>
        <v>0</v>
      </c>
      <c r="CF688" s="13">
        <f t="shared" si="491"/>
        <v>0</v>
      </c>
      <c r="CG688" s="13">
        <f t="shared" si="492"/>
        <v>0</v>
      </c>
      <c r="CH688" s="13">
        <f t="shared" si="493"/>
        <v>0</v>
      </c>
      <c r="CI688" s="13">
        <f t="shared" si="494"/>
        <v>0</v>
      </c>
      <c r="CJ688" s="13">
        <f t="shared" si="495"/>
        <v>0</v>
      </c>
      <c r="CK688" s="13">
        <f t="shared" si="496"/>
        <v>1</v>
      </c>
      <c r="CL688" s="13">
        <f t="shared" si="497"/>
        <v>0</v>
      </c>
      <c r="CM688" s="13">
        <f t="shared" si="498"/>
        <v>0</v>
      </c>
      <c r="CN688" s="13">
        <f t="shared" si="499"/>
        <v>0</v>
      </c>
      <c r="CO688" s="13">
        <f t="shared" si="500"/>
        <v>0</v>
      </c>
      <c r="CP688" s="13">
        <f t="shared" si="501"/>
        <v>0</v>
      </c>
      <c r="CQ688" s="13">
        <f t="shared" si="502"/>
        <v>0</v>
      </c>
      <c r="CR688" s="13">
        <f t="shared" si="503"/>
        <v>1</v>
      </c>
      <c r="CS688" s="13">
        <f t="shared" si="505"/>
        <v>0</v>
      </c>
      <c r="CT688" s="13" t="s">
        <v>107</v>
      </c>
    </row>
    <row r="689" spans="1:98" x14ac:dyDescent="0.35">
      <c r="A689" s="14">
        <v>509</v>
      </c>
      <c r="B689" s="6">
        <v>688</v>
      </c>
      <c r="C689" s="6">
        <v>16</v>
      </c>
      <c r="D689" s="6">
        <v>1</v>
      </c>
      <c r="G689" s="6">
        <v>2</v>
      </c>
      <c r="H689" s="6"/>
      <c r="I689" s="6"/>
      <c r="J689" s="6" t="s">
        <v>338</v>
      </c>
      <c r="K689" s="16">
        <v>43776</v>
      </c>
      <c r="L689" s="6" t="s">
        <v>260</v>
      </c>
      <c r="M689" s="6" t="s">
        <v>139</v>
      </c>
      <c r="N689" s="6"/>
      <c r="O689" s="6"/>
      <c r="P689" s="16">
        <v>43775</v>
      </c>
      <c r="Q689" s="17">
        <v>0.59722222222222221</v>
      </c>
      <c r="R689" s="6" t="s">
        <v>99</v>
      </c>
      <c r="S689" s="6" t="s">
        <v>98</v>
      </c>
      <c r="T689" s="6" t="s">
        <v>53</v>
      </c>
      <c r="U689" s="6" t="s">
        <v>1034</v>
      </c>
      <c r="V689" s="6" t="s">
        <v>141</v>
      </c>
      <c r="W689" s="6" t="s">
        <v>94</v>
      </c>
      <c r="Y689" s="6" t="s">
        <v>87</v>
      </c>
      <c r="AU689" s="6" t="s">
        <v>105</v>
      </c>
      <c r="AV689" s="6" t="s">
        <v>106</v>
      </c>
      <c r="AX689" s="6" t="s">
        <v>99</v>
      </c>
      <c r="AY689" s="13">
        <f t="shared" si="460"/>
        <v>0</v>
      </c>
      <c r="AZ689" s="13">
        <f t="shared" si="461"/>
        <v>0</v>
      </c>
      <c r="BA689" s="13">
        <f t="shared" si="462"/>
        <v>0</v>
      </c>
      <c r="BB689" s="13">
        <f t="shared" si="463"/>
        <v>0</v>
      </c>
      <c r="BC689" s="13">
        <f t="shared" si="464"/>
        <v>1</v>
      </c>
      <c r="BD689" s="13">
        <f t="shared" si="465"/>
        <v>0</v>
      </c>
      <c r="BE689" s="13">
        <f>COUNTIF(T689:AT689,"Tocaciones")</f>
        <v>0</v>
      </c>
      <c r="BF689" s="13">
        <f t="shared" si="466"/>
        <v>0</v>
      </c>
      <c r="BG689" s="13">
        <f t="shared" si="467"/>
        <v>0</v>
      </c>
      <c r="BH689" s="13">
        <f t="shared" si="468"/>
        <v>0</v>
      </c>
      <c r="BI689" s="13">
        <f t="shared" si="469"/>
        <v>0</v>
      </c>
      <c r="BJ689" s="13">
        <f t="shared" si="470"/>
        <v>0</v>
      </c>
      <c r="BK689" s="13">
        <f t="shared" si="471"/>
        <v>0</v>
      </c>
      <c r="BL689" s="13">
        <f t="shared" si="472"/>
        <v>0</v>
      </c>
      <c r="BM689" s="13">
        <f t="shared" si="473"/>
        <v>0</v>
      </c>
      <c r="BN689" s="13">
        <f t="shared" si="474"/>
        <v>0</v>
      </c>
      <c r="BO689" s="13">
        <f t="shared" si="475"/>
        <v>0</v>
      </c>
      <c r="BP689" s="13">
        <f t="shared" si="476"/>
        <v>0</v>
      </c>
      <c r="BQ689" s="13">
        <f t="shared" si="477"/>
        <v>0</v>
      </c>
      <c r="BR689" s="13">
        <f t="shared" si="478"/>
        <v>0</v>
      </c>
      <c r="BS689" s="13">
        <f t="shared" si="479"/>
        <v>0</v>
      </c>
      <c r="BT689" s="13">
        <f t="shared" si="480"/>
        <v>0</v>
      </c>
      <c r="BU689" s="40">
        <f t="shared" si="504"/>
        <v>1</v>
      </c>
      <c r="BV689" s="13">
        <f t="shared" si="481"/>
        <v>0</v>
      </c>
      <c r="BW689" s="13">
        <f t="shared" si="482"/>
        <v>0</v>
      </c>
      <c r="BX689" s="13">
        <f t="shared" si="483"/>
        <v>0</v>
      </c>
      <c r="BY689" s="13">
        <f t="shared" si="484"/>
        <v>0</v>
      </c>
      <c r="BZ689" s="13">
        <f t="shared" si="485"/>
        <v>0</v>
      </c>
      <c r="CA689" s="13">
        <f t="shared" si="486"/>
        <v>0</v>
      </c>
      <c r="CB689" s="13">
        <f t="shared" si="487"/>
        <v>0</v>
      </c>
      <c r="CC689" s="13">
        <f t="shared" si="488"/>
        <v>0</v>
      </c>
      <c r="CD689" s="13">
        <f t="shared" si="489"/>
        <v>0</v>
      </c>
      <c r="CE689" s="13">
        <f t="shared" si="490"/>
        <v>0</v>
      </c>
      <c r="CF689" s="13">
        <f t="shared" si="491"/>
        <v>0</v>
      </c>
      <c r="CG689" s="13">
        <f t="shared" si="492"/>
        <v>0</v>
      </c>
      <c r="CH689" s="13">
        <f t="shared" si="493"/>
        <v>0</v>
      </c>
      <c r="CI689" s="13">
        <f t="shared" si="494"/>
        <v>0</v>
      </c>
      <c r="CJ689" s="13">
        <f t="shared" si="495"/>
        <v>0</v>
      </c>
      <c r="CK689" s="13">
        <f t="shared" si="496"/>
        <v>1</v>
      </c>
      <c r="CL689" s="13">
        <f t="shared" si="497"/>
        <v>0</v>
      </c>
      <c r="CM689" s="13">
        <f t="shared" si="498"/>
        <v>0</v>
      </c>
      <c r="CN689" s="13">
        <f t="shared" si="499"/>
        <v>0</v>
      </c>
      <c r="CO689" s="13">
        <f t="shared" si="500"/>
        <v>0</v>
      </c>
      <c r="CP689" s="13">
        <f t="shared" si="501"/>
        <v>0</v>
      </c>
      <c r="CQ689" s="13">
        <f t="shared" si="502"/>
        <v>0</v>
      </c>
      <c r="CR689" s="13">
        <f t="shared" si="503"/>
        <v>1</v>
      </c>
      <c r="CS689" s="13">
        <f t="shared" si="505"/>
        <v>0</v>
      </c>
      <c r="CT689" s="13" t="s">
        <v>107</v>
      </c>
    </row>
    <row r="690" spans="1:98" x14ac:dyDescent="0.35">
      <c r="A690" s="14">
        <v>509</v>
      </c>
      <c r="B690" s="6">
        <v>689</v>
      </c>
      <c r="C690" s="6">
        <v>17</v>
      </c>
      <c r="D690" s="6">
        <v>1</v>
      </c>
      <c r="G690" s="6">
        <v>2</v>
      </c>
      <c r="H690" s="6"/>
      <c r="I690" s="6"/>
      <c r="J690" s="6" t="s">
        <v>338</v>
      </c>
      <c r="K690" s="16">
        <v>43776</v>
      </c>
      <c r="L690" s="6" t="s">
        <v>260</v>
      </c>
      <c r="M690" s="6" t="s">
        <v>139</v>
      </c>
      <c r="N690" s="6"/>
      <c r="O690" s="6"/>
      <c r="P690" s="16">
        <v>43775</v>
      </c>
      <c r="Q690" s="17">
        <v>0.59722222222222221</v>
      </c>
      <c r="R690" s="6" t="s">
        <v>99</v>
      </c>
      <c r="S690" s="6" t="s">
        <v>98</v>
      </c>
      <c r="T690" s="6" t="s">
        <v>53</v>
      </c>
      <c r="U690" s="6" t="s">
        <v>1034</v>
      </c>
      <c r="V690" s="6" t="s">
        <v>141</v>
      </c>
      <c r="W690" s="6" t="s">
        <v>94</v>
      </c>
      <c r="Y690" s="6" t="s">
        <v>87</v>
      </c>
      <c r="AU690" s="6" t="s">
        <v>105</v>
      </c>
      <c r="AV690" s="6" t="s">
        <v>106</v>
      </c>
      <c r="AX690" s="6" t="s">
        <v>99</v>
      </c>
      <c r="AY690" s="13">
        <f t="shared" si="460"/>
        <v>0</v>
      </c>
      <c r="AZ690" s="13">
        <f t="shared" si="461"/>
        <v>0</v>
      </c>
      <c r="BA690" s="13">
        <f t="shared" si="462"/>
        <v>0</v>
      </c>
      <c r="BB690" s="13">
        <f t="shared" si="463"/>
        <v>0</v>
      </c>
      <c r="BC690" s="13">
        <f t="shared" si="464"/>
        <v>1</v>
      </c>
      <c r="BD690" s="13">
        <f t="shared" si="465"/>
        <v>0</v>
      </c>
      <c r="BE690" s="13">
        <f>COUNTIF(T690:AW690,"Tocaciones")</f>
        <v>0</v>
      </c>
      <c r="BF690" s="13">
        <f t="shared" si="466"/>
        <v>0</v>
      </c>
      <c r="BG690" s="13">
        <f t="shared" si="467"/>
        <v>0</v>
      </c>
      <c r="BH690" s="13">
        <f t="shared" si="468"/>
        <v>0</v>
      </c>
      <c r="BI690" s="13">
        <f t="shared" si="469"/>
        <v>0</v>
      </c>
      <c r="BJ690" s="13">
        <f t="shared" si="470"/>
        <v>0</v>
      </c>
      <c r="BK690" s="13">
        <f t="shared" si="471"/>
        <v>0</v>
      </c>
      <c r="BL690" s="13">
        <f t="shared" si="472"/>
        <v>0</v>
      </c>
      <c r="BM690" s="13">
        <f t="shared" si="473"/>
        <v>0</v>
      </c>
      <c r="BN690" s="13">
        <f t="shared" si="474"/>
        <v>0</v>
      </c>
      <c r="BO690" s="13">
        <f t="shared" si="475"/>
        <v>0</v>
      </c>
      <c r="BP690" s="13">
        <f t="shared" si="476"/>
        <v>0</v>
      </c>
      <c r="BQ690" s="13">
        <f t="shared" si="477"/>
        <v>0</v>
      </c>
      <c r="BR690" s="13">
        <f t="shared" si="478"/>
        <v>0</v>
      </c>
      <c r="BS690" s="13">
        <f t="shared" si="479"/>
        <v>0</v>
      </c>
      <c r="BT690" s="13">
        <f t="shared" si="480"/>
        <v>0</v>
      </c>
      <c r="BU690" s="40">
        <f t="shared" si="504"/>
        <v>1</v>
      </c>
      <c r="BV690" s="13">
        <f t="shared" si="481"/>
        <v>0</v>
      </c>
      <c r="BW690" s="13">
        <f t="shared" si="482"/>
        <v>0</v>
      </c>
      <c r="BX690" s="13">
        <f t="shared" si="483"/>
        <v>0</v>
      </c>
      <c r="BY690" s="13">
        <f t="shared" si="484"/>
        <v>0</v>
      </c>
      <c r="BZ690" s="13">
        <f t="shared" si="485"/>
        <v>0</v>
      </c>
      <c r="CA690" s="13">
        <f t="shared" si="486"/>
        <v>0</v>
      </c>
      <c r="CB690" s="13">
        <f t="shared" si="487"/>
        <v>0</v>
      </c>
      <c r="CC690" s="13">
        <f t="shared" si="488"/>
        <v>0</v>
      </c>
      <c r="CD690" s="13">
        <f t="shared" si="489"/>
        <v>0</v>
      </c>
      <c r="CE690" s="13">
        <f t="shared" si="490"/>
        <v>0</v>
      </c>
      <c r="CF690" s="13">
        <f t="shared" si="491"/>
        <v>0</v>
      </c>
      <c r="CG690" s="13">
        <f t="shared" si="492"/>
        <v>0</v>
      </c>
      <c r="CH690" s="13">
        <f t="shared" si="493"/>
        <v>0</v>
      </c>
      <c r="CI690" s="13">
        <f t="shared" si="494"/>
        <v>0</v>
      </c>
      <c r="CJ690" s="13">
        <f t="shared" si="495"/>
        <v>0</v>
      </c>
      <c r="CK690" s="13">
        <f t="shared" si="496"/>
        <v>1</v>
      </c>
      <c r="CL690" s="13">
        <f t="shared" si="497"/>
        <v>0</v>
      </c>
      <c r="CM690" s="13">
        <f t="shared" si="498"/>
        <v>0</v>
      </c>
      <c r="CN690" s="13">
        <f t="shared" si="499"/>
        <v>0</v>
      </c>
      <c r="CO690" s="13">
        <f t="shared" si="500"/>
        <v>0</v>
      </c>
      <c r="CP690" s="13">
        <f t="shared" si="501"/>
        <v>0</v>
      </c>
      <c r="CQ690" s="13">
        <f t="shared" si="502"/>
        <v>0</v>
      </c>
      <c r="CR690" s="13">
        <f t="shared" si="503"/>
        <v>1</v>
      </c>
      <c r="CS690" s="13">
        <f t="shared" si="505"/>
        <v>0</v>
      </c>
      <c r="CT690" s="13" t="s">
        <v>107</v>
      </c>
    </row>
    <row r="691" spans="1:98" x14ac:dyDescent="0.35">
      <c r="A691" s="14">
        <v>509</v>
      </c>
      <c r="B691" s="6">
        <v>690</v>
      </c>
      <c r="C691" s="6">
        <v>46</v>
      </c>
      <c r="D691" s="6">
        <v>1</v>
      </c>
      <c r="G691" s="6">
        <v>2</v>
      </c>
      <c r="H691" s="6"/>
      <c r="I691" s="6"/>
      <c r="J691" s="6" t="s">
        <v>338</v>
      </c>
      <c r="K691" s="16">
        <v>43776</v>
      </c>
      <c r="L691" s="6" t="s">
        <v>260</v>
      </c>
      <c r="M691" s="6" t="s">
        <v>139</v>
      </c>
      <c r="N691" s="6"/>
      <c r="O691" s="6"/>
      <c r="P691" s="16">
        <v>43775</v>
      </c>
      <c r="Q691" s="17">
        <v>0.59722222222222221</v>
      </c>
      <c r="R691" s="6" t="s">
        <v>99</v>
      </c>
      <c r="S691" s="6" t="s">
        <v>98</v>
      </c>
      <c r="T691" s="6" t="s">
        <v>53</v>
      </c>
      <c r="U691" s="6" t="s">
        <v>1034</v>
      </c>
      <c r="V691" s="6" t="s">
        <v>141</v>
      </c>
      <c r="W691" s="6" t="s">
        <v>94</v>
      </c>
      <c r="Y691" s="6" t="s">
        <v>87</v>
      </c>
      <c r="AU691" s="6" t="s">
        <v>105</v>
      </c>
      <c r="AV691" s="6" t="s">
        <v>106</v>
      </c>
      <c r="AX691" s="6" t="s">
        <v>99</v>
      </c>
      <c r="AY691" s="13">
        <f t="shared" si="460"/>
        <v>0</v>
      </c>
      <c r="AZ691" s="13">
        <f t="shared" si="461"/>
        <v>0</v>
      </c>
      <c r="BA691" s="13">
        <f t="shared" si="462"/>
        <v>0</v>
      </c>
      <c r="BB691" s="13">
        <f t="shared" si="463"/>
        <v>0</v>
      </c>
      <c r="BC691" s="13">
        <f t="shared" si="464"/>
        <v>1</v>
      </c>
      <c r="BD691" s="13">
        <f t="shared" si="465"/>
        <v>0</v>
      </c>
      <c r="BE691" s="13">
        <f>COUNTIF(T691:AT691,"Tocaciones")</f>
        <v>0</v>
      </c>
      <c r="BF691" s="13">
        <f t="shared" si="466"/>
        <v>0</v>
      </c>
      <c r="BG691" s="13">
        <f t="shared" si="467"/>
        <v>0</v>
      </c>
      <c r="BH691" s="13">
        <f t="shared" si="468"/>
        <v>0</v>
      </c>
      <c r="BI691" s="13">
        <f t="shared" si="469"/>
        <v>0</v>
      </c>
      <c r="BJ691" s="13">
        <f t="shared" si="470"/>
        <v>0</v>
      </c>
      <c r="BK691" s="13">
        <f t="shared" si="471"/>
        <v>0</v>
      </c>
      <c r="BL691" s="13">
        <f t="shared" si="472"/>
        <v>0</v>
      </c>
      <c r="BM691" s="13">
        <f t="shared" si="473"/>
        <v>0</v>
      </c>
      <c r="BN691" s="13">
        <f t="shared" si="474"/>
        <v>0</v>
      </c>
      <c r="BO691" s="13">
        <f t="shared" si="475"/>
        <v>0</v>
      </c>
      <c r="BP691" s="13">
        <f t="shared" si="476"/>
        <v>0</v>
      </c>
      <c r="BQ691" s="13">
        <f t="shared" si="477"/>
        <v>0</v>
      </c>
      <c r="BR691" s="13">
        <f t="shared" si="478"/>
        <v>0</v>
      </c>
      <c r="BS691" s="13">
        <f t="shared" si="479"/>
        <v>0</v>
      </c>
      <c r="BT691" s="13">
        <f t="shared" si="480"/>
        <v>0</v>
      </c>
      <c r="BU691" s="40">
        <f t="shared" si="504"/>
        <v>1</v>
      </c>
      <c r="BV691" s="13">
        <f t="shared" si="481"/>
        <v>0</v>
      </c>
      <c r="BW691" s="13">
        <f t="shared" si="482"/>
        <v>0</v>
      </c>
      <c r="BX691" s="13">
        <f t="shared" si="483"/>
        <v>0</v>
      </c>
      <c r="BY691" s="13">
        <f t="shared" si="484"/>
        <v>0</v>
      </c>
      <c r="BZ691" s="13">
        <f t="shared" si="485"/>
        <v>0</v>
      </c>
      <c r="CA691" s="13">
        <f t="shared" si="486"/>
        <v>0</v>
      </c>
      <c r="CB691" s="13">
        <f t="shared" si="487"/>
        <v>0</v>
      </c>
      <c r="CC691" s="13">
        <f t="shared" si="488"/>
        <v>0</v>
      </c>
      <c r="CD691" s="13">
        <f t="shared" si="489"/>
        <v>0</v>
      </c>
      <c r="CE691" s="13">
        <f t="shared" si="490"/>
        <v>0</v>
      </c>
      <c r="CF691" s="13">
        <f t="shared" si="491"/>
        <v>0</v>
      </c>
      <c r="CG691" s="13">
        <f t="shared" si="492"/>
        <v>0</v>
      </c>
      <c r="CH691" s="13">
        <f t="shared" si="493"/>
        <v>0</v>
      </c>
      <c r="CI691" s="13">
        <f t="shared" si="494"/>
        <v>0</v>
      </c>
      <c r="CJ691" s="13">
        <f t="shared" si="495"/>
        <v>0</v>
      </c>
      <c r="CK691" s="13">
        <f t="shared" si="496"/>
        <v>1</v>
      </c>
      <c r="CL691" s="13">
        <f t="shared" si="497"/>
        <v>0</v>
      </c>
      <c r="CM691" s="13">
        <f t="shared" si="498"/>
        <v>0</v>
      </c>
      <c r="CN691" s="13">
        <f t="shared" si="499"/>
        <v>0</v>
      </c>
      <c r="CO691" s="13">
        <f t="shared" si="500"/>
        <v>0</v>
      </c>
      <c r="CP691" s="13">
        <f t="shared" si="501"/>
        <v>0</v>
      </c>
      <c r="CQ691" s="13">
        <f t="shared" si="502"/>
        <v>0</v>
      </c>
      <c r="CR691" s="13">
        <f t="shared" si="503"/>
        <v>1</v>
      </c>
      <c r="CS691" s="13">
        <f t="shared" si="505"/>
        <v>0</v>
      </c>
      <c r="CT691" s="13" t="s">
        <v>107</v>
      </c>
    </row>
    <row r="692" spans="1:98" x14ac:dyDescent="0.35">
      <c r="A692" s="14">
        <v>510</v>
      </c>
      <c r="B692" s="6">
        <v>691</v>
      </c>
      <c r="C692" s="13">
        <v>19</v>
      </c>
      <c r="D692" s="6">
        <v>1</v>
      </c>
      <c r="G692" s="6">
        <v>1</v>
      </c>
      <c r="H692" s="6"/>
      <c r="I692" s="6"/>
      <c r="J692" s="6" t="s">
        <v>133</v>
      </c>
      <c r="K692" s="21">
        <v>43773</v>
      </c>
      <c r="L692" s="6" t="s">
        <v>172</v>
      </c>
      <c r="M692" s="6" t="s">
        <v>440</v>
      </c>
      <c r="N692" s="6"/>
      <c r="O692" s="6"/>
      <c r="P692" s="16">
        <v>43764</v>
      </c>
      <c r="Q692" s="17">
        <v>0.89583333333333337</v>
      </c>
      <c r="R692" s="6" t="s">
        <v>98</v>
      </c>
      <c r="S692" s="6" t="s">
        <v>98</v>
      </c>
      <c r="T692" s="6" t="s">
        <v>52</v>
      </c>
      <c r="U692" s="6" t="s">
        <v>1035</v>
      </c>
      <c r="V692" s="6" t="s">
        <v>442</v>
      </c>
      <c r="W692" s="6" t="s">
        <v>94</v>
      </c>
      <c r="Y692" s="6" t="s">
        <v>73</v>
      </c>
      <c r="Z692" s="6" t="s">
        <v>74</v>
      </c>
      <c r="AU692" s="6" t="s">
        <v>105</v>
      </c>
      <c r="AV692" s="6" t="s">
        <v>106</v>
      </c>
      <c r="AX692" s="6" t="s">
        <v>99</v>
      </c>
      <c r="AY692" s="13">
        <f t="shared" si="460"/>
        <v>0</v>
      </c>
      <c r="AZ692" s="13">
        <f t="shared" si="461"/>
        <v>0</v>
      </c>
      <c r="BA692" s="13">
        <f t="shared" si="462"/>
        <v>0</v>
      </c>
      <c r="BB692" s="13">
        <f t="shared" si="463"/>
        <v>1</v>
      </c>
      <c r="BC692" s="13">
        <f t="shared" si="464"/>
        <v>0</v>
      </c>
      <c r="BD692" s="13">
        <f t="shared" si="465"/>
        <v>0</v>
      </c>
      <c r="BE692" s="13">
        <f>COUNTIF(T692:AW692,"Tocaciones")</f>
        <v>0</v>
      </c>
      <c r="BF692" s="13">
        <f t="shared" si="466"/>
        <v>0</v>
      </c>
      <c r="BG692" s="13">
        <f t="shared" si="467"/>
        <v>0</v>
      </c>
      <c r="BH692" s="13">
        <f t="shared" si="468"/>
        <v>0</v>
      </c>
      <c r="BI692" s="13">
        <f t="shared" si="469"/>
        <v>0</v>
      </c>
      <c r="BJ692" s="13">
        <f t="shared" si="470"/>
        <v>0</v>
      </c>
      <c r="BK692" s="13">
        <f t="shared" si="471"/>
        <v>0</v>
      </c>
      <c r="BL692" s="13">
        <f t="shared" si="472"/>
        <v>0</v>
      </c>
      <c r="BM692" s="13">
        <f t="shared" si="473"/>
        <v>0</v>
      </c>
      <c r="BN692" s="13">
        <f t="shared" si="474"/>
        <v>0</v>
      </c>
      <c r="BO692" s="13">
        <f t="shared" si="475"/>
        <v>0</v>
      </c>
      <c r="BP692" s="13">
        <f t="shared" si="476"/>
        <v>0</v>
      </c>
      <c r="BQ692" s="13">
        <f t="shared" si="477"/>
        <v>0</v>
      </c>
      <c r="BR692" s="13">
        <f t="shared" si="478"/>
        <v>0</v>
      </c>
      <c r="BS692" s="13">
        <f t="shared" si="479"/>
        <v>0</v>
      </c>
      <c r="BT692" s="13">
        <f t="shared" si="480"/>
        <v>0</v>
      </c>
      <c r="BU692" s="40">
        <f t="shared" si="504"/>
        <v>1</v>
      </c>
      <c r="BV692" s="13">
        <f t="shared" si="481"/>
        <v>0</v>
      </c>
      <c r="BW692" s="13">
        <f t="shared" si="482"/>
        <v>1</v>
      </c>
      <c r="BX692" s="13">
        <f t="shared" si="483"/>
        <v>1</v>
      </c>
      <c r="BY692" s="13">
        <f t="shared" si="484"/>
        <v>0</v>
      </c>
      <c r="BZ692" s="13">
        <f t="shared" si="485"/>
        <v>0</v>
      </c>
      <c r="CA692" s="13">
        <f t="shared" si="486"/>
        <v>0</v>
      </c>
      <c r="CB692" s="13">
        <f t="shared" si="487"/>
        <v>0</v>
      </c>
      <c r="CC692" s="13">
        <f t="shared" si="488"/>
        <v>0</v>
      </c>
      <c r="CD692" s="13">
        <f t="shared" si="489"/>
        <v>0</v>
      </c>
      <c r="CE692" s="13">
        <f t="shared" si="490"/>
        <v>0</v>
      </c>
      <c r="CF692" s="13">
        <f t="shared" si="491"/>
        <v>0</v>
      </c>
      <c r="CG692" s="13">
        <f t="shared" si="492"/>
        <v>0</v>
      </c>
      <c r="CH692" s="13">
        <f t="shared" si="493"/>
        <v>0</v>
      </c>
      <c r="CI692" s="13">
        <f t="shared" si="494"/>
        <v>0</v>
      </c>
      <c r="CJ692" s="13">
        <f t="shared" si="495"/>
        <v>0</v>
      </c>
      <c r="CK692" s="13">
        <f t="shared" si="496"/>
        <v>0</v>
      </c>
      <c r="CL692" s="13">
        <f t="shared" si="497"/>
        <v>0</v>
      </c>
      <c r="CM692" s="13">
        <f t="shared" si="498"/>
        <v>0</v>
      </c>
      <c r="CN692" s="13">
        <f t="shared" si="499"/>
        <v>0</v>
      </c>
      <c r="CO692" s="13">
        <f t="shared" si="500"/>
        <v>0</v>
      </c>
      <c r="CP692" s="13">
        <f t="shared" si="501"/>
        <v>0</v>
      </c>
      <c r="CQ692" s="13">
        <f t="shared" si="502"/>
        <v>0</v>
      </c>
      <c r="CR692" s="13">
        <f t="shared" si="503"/>
        <v>1</v>
      </c>
      <c r="CS692" s="13">
        <f t="shared" si="505"/>
        <v>0</v>
      </c>
      <c r="CT692" s="13" t="s">
        <v>107</v>
      </c>
    </row>
    <row r="693" spans="1:98" x14ac:dyDescent="0.35">
      <c r="A693" s="14">
        <v>511</v>
      </c>
      <c r="B693" s="6">
        <v>692</v>
      </c>
      <c r="C693" s="13">
        <v>26</v>
      </c>
      <c r="D693" s="6">
        <v>1</v>
      </c>
      <c r="G693" s="6">
        <v>1</v>
      </c>
      <c r="H693" s="6"/>
      <c r="I693" s="6"/>
      <c r="J693" s="6" t="s">
        <v>320</v>
      </c>
      <c r="K693" s="16">
        <v>43790</v>
      </c>
      <c r="L693" s="6" t="s">
        <v>172</v>
      </c>
      <c r="M693" s="6" t="s">
        <v>440</v>
      </c>
      <c r="N693" s="6"/>
      <c r="O693" s="6"/>
      <c r="P693" s="16">
        <v>43760</v>
      </c>
      <c r="Q693" s="17">
        <v>0.95833333333333337</v>
      </c>
      <c r="R693" s="6" t="s">
        <v>307</v>
      </c>
      <c r="S693" s="6" t="s">
        <v>99</v>
      </c>
      <c r="T693" s="6" t="s">
        <v>52</v>
      </c>
      <c r="U693" s="6" t="s">
        <v>1036</v>
      </c>
      <c r="V693" s="6" t="s">
        <v>1037</v>
      </c>
      <c r="W693" s="6" t="s">
        <v>94</v>
      </c>
      <c r="Y693" s="6" t="s">
        <v>73</v>
      </c>
      <c r="Z693" s="13">
        <v>999</v>
      </c>
      <c r="AU693" s="6" t="s">
        <v>105</v>
      </c>
      <c r="AV693" s="6" t="s">
        <v>106</v>
      </c>
      <c r="AX693" s="6" t="s">
        <v>310</v>
      </c>
      <c r="AY693" s="13">
        <f t="shared" si="460"/>
        <v>0</v>
      </c>
      <c r="AZ693" s="13">
        <f t="shared" si="461"/>
        <v>0</v>
      </c>
      <c r="BA693" s="13">
        <f t="shared" si="462"/>
        <v>0</v>
      </c>
      <c r="BB693" s="13">
        <f t="shared" si="463"/>
        <v>1</v>
      </c>
      <c r="BC693" s="13">
        <f t="shared" si="464"/>
        <v>0</v>
      </c>
      <c r="BD693" s="13">
        <f t="shared" si="465"/>
        <v>0</v>
      </c>
      <c r="BE693" s="13">
        <f>COUNTIF(T693:AT693,"Tocaciones")</f>
        <v>0</v>
      </c>
      <c r="BF693" s="13">
        <f t="shared" si="466"/>
        <v>0</v>
      </c>
      <c r="BG693" s="13">
        <f t="shared" si="467"/>
        <v>0</v>
      </c>
      <c r="BH693" s="13">
        <f t="shared" si="468"/>
        <v>0</v>
      </c>
      <c r="BI693" s="13">
        <f t="shared" si="469"/>
        <v>0</v>
      </c>
      <c r="BJ693" s="13">
        <f t="shared" si="470"/>
        <v>0</v>
      </c>
      <c r="BK693" s="13">
        <f t="shared" si="471"/>
        <v>0</v>
      </c>
      <c r="BL693" s="13">
        <f t="shared" si="472"/>
        <v>0</v>
      </c>
      <c r="BM693" s="13">
        <f t="shared" si="473"/>
        <v>0</v>
      </c>
      <c r="BN693" s="13">
        <f t="shared" si="474"/>
        <v>0</v>
      </c>
      <c r="BO693" s="13">
        <f t="shared" si="475"/>
        <v>0</v>
      </c>
      <c r="BP693" s="13">
        <f t="shared" si="476"/>
        <v>0</v>
      </c>
      <c r="BQ693" s="13">
        <f t="shared" si="477"/>
        <v>0</v>
      </c>
      <c r="BR693" s="13">
        <f t="shared" si="478"/>
        <v>0</v>
      </c>
      <c r="BS693" s="13">
        <f t="shared" si="479"/>
        <v>0</v>
      </c>
      <c r="BT693" s="13">
        <f t="shared" si="480"/>
        <v>0</v>
      </c>
      <c r="BU693" s="40">
        <f t="shared" si="504"/>
        <v>1</v>
      </c>
      <c r="BV693" s="13">
        <f t="shared" si="481"/>
        <v>0</v>
      </c>
      <c r="BW693" s="13">
        <f t="shared" si="482"/>
        <v>1</v>
      </c>
      <c r="BX693" s="13">
        <f t="shared" si="483"/>
        <v>0</v>
      </c>
      <c r="BY693" s="13">
        <f t="shared" si="484"/>
        <v>0</v>
      </c>
      <c r="BZ693" s="13">
        <f t="shared" si="485"/>
        <v>0</v>
      </c>
      <c r="CA693" s="13">
        <f t="shared" si="486"/>
        <v>0</v>
      </c>
      <c r="CB693" s="13">
        <f t="shared" si="487"/>
        <v>0</v>
      </c>
      <c r="CC693" s="13">
        <f t="shared" si="488"/>
        <v>0</v>
      </c>
      <c r="CD693" s="13">
        <f t="shared" si="489"/>
        <v>0</v>
      </c>
      <c r="CE693" s="13">
        <f t="shared" si="490"/>
        <v>0</v>
      </c>
      <c r="CF693" s="13">
        <f t="shared" si="491"/>
        <v>0</v>
      </c>
      <c r="CG693" s="13">
        <f t="shared" si="492"/>
        <v>0</v>
      </c>
      <c r="CH693" s="13">
        <f t="shared" si="493"/>
        <v>0</v>
      </c>
      <c r="CI693" s="13">
        <f t="shared" si="494"/>
        <v>0</v>
      </c>
      <c r="CJ693" s="13">
        <f t="shared" si="495"/>
        <v>0</v>
      </c>
      <c r="CK693" s="13">
        <f t="shared" si="496"/>
        <v>0</v>
      </c>
      <c r="CL693" s="13">
        <f t="shared" si="497"/>
        <v>0</v>
      </c>
      <c r="CM693" s="13">
        <f t="shared" si="498"/>
        <v>0</v>
      </c>
      <c r="CN693" s="13">
        <f t="shared" si="499"/>
        <v>0</v>
      </c>
      <c r="CO693" s="13">
        <f t="shared" si="500"/>
        <v>0</v>
      </c>
      <c r="CP693" s="13">
        <f t="shared" si="501"/>
        <v>0</v>
      </c>
      <c r="CQ693" s="13">
        <f t="shared" si="502"/>
        <v>0</v>
      </c>
      <c r="CR693" s="13">
        <f t="shared" si="503"/>
        <v>1</v>
      </c>
      <c r="CS693" s="13">
        <f t="shared" si="505"/>
        <v>0</v>
      </c>
      <c r="CT693" s="13" t="s">
        <v>107</v>
      </c>
    </row>
    <row r="694" spans="1:98" x14ac:dyDescent="0.35">
      <c r="A694" s="14">
        <v>512</v>
      </c>
      <c r="B694" s="6">
        <v>693</v>
      </c>
      <c r="C694" s="13">
        <v>23</v>
      </c>
      <c r="D694" s="6">
        <v>1</v>
      </c>
      <c r="G694" s="6">
        <v>1</v>
      </c>
      <c r="H694" s="6"/>
      <c r="I694" s="6"/>
      <c r="J694" s="6" t="s">
        <v>163</v>
      </c>
      <c r="K694" s="16">
        <v>43789</v>
      </c>
      <c r="L694" s="6" t="s">
        <v>172</v>
      </c>
      <c r="M694" s="6" t="s">
        <v>440</v>
      </c>
      <c r="N694" s="6"/>
      <c r="O694" s="6"/>
      <c r="P694" s="16">
        <v>43766</v>
      </c>
      <c r="Q694" s="17">
        <v>0.85416666666666663</v>
      </c>
      <c r="R694" s="6" t="s">
        <v>99</v>
      </c>
      <c r="S694" s="6" t="s">
        <v>98</v>
      </c>
      <c r="T694" s="6" t="s">
        <v>52</v>
      </c>
      <c r="U694" s="6" t="s">
        <v>1038</v>
      </c>
      <c r="V694" s="6" t="s">
        <v>442</v>
      </c>
      <c r="W694" s="6" t="s">
        <v>94</v>
      </c>
      <c r="Y694" s="6" t="s">
        <v>73</v>
      </c>
      <c r="Z694" s="6" t="s">
        <v>74</v>
      </c>
      <c r="AU694" s="6" t="s">
        <v>105</v>
      </c>
      <c r="AV694" s="6" t="s">
        <v>106</v>
      </c>
      <c r="AX694" s="6" t="s">
        <v>99</v>
      </c>
      <c r="AY694" s="13">
        <f t="shared" si="460"/>
        <v>0</v>
      </c>
      <c r="AZ694" s="13">
        <f t="shared" si="461"/>
        <v>0</v>
      </c>
      <c r="BA694" s="13">
        <f t="shared" si="462"/>
        <v>0</v>
      </c>
      <c r="BB694" s="13">
        <f t="shared" si="463"/>
        <v>1</v>
      </c>
      <c r="BC694" s="13">
        <f t="shared" si="464"/>
        <v>0</v>
      </c>
      <c r="BD694" s="13">
        <f t="shared" si="465"/>
        <v>0</v>
      </c>
      <c r="BE694" s="13">
        <f>COUNTIF(T694:AW694,"Tocaciones")</f>
        <v>0</v>
      </c>
      <c r="BF694" s="13">
        <f t="shared" si="466"/>
        <v>0</v>
      </c>
      <c r="BG694" s="13">
        <f t="shared" si="467"/>
        <v>0</v>
      </c>
      <c r="BH694" s="13">
        <f t="shared" si="468"/>
        <v>0</v>
      </c>
      <c r="BI694" s="13">
        <f t="shared" si="469"/>
        <v>0</v>
      </c>
      <c r="BJ694" s="13">
        <f t="shared" si="470"/>
        <v>0</v>
      </c>
      <c r="BK694" s="13">
        <f t="shared" si="471"/>
        <v>0</v>
      </c>
      <c r="BL694" s="13">
        <f t="shared" si="472"/>
        <v>0</v>
      </c>
      <c r="BM694" s="13">
        <f t="shared" si="473"/>
        <v>0</v>
      </c>
      <c r="BN694" s="13">
        <f t="shared" si="474"/>
        <v>0</v>
      </c>
      <c r="BO694" s="13">
        <f t="shared" si="475"/>
        <v>0</v>
      </c>
      <c r="BP694" s="13">
        <f t="shared" si="476"/>
        <v>0</v>
      </c>
      <c r="BQ694" s="13">
        <f t="shared" si="477"/>
        <v>0</v>
      </c>
      <c r="BR694" s="13">
        <f t="shared" si="478"/>
        <v>0</v>
      </c>
      <c r="BS694" s="13">
        <f t="shared" si="479"/>
        <v>0</v>
      </c>
      <c r="BT694" s="13">
        <f t="shared" si="480"/>
        <v>0</v>
      </c>
      <c r="BU694" s="40">
        <f t="shared" si="504"/>
        <v>1</v>
      </c>
      <c r="BV694" s="13">
        <f t="shared" si="481"/>
        <v>0</v>
      </c>
      <c r="BW694" s="13">
        <f t="shared" si="482"/>
        <v>1</v>
      </c>
      <c r="BX694" s="13">
        <f t="shared" si="483"/>
        <v>1</v>
      </c>
      <c r="BY694" s="13">
        <f t="shared" si="484"/>
        <v>0</v>
      </c>
      <c r="BZ694" s="13">
        <f t="shared" si="485"/>
        <v>0</v>
      </c>
      <c r="CA694" s="13">
        <f t="shared" si="486"/>
        <v>0</v>
      </c>
      <c r="CB694" s="13">
        <f t="shared" si="487"/>
        <v>0</v>
      </c>
      <c r="CC694" s="13">
        <f t="shared" si="488"/>
        <v>0</v>
      </c>
      <c r="CD694" s="13">
        <f t="shared" si="489"/>
        <v>0</v>
      </c>
      <c r="CE694" s="13">
        <f t="shared" si="490"/>
        <v>0</v>
      </c>
      <c r="CF694" s="13">
        <f t="shared" si="491"/>
        <v>0</v>
      </c>
      <c r="CG694" s="13">
        <f t="shared" si="492"/>
        <v>0</v>
      </c>
      <c r="CH694" s="13">
        <f t="shared" si="493"/>
        <v>0</v>
      </c>
      <c r="CI694" s="13">
        <f t="shared" si="494"/>
        <v>0</v>
      </c>
      <c r="CJ694" s="13">
        <f t="shared" si="495"/>
        <v>0</v>
      </c>
      <c r="CK694" s="13">
        <f t="shared" si="496"/>
        <v>0</v>
      </c>
      <c r="CL694" s="13">
        <f t="shared" si="497"/>
        <v>0</v>
      </c>
      <c r="CM694" s="13">
        <f t="shared" si="498"/>
        <v>0</v>
      </c>
      <c r="CN694" s="13">
        <f t="shared" si="499"/>
        <v>0</v>
      </c>
      <c r="CO694" s="13">
        <f t="shared" si="500"/>
        <v>0</v>
      </c>
      <c r="CP694" s="13">
        <f t="shared" si="501"/>
        <v>0</v>
      </c>
      <c r="CQ694" s="13">
        <f t="shared" si="502"/>
        <v>0</v>
      </c>
      <c r="CR694" s="13">
        <f t="shared" si="503"/>
        <v>1</v>
      </c>
      <c r="CS694" s="13">
        <f t="shared" si="505"/>
        <v>0</v>
      </c>
      <c r="CT694" s="13" t="s">
        <v>107</v>
      </c>
    </row>
    <row r="695" spans="1:98" x14ac:dyDescent="0.35">
      <c r="A695" s="14">
        <v>513</v>
      </c>
      <c r="B695" s="6">
        <v>694</v>
      </c>
      <c r="C695" s="13">
        <v>39</v>
      </c>
      <c r="D695" s="6">
        <v>1</v>
      </c>
      <c r="F695" s="6" t="s">
        <v>1039</v>
      </c>
      <c r="G695" s="6">
        <v>1</v>
      </c>
      <c r="H695" s="6"/>
      <c r="I695" s="6"/>
      <c r="J695" s="6" t="s">
        <v>320</v>
      </c>
      <c r="K695" s="21">
        <v>43773</v>
      </c>
      <c r="L695" s="6" t="s">
        <v>86</v>
      </c>
      <c r="M695" s="6" t="s">
        <v>440</v>
      </c>
      <c r="N695" s="6"/>
      <c r="O695" s="6"/>
      <c r="P695" s="21">
        <v>43770</v>
      </c>
      <c r="Q695" s="17">
        <v>0.875</v>
      </c>
      <c r="R695" s="6" t="s">
        <v>310</v>
      </c>
      <c r="S695" s="6" t="s">
        <v>307</v>
      </c>
      <c r="T695" s="6" t="s">
        <v>52</v>
      </c>
      <c r="U695" s="6" t="s">
        <v>1040</v>
      </c>
      <c r="V695" s="6" t="s">
        <v>442</v>
      </c>
      <c r="W695" s="6" t="s">
        <v>94</v>
      </c>
      <c r="Y695" s="6" t="s">
        <v>73</v>
      </c>
      <c r="Z695" s="6" t="s">
        <v>74</v>
      </c>
      <c r="AU695" s="6" t="s">
        <v>105</v>
      </c>
      <c r="AV695" s="6" t="s">
        <v>106</v>
      </c>
      <c r="AX695" s="6" t="s">
        <v>99</v>
      </c>
      <c r="AY695" s="13">
        <f t="shared" si="460"/>
        <v>0</v>
      </c>
      <c r="AZ695" s="13">
        <f t="shared" si="461"/>
        <v>0</v>
      </c>
      <c r="BA695" s="13">
        <f t="shared" si="462"/>
        <v>0</v>
      </c>
      <c r="BB695" s="13">
        <f t="shared" si="463"/>
        <v>1</v>
      </c>
      <c r="BC695" s="13">
        <f t="shared" si="464"/>
        <v>0</v>
      </c>
      <c r="BD695" s="13">
        <f t="shared" si="465"/>
        <v>0</v>
      </c>
      <c r="BE695" s="13">
        <f>COUNTIF(T695:AT695,"Tocaciones")</f>
        <v>0</v>
      </c>
      <c r="BF695" s="13">
        <f t="shared" si="466"/>
        <v>0</v>
      </c>
      <c r="BG695" s="13">
        <f t="shared" si="467"/>
        <v>0</v>
      </c>
      <c r="BH695" s="13">
        <f t="shared" si="468"/>
        <v>0</v>
      </c>
      <c r="BI695" s="13">
        <f t="shared" si="469"/>
        <v>0</v>
      </c>
      <c r="BJ695" s="13">
        <f t="shared" si="470"/>
        <v>0</v>
      </c>
      <c r="BK695" s="13">
        <f t="shared" si="471"/>
        <v>0</v>
      </c>
      <c r="BL695" s="13">
        <f t="shared" si="472"/>
        <v>0</v>
      </c>
      <c r="BM695" s="13">
        <f t="shared" si="473"/>
        <v>0</v>
      </c>
      <c r="BN695" s="13">
        <f t="shared" si="474"/>
        <v>0</v>
      </c>
      <c r="BO695" s="13">
        <f t="shared" si="475"/>
        <v>0</v>
      </c>
      <c r="BP695" s="13">
        <f t="shared" si="476"/>
        <v>0</v>
      </c>
      <c r="BQ695" s="13">
        <f t="shared" si="477"/>
        <v>0</v>
      </c>
      <c r="BR695" s="13">
        <f t="shared" si="478"/>
        <v>0</v>
      </c>
      <c r="BS695" s="13">
        <f t="shared" si="479"/>
        <v>0</v>
      </c>
      <c r="BT695" s="13">
        <f t="shared" si="480"/>
        <v>0</v>
      </c>
      <c r="BU695" s="40">
        <f t="shared" si="504"/>
        <v>1</v>
      </c>
      <c r="BV695" s="13">
        <f t="shared" si="481"/>
        <v>0</v>
      </c>
      <c r="BW695" s="13">
        <f t="shared" si="482"/>
        <v>1</v>
      </c>
      <c r="BX695" s="13">
        <f t="shared" si="483"/>
        <v>1</v>
      </c>
      <c r="BY695" s="13">
        <f t="shared" si="484"/>
        <v>0</v>
      </c>
      <c r="BZ695" s="13">
        <f t="shared" si="485"/>
        <v>0</v>
      </c>
      <c r="CA695" s="13">
        <f t="shared" si="486"/>
        <v>0</v>
      </c>
      <c r="CB695" s="13">
        <f t="shared" si="487"/>
        <v>0</v>
      </c>
      <c r="CC695" s="13">
        <f t="shared" si="488"/>
        <v>0</v>
      </c>
      <c r="CD695" s="13">
        <f t="shared" si="489"/>
        <v>0</v>
      </c>
      <c r="CE695" s="13">
        <f t="shared" si="490"/>
        <v>0</v>
      </c>
      <c r="CF695" s="13">
        <f t="shared" si="491"/>
        <v>0</v>
      </c>
      <c r="CG695" s="13">
        <f t="shared" si="492"/>
        <v>0</v>
      </c>
      <c r="CH695" s="13">
        <f t="shared" si="493"/>
        <v>0</v>
      </c>
      <c r="CI695" s="13">
        <f t="shared" si="494"/>
        <v>0</v>
      </c>
      <c r="CJ695" s="13">
        <f t="shared" si="495"/>
        <v>0</v>
      </c>
      <c r="CK695" s="13">
        <f t="shared" si="496"/>
        <v>0</v>
      </c>
      <c r="CL695" s="13">
        <f t="shared" si="497"/>
        <v>0</v>
      </c>
      <c r="CM695" s="13">
        <f t="shared" si="498"/>
        <v>0</v>
      </c>
      <c r="CN695" s="13">
        <f t="shared" si="499"/>
        <v>0</v>
      </c>
      <c r="CO695" s="13">
        <f t="shared" si="500"/>
        <v>0</v>
      </c>
      <c r="CP695" s="13">
        <f t="shared" si="501"/>
        <v>0</v>
      </c>
      <c r="CQ695" s="13">
        <f t="shared" si="502"/>
        <v>0</v>
      </c>
      <c r="CR695" s="13">
        <f t="shared" si="503"/>
        <v>1</v>
      </c>
      <c r="CS695" s="13">
        <f t="shared" si="505"/>
        <v>0</v>
      </c>
      <c r="CT695" s="13" t="s">
        <v>107</v>
      </c>
    </row>
    <row r="696" spans="1:98" x14ac:dyDescent="0.35">
      <c r="A696" s="14">
        <v>514</v>
      </c>
      <c r="B696" s="6">
        <v>695</v>
      </c>
      <c r="C696" s="13">
        <v>23</v>
      </c>
      <c r="D696" s="6">
        <v>1</v>
      </c>
      <c r="G696" s="6">
        <v>1</v>
      </c>
      <c r="H696" s="6"/>
      <c r="I696" s="6"/>
      <c r="J696" s="6" t="s">
        <v>320</v>
      </c>
      <c r="K696" s="16">
        <v>43790</v>
      </c>
      <c r="L696" s="6" t="s">
        <v>172</v>
      </c>
      <c r="M696" s="6" t="s">
        <v>440</v>
      </c>
      <c r="N696" s="6"/>
      <c r="O696" s="6"/>
      <c r="P696" s="16">
        <v>43764</v>
      </c>
      <c r="Q696" s="17">
        <v>0.83333333333333337</v>
      </c>
      <c r="R696" s="6" t="s">
        <v>307</v>
      </c>
      <c r="S696" s="6" t="s">
        <v>307</v>
      </c>
      <c r="T696" s="6" t="s">
        <v>52</v>
      </c>
      <c r="U696" s="6" t="s">
        <v>1040</v>
      </c>
      <c r="V696" s="6" t="s">
        <v>442</v>
      </c>
      <c r="W696" s="6" t="s">
        <v>91</v>
      </c>
      <c r="Y696" s="6" t="s">
        <v>73</v>
      </c>
      <c r="Z696" s="6" t="s">
        <v>74</v>
      </c>
      <c r="AU696" s="6" t="s">
        <v>105</v>
      </c>
      <c r="AV696" s="6" t="s">
        <v>106</v>
      </c>
      <c r="AX696" s="6" t="s">
        <v>310</v>
      </c>
      <c r="AY696" s="13">
        <f t="shared" si="460"/>
        <v>0</v>
      </c>
      <c r="AZ696" s="13">
        <f t="shared" si="461"/>
        <v>0</v>
      </c>
      <c r="BA696" s="13">
        <f t="shared" si="462"/>
        <v>0</v>
      </c>
      <c r="BB696" s="13">
        <f t="shared" si="463"/>
        <v>1</v>
      </c>
      <c r="BC696" s="13">
        <f t="shared" si="464"/>
        <v>0</v>
      </c>
      <c r="BD696" s="13">
        <f t="shared" si="465"/>
        <v>0</v>
      </c>
      <c r="BE696" s="13">
        <f>COUNTIF(T696:AW696,"Tocaciones")</f>
        <v>0</v>
      </c>
      <c r="BF696" s="13">
        <f t="shared" si="466"/>
        <v>0</v>
      </c>
      <c r="BG696" s="13">
        <f t="shared" si="467"/>
        <v>0</v>
      </c>
      <c r="BH696" s="13">
        <f t="shared" si="468"/>
        <v>0</v>
      </c>
      <c r="BI696" s="13">
        <f t="shared" si="469"/>
        <v>0</v>
      </c>
      <c r="BJ696" s="13">
        <f t="shared" si="470"/>
        <v>0</v>
      </c>
      <c r="BK696" s="13">
        <f t="shared" si="471"/>
        <v>0</v>
      </c>
      <c r="BL696" s="13">
        <f t="shared" si="472"/>
        <v>0</v>
      </c>
      <c r="BM696" s="13">
        <f t="shared" si="473"/>
        <v>0</v>
      </c>
      <c r="BN696" s="13">
        <f t="shared" si="474"/>
        <v>0</v>
      </c>
      <c r="BO696" s="13">
        <f t="shared" si="475"/>
        <v>0</v>
      </c>
      <c r="BP696" s="13">
        <f t="shared" si="476"/>
        <v>0</v>
      </c>
      <c r="BQ696" s="13">
        <f t="shared" si="477"/>
        <v>0</v>
      </c>
      <c r="BR696" s="13">
        <f t="shared" si="478"/>
        <v>0</v>
      </c>
      <c r="BS696" s="13">
        <f t="shared" si="479"/>
        <v>0</v>
      </c>
      <c r="BT696" s="13">
        <f t="shared" si="480"/>
        <v>0</v>
      </c>
      <c r="BU696" s="40">
        <f t="shared" si="504"/>
        <v>1</v>
      </c>
      <c r="BV696" s="13">
        <f t="shared" si="481"/>
        <v>0</v>
      </c>
      <c r="BW696" s="13">
        <f t="shared" si="482"/>
        <v>1</v>
      </c>
      <c r="BX696" s="13">
        <f t="shared" si="483"/>
        <v>1</v>
      </c>
      <c r="BY696" s="13">
        <f t="shared" si="484"/>
        <v>0</v>
      </c>
      <c r="BZ696" s="13">
        <f t="shared" si="485"/>
        <v>0</v>
      </c>
      <c r="CA696" s="13">
        <f t="shared" si="486"/>
        <v>0</v>
      </c>
      <c r="CB696" s="13">
        <f t="shared" si="487"/>
        <v>0</v>
      </c>
      <c r="CC696" s="13">
        <f t="shared" si="488"/>
        <v>0</v>
      </c>
      <c r="CD696" s="13">
        <f t="shared" si="489"/>
        <v>0</v>
      </c>
      <c r="CE696" s="13">
        <f t="shared" si="490"/>
        <v>0</v>
      </c>
      <c r="CF696" s="13">
        <f t="shared" si="491"/>
        <v>0</v>
      </c>
      <c r="CG696" s="13">
        <f t="shared" si="492"/>
        <v>0</v>
      </c>
      <c r="CH696" s="13">
        <f t="shared" si="493"/>
        <v>0</v>
      </c>
      <c r="CI696" s="13">
        <f t="shared" si="494"/>
        <v>0</v>
      </c>
      <c r="CJ696" s="13">
        <f t="shared" si="495"/>
        <v>0</v>
      </c>
      <c r="CK696" s="13">
        <f t="shared" si="496"/>
        <v>0</v>
      </c>
      <c r="CL696" s="13">
        <f t="shared" si="497"/>
        <v>0</v>
      </c>
      <c r="CM696" s="13">
        <f t="shared" si="498"/>
        <v>0</v>
      </c>
      <c r="CN696" s="13">
        <f t="shared" si="499"/>
        <v>0</v>
      </c>
      <c r="CO696" s="13">
        <f t="shared" si="500"/>
        <v>1</v>
      </c>
      <c r="CP696" s="13">
        <f t="shared" si="501"/>
        <v>0</v>
      </c>
      <c r="CQ696" s="13">
        <f t="shared" si="502"/>
        <v>0</v>
      </c>
      <c r="CR696" s="13">
        <f t="shared" si="503"/>
        <v>0</v>
      </c>
      <c r="CS696" s="13">
        <f t="shared" si="505"/>
        <v>0</v>
      </c>
      <c r="CT696" s="13" t="s">
        <v>107</v>
      </c>
    </row>
    <row r="697" spans="1:98" x14ac:dyDescent="0.35">
      <c r="A697" s="14">
        <v>515</v>
      </c>
      <c r="B697" s="6">
        <v>696</v>
      </c>
      <c r="C697" s="13">
        <v>23</v>
      </c>
      <c r="D697" s="6">
        <v>1</v>
      </c>
      <c r="G697" s="6">
        <v>1</v>
      </c>
      <c r="H697" s="6"/>
      <c r="I697" s="6"/>
      <c r="J697" s="6" t="s">
        <v>320</v>
      </c>
      <c r="K697" s="21">
        <v>43773</v>
      </c>
      <c r="L697" s="6" t="s">
        <v>462</v>
      </c>
      <c r="M697" s="6" t="s">
        <v>440</v>
      </c>
      <c r="N697" s="6"/>
      <c r="O697" s="6"/>
      <c r="P697" s="16">
        <v>43758</v>
      </c>
      <c r="Q697" s="17">
        <v>0.875</v>
      </c>
      <c r="R697" s="6" t="s">
        <v>307</v>
      </c>
      <c r="S697" s="6" t="s">
        <v>307</v>
      </c>
      <c r="T697" s="6" t="s">
        <v>52</v>
      </c>
      <c r="U697" s="6" t="s">
        <v>1041</v>
      </c>
      <c r="V697" s="6" t="s">
        <v>442</v>
      </c>
      <c r="W697" s="6" t="s">
        <v>91</v>
      </c>
      <c r="Y697" s="6" t="s">
        <v>73</v>
      </c>
      <c r="Z697" s="6" t="s">
        <v>74</v>
      </c>
      <c r="AU697" s="6" t="s">
        <v>576</v>
      </c>
      <c r="AV697" s="6" t="s">
        <v>315</v>
      </c>
      <c r="AX697" s="6" t="s">
        <v>310</v>
      </c>
      <c r="AY697" s="13">
        <f t="shared" si="460"/>
        <v>0</v>
      </c>
      <c r="AZ697" s="13">
        <f t="shared" si="461"/>
        <v>0</v>
      </c>
      <c r="BA697" s="13">
        <f t="shared" si="462"/>
        <v>0</v>
      </c>
      <c r="BB697" s="13">
        <f t="shared" si="463"/>
        <v>1</v>
      </c>
      <c r="BC697" s="13">
        <f t="shared" si="464"/>
        <v>0</v>
      </c>
      <c r="BD697" s="13">
        <f t="shared" si="465"/>
        <v>0</v>
      </c>
      <c r="BE697" s="13">
        <f>COUNTIF(T697:AT697,"Tocaciones")</f>
        <v>0</v>
      </c>
      <c r="BF697" s="13">
        <f t="shared" si="466"/>
        <v>0</v>
      </c>
      <c r="BG697" s="13">
        <f t="shared" si="467"/>
        <v>0</v>
      </c>
      <c r="BH697" s="13">
        <f t="shared" si="468"/>
        <v>0</v>
      </c>
      <c r="BI697" s="13">
        <f t="shared" si="469"/>
        <v>0</v>
      </c>
      <c r="BJ697" s="13">
        <f t="shared" si="470"/>
        <v>0</v>
      </c>
      <c r="BK697" s="13">
        <f t="shared" si="471"/>
        <v>0</v>
      </c>
      <c r="BL697" s="13">
        <f t="shared" si="472"/>
        <v>0</v>
      </c>
      <c r="BM697" s="13">
        <f t="shared" si="473"/>
        <v>0</v>
      </c>
      <c r="BN697" s="13">
        <f t="shared" si="474"/>
        <v>0</v>
      </c>
      <c r="BO697" s="13">
        <f t="shared" si="475"/>
        <v>0</v>
      </c>
      <c r="BP697" s="13">
        <f t="shared" si="476"/>
        <v>0</v>
      </c>
      <c r="BQ697" s="13">
        <f t="shared" si="477"/>
        <v>0</v>
      </c>
      <c r="BR697" s="13">
        <f t="shared" si="478"/>
        <v>0</v>
      </c>
      <c r="BS697" s="13">
        <f t="shared" si="479"/>
        <v>0</v>
      </c>
      <c r="BT697" s="13">
        <f t="shared" si="480"/>
        <v>0</v>
      </c>
      <c r="BU697" s="40">
        <f t="shared" si="504"/>
        <v>1</v>
      </c>
      <c r="BV697" s="13">
        <f t="shared" si="481"/>
        <v>0</v>
      </c>
      <c r="BW697" s="13">
        <f t="shared" si="482"/>
        <v>1</v>
      </c>
      <c r="BX697" s="13">
        <f t="shared" si="483"/>
        <v>1</v>
      </c>
      <c r="BY697" s="13">
        <f t="shared" si="484"/>
        <v>0</v>
      </c>
      <c r="BZ697" s="13">
        <f t="shared" si="485"/>
        <v>0</v>
      </c>
      <c r="CA697" s="13">
        <f t="shared" si="486"/>
        <v>0</v>
      </c>
      <c r="CB697" s="13">
        <f t="shared" si="487"/>
        <v>0</v>
      </c>
      <c r="CC697" s="13">
        <f t="shared" si="488"/>
        <v>0</v>
      </c>
      <c r="CD697" s="13">
        <f t="shared" si="489"/>
        <v>0</v>
      </c>
      <c r="CE697" s="13">
        <f t="shared" si="490"/>
        <v>0</v>
      </c>
      <c r="CF697" s="13">
        <f t="shared" si="491"/>
        <v>0</v>
      </c>
      <c r="CG697" s="13">
        <f t="shared" si="492"/>
        <v>0</v>
      </c>
      <c r="CH697" s="13">
        <f t="shared" si="493"/>
        <v>0</v>
      </c>
      <c r="CI697" s="13">
        <f t="shared" si="494"/>
        <v>0</v>
      </c>
      <c r="CJ697" s="13">
        <f t="shared" si="495"/>
        <v>0</v>
      </c>
      <c r="CK697" s="13">
        <f t="shared" si="496"/>
        <v>0</v>
      </c>
      <c r="CL697" s="13">
        <f t="shared" si="497"/>
        <v>0</v>
      </c>
      <c r="CM697" s="13">
        <f t="shared" si="498"/>
        <v>0</v>
      </c>
      <c r="CN697" s="13">
        <f t="shared" si="499"/>
        <v>0</v>
      </c>
      <c r="CO697" s="13">
        <f t="shared" si="500"/>
        <v>1</v>
      </c>
      <c r="CP697" s="13">
        <f t="shared" si="501"/>
        <v>0</v>
      </c>
      <c r="CQ697" s="13">
        <f t="shared" si="502"/>
        <v>0</v>
      </c>
      <c r="CR697" s="13">
        <f t="shared" si="503"/>
        <v>0</v>
      </c>
      <c r="CS697" s="13">
        <f t="shared" si="505"/>
        <v>0</v>
      </c>
      <c r="CT697" s="13" t="s">
        <v>107</v>
      </c>
    </row>
    <row r="698" spans="1:98" x14ac:dyDescent="0.35">
      <c r="A698" s="14">
        <v>516</v>
      </c>
      <c r="B698" s="6">
        <v>697</v>
      </c>
      <c r="C698" s="13">
        <v>31</v>
      </c>
      <c r="D698" s="6">
        <v>1</v>
      </c>
      <c r="G698" s="6">
        <v>1</v>
      </c>
      <c r="H698" s="6"/>
      <c r="I698" s="6"/>
      <c r="J698" s="6" t="s">
        <v>163</v>
      </c>
      <c r="K698" s="16">
        <v>43789</v>
      </c>
      <c r="L698" s="6" t="s">
        <v>172</v>
      </c>
      <c r="M698" s="6" t="s">
        <v>440</v>
      </c>
      <c r="N698" s="6"/>
      <c r="O698" s="6"/>
      <c r="P698" s="16">
        <v>43766</v>
      </c>
      <c r="Q698" s="17">
        <v>0.4375</v>
      </c>
      <c r="R698" s="6" t="s">
        <v>99</v>
      </c>
      <c r="S698" s="6" t="s">
        <v>98</v>
      </c>
      <c r="T698" s="6" t="s">
        <v>52</v>
      </c>
      <c r="U698" s="6" t="s">
        <v>1035</v>
      </c>
      <c r="V698" s="6" t="s">
        <v>442</v>
      </c>
      <c r="W698" s="6" t="s">
        <v>94</v>
      </c>
      <c r="Y698" s="6" t="s">
        <v>73</v>
      </c>
      <c r="Z698" s="6" t="s">
        <v>74</v>
      </c>
      <c r="AU698" s="6" t="s">
        <v>105</v>
      </c>
      <c r="AV698" s="6" t="s">
        <v>106</v>
      </c>
      <c r="AX698" s="6" t="s">
        <v>99</v>
      </c>
      <c r="AY698" s="13">
        <f t="shared" si="460"/>
        <v>0</v>
      </c>
      <c r="AZ698" s="13">
        <f t="shared" si="461"/>
        <v>0</v>
      </c>
      <c r="BA698" s="13">
        <f t="shared" si="462"/>
        <v>0</v>
      </c>
      <c r="BB698" s="13">
        <f t="shared" si="463"/>
        <v>1</v>
      </c>
      <c r="BC698" s="13">
        <f t="shared" si="464"/>
        <v>0</v>
      </c>
      <c r="BD698" s="13">
        <f t="shared" si="465"/>
        <v>0</v>
      </c>
      <c r="BE698" s="13">
        <f>COUNTIF(T698:AW698,"Tocaciones")</f>
        <v>0</v>
      </c>
      <c r="BF698" s="13">
        <f t="shared" si="466"/>
        <v>0</v>
      </c>
      <c r="BG698" s="13">
        <f t="shared" si="467"/>
        <v>0</v>
      </c>
      <c r="BH698" s="13">
        <f t="shared" si="468"/>
        <v>0</v>
      </c>
      <c r="BI698" s="13">
        <f t="shared" si="469"/>
        <v>0</v>
      </c>
      <c r="BJ698" s="13">
        <f t="shared" si="470"/>
        <v>0</v>
      </c>
      <c r="BK698" s="13">
        <f t="shared" si="471"/>
        <v>0</v>
      </c>
      <c r="BL698" s="13">
        <f t="shared" si="472"/>
        <v>0</v>
      </c>
      <c r="BM698" s="13">
        <f t="shared" si="473"/>
        <v>0</v>
      </c>
      <c r="BN698" s="13">
        <f t="shared" si="474"/>
        <v>0</v>
      </c>
      <c r="BO698" s="13">
        <f t="shared" si="475"/>
        <v>0</v>
      </c>
      <c r="BP698" s="13">
        <f t="shared" si="476"/>
        <v>0</v>
      </c>
      <c r="BQ698" s="13">
        <f t="shared" si="477"/>
        <v>0</v>
      </c>
      <c r="BR698" s="13">
        <f t="shared" si="478"/>
        <v>0</v>
      </c>
      <c r="BS698" s="13">
        <f t="shared" si="479"/>
        <v>0</v>
      </c>
      <c r="BT698" s="13">
        <f t="shared" si="480"/>
        <v>0</v>
      </c>
      <c r="BU698" s="40">
        <f t="shared" si="504"/>
        <v>1</v>
      </c>
      <c r="BV698" s="13">
        <f t="shared" si="481"/>
        <v>0</v>
      </c>
      <c r="BW698" s="13">
        <f t="shared" si="482"/>
        <v>1</v>
      </c>
      <c r="BX698" s="13">
        <f t="shared" si="483"/>
        <v>1</v>
      </c>
      <c r="BY698" s="13">
        <f t="shared" si="484"/>
        <v>0</v>
      </c>
      <c r="BZ698" s="13">
        <f t="shared" si="485"/>
        <v>0</v>
      </c>
      <c r="CA698" s="13">
        <f t="shared" si="486"/>
        <v>0</v>
      </c>
      <c r="CB698" s="13">
        <f t="shared" si="487"/>
        <v>0</v>
      </c>
      <c r="CC698" s="13">
        <f t="shared" si="488"/>
        <v>0</v>
      </c>
      <c r="CD698" s="13">
        <f t="shared" si="489"/>
        <v>0</v>
      </c>
      <c r="CE698" s="13">
        <f t="shared" si="490"/>
        <v>0</v>
      </c>
      <c r="CF698" s="13">
        <f t="shared" si="491"/>
        <v>0</v>
      </c>
      <c r="CG698" s="13">
        <f t="shared" si="492"/>
        <v>0</v>
      </c>
      <c r="CH698" s="13">
        <f t="shared" si="493"/>
        <v>0</v>
      </c>
      <c r="CI698" s="13">
        <f t="shared" si="494"/>
        <v>0</v>
      </c>
      <c r="CJ698" s="13">
        <f t="shared" si="495"/>
        <v>0</v>
      </c>
      <c r="CK698" s="13">
        <f t="shared" si="496"/>
        <v>0</v>
      </c>
      <c r="CL698" s="13">
        <f t="shared" si="497"/>
        <v>0</v>
      </c>
      <c r="CM698" s="13">
        <f t="shared" si="498"/>
        <v>0</v>
      </c>
      <c r="CN698" s="13">
        <f t="shared" si="499"/>
        <v>0</v>
      </c>
      <c r="CO698" s="13">
        <f t="shared" si="500"/>
        <v>0</v>
      </c>
      <c r="CP698" s="13">
        <f t="shared" si="501"/>
        <v>0</v>
      </c>
      <c r="CQ698" s="13">
        <f t="shared" si="502"/>
        <v>0</v>
      </c>
      <c r="CR698" s="13">
        <f t="shared" si="503"/>
        <v>1</v>
      </c>
      <c r="CS698" s="13">
        <f t="shared" si="505"/>
        <v>0</v>
      </c>
      <c r="CT698" s="13" t="s">
        <v>107</v>
      </c>
    </row>
    <row r="699" spans="1:98" x14ac:dyDescent="0.35">
      <c r="A699" s="14">
        <v>517</v>
      </c>
      <c r="B699" s="6">
        <v>698</v>
      </c>
      <c r="C699" s="13">
        <v>25</v>
      </c>
      <c r="D699" s="6">
        <v>2</v>
      </c>
      <c r="G699" s="6">
        <v>1</v>
      </c>
      <c r="H699" s="6"/>
      <c r="I699" s="6"/>
      <c r="J699" s="6" t="s">
        <v>163</v>
      </c>
      <c r="K699" s="16">
        <v>43782</v>
      </c>
      <c r="L699" s="6" t="s">
        <v>172</v>
      </c>
      <c r="M699" s="6" t="s">
        <v>1042</v>
      </c>
      <c r="N699" s="6"/>
      <c r="O699" s="6"/>
      <c r="P699" s="16">
        <v>43757</v>
      </c>
      <c r="Q699" s="17">
        <v>0.90972222222222221</v>
      </c>
      <c r="R699" s="6" t="s">
        <v>307</v>
      </c>
      <c r="S699" s="6" t="s">
        <v>99</v>
      </c>
      <c r="T699" s="6" t="s">
        <v>56</v>
      </c>
      <c r="U699" s="6" t="s">
        <v>1043</v>
      </c>
      <c r="V699" s="6" t="s">
        <v>1044</v>
      </c>
      <c r="W699" s="6" t="s">
        <v>94</v>
      </c>
      <c r="Y699" s="6" t="s">
        <v>79</v>
      </c>
      <c r="AA699" s="6" t="s">
        <v>49</v>
      </c>
      <c r="AB699" s="6" t="s">
        <v>1043</v>
      </c>
      <c r="AC699" s="6" t="s">
        <v>94</v>
      </c>
      <c r="AE699" s="6" t="s">
        <v>87</v>
      </c>
      <c r="AU699" s="6" t="s">
        <v>105</v>
      </c>
      <c r="AV699" s="6" t="s">
        <v>106</v>
      </c>
      <c r="AX699" s="6" t="s">
        <v>99</v>
      </c>
      <c r="AY699" s="13">
        <f t="shared" si="460"/>
        <v>1</v>
      </c>
      <c r="AZ699" s="13">
        <f t="shared" si="461"/>
        <v>0</v>
      </c>
      <c r="BA699" s="13">
        <f t="shared" si="462"/>
        <v>0</v>
      </c>
      <c r="BB699" s="13">
        <f t="shared" si="463"/>
        <v>0</v>
      </c>
      <c r="BC699" s="13">
        <f t="shared" si="464"/>
        <v>0</v>
      </c>
      <c r="BD699" s="13">
        <f t="shared" si="465"/>
        <v>0</v>
      </c>
      <c r="BE699" s="13">
        <f>COUNTIF(T699:AT699,"Tocaciones")</f>
        <v>0</v>
      </c>
      <c r="BF699" s="13">
        <f t="shared" si="466"/>
        <v>1</v>
      </c>
      <c r="BG699" s="13">
        <f t="shared" si="467"/>
        <v>0</v>
      </c>
      <c r="BH699" s="13">
        <f t="shared" si="468"/>
        <v>0</v>
      </c>
      <c r="BI699" s="13">
        <f t="shared" si="469"/>
        <v>0</v>
      </c>
      <c r="BJ699" s="13">
        <f t="shared" si="470"/>
        <v>0</v>
      </c>
      <c r="BK699" s="13">
        <f t="shared" si="471"/>
        <v>0</v>
      </c>
      <c r="BL699" s="13">
        <f t="shared" si="472"/>
        <v>0</v>
      </c>
      <c r="BM699" s="13">
        <f t="shared" si="473"/>
        <v>0</v>
      </c>
      <c r="BN699" s="13">
        <f t="shared" si="474"/>
        <v>0</v>
      </c>
      <c r="BO699" s="13">
        <f t="shared" si="475"/>
        <v>0</v>
      </c>
      <c r="BP699" s="13">
        <f t="shared" si="476"/>
        <v>0</v>
      </c>
      <c r="BQ699" s="13">
        <f t="shared" si="477"/>
        <v>0</v>
      </c>
      <c r="BR699" s="13">
        <f t="shared" si="478"/>
        <v>0</v>
      </c>
      <c r="BS699" s="13">
        <f t="shared" si="479"/>
        <v>0</v>
      </c>
      <c r="BT699" s="13">
        <f t="shared" si="480"/>
        <v>0</v>
      </c>
      <c r="BU699" s="40">
        <f t="shared" si="504"/>
        <v>2</v>
      </c>
      <c r="BV699" s="13">
        <f t="shared" si="481"/>
        <v>0</v>
      </c>
      <c r="BW699" s="13">
        <f t="shared" si="482"/>
        <v>0</v>
      </c>
      <c r="BX699" s="13">
        <f t="shared" si="483"/>
        <v>0</v>
      </c>
      <c r="BY699" s="13">
        <f t="shared" si="484"/>
        <v>0</v>
      </c>
      <c r="BZ699" s="13">
        <f t="shared" si="485"/>
        <v>0</v>
      </c>
      <c r="CA699" s="13">
        <f t="shared" si="486"/>
        <v>0</v>
      </c>
      <c r="CB699" s="13">
        <f t="shared" si="487"/>
        <v>0</v>
      </c>
      <c r="CC699" s="13">
        <f t="shared" si="488"/>
        <v>1</v>
      </c>
      <c r="CD699" s="13">
        <f t="shared" si="489"/>
        <v>0</v>
      </c>
      <c r="CE699" s="13">
        <f t="shared" si="490"/>
        <v>0</v>
      </c>
      <c r="CF699" s="13">
        <f t="shared" si="491"/>
        <v>0</v>
      </c>
      <c r="CG699" s="13">
        <f t="shared" si="492"/>
        <v>0</v>
      </c>
      <c r="CH699" s="13">
        <f t="shared" si="493"/>
        <v>0</v>
      </c>
      <c r="CI699" s="13">
        <f t="shared" si="494"/>
        <v>0</v>
      </c>
      <c r="CJ699" s="13">
        <f t="shared" si="495"/>
        <v>0</v>
      </c>
      <c r="CK699" s="13">
        <f t="shared" si="496"/>
        <v>1</v>
      </c>
      <c r="CL699" s="13">
        <f t="shared" si="497"/>
        <v>0</v>
      </c>
      <c r="CM699" s="13">
        <f t="shared" si="498"/>
        <v>0</v>
      </c>
      <c r="CN699" s="13">
        <f t="shared" si="499"/>
        <v>0</v>
      </c>
      <c r="CO699" s="13">
        <f t="shared" si="500"/>
        <v>0</v>
      </c>
      <c r="CP699" s="13">
        <f t="shared" si="501"/>
        <v>0</v>
      </c>
      <c r="CQ699" s="13">
        <f t="shared" si="502"/>
        <v>0</v>
      </c>
      <c r="CR699" s="13">
        <f t="shared" si="503"/>
        <v>2</v>
      </c>
      <c r="CS699" s="13">
        <f t="shared" si="505"/>
        <v>0</v>
      </c>
      <c r="CT699" s="13" t="s">
        <v>107</v>
      </c>
    </row>
    <row r="700" spans="1:98" x14ac:dyDescent="0.35">
      <c r="A700" s="14">
        <v>517</v>
      </c>
      <c r="B700" s="6">
        <v>699</v>
      </c>
      <c r="C700" s="13">
        <v>21</v>
      </c>
      <c r="D700" s="6">
        <v>1</v>
      </c>
      <c r="G700" s="6">
        <v>1</v>
      </c>
      <c r="H700" s="6"/>
      <c r="I700" s="6"/>
      <c r="J700" s="6" t="s">
        <v>163</v>
      </c>
      <c r="K700" s="16">
        <v>43782</v>
      </c>
      <c r="L700" s="6" t="s">
        <v>172</v>
      </c>
      <c r="M700" s="6" t="s">
        <v>1042</v>
      </c>
      <c r="N700" s="6"/>
      <c r="O700" s="6"/>
      <c r="P700" s="16">
        <v>43757</v>
      </c>
      <c r="Q700" s="17">
        <v>0.90972222222222221</v>
      </c>
      <c r="R700" s="6" t="s">
        <v>98</v>
      </c>
      <c r="S700" s="6" t="s">
        <v>99</v>
      </c>
      <c r="T700" s="6" t="s">
        <v>56</v>
      </c>
      <c r="U700" s="6" t="s">
        <v>1043</v>
      </c>
      <c r="V700" s="6" t="s">
        <v>1044</v>
      </c>
      <c r="W700" s="6" t="s">
        <v>94</v>
      </c>
      <c r="Y700" s="6" t="s">
        <v>79</v>
      </c>
      <c r="AA700" s="6" t="s">
        <v>49</v>
      </c>
      <c r="AB700" s="6" t="s">
        <v>1043</v>
      </c>
      <c r="AC700" s="6" t="s">
        <v>94</v>
      </c>
      <c r="AE700" s="6" t="s">
        <v>87</v>
      </c>
      <c r="AU700" s="6" t="s">
        <v>105</v>
      </c>
      <c r="AV700" s="6" t="s">
        <v>106</v>
      </c>
      <c r="AX700" s="6" t="s">
        <v>99</v>
      </c>
      <c r="AY700" s="13">
        <f t="shared" si="460"/>
        <v>1</v>
      </c>
      <c r="AZ700" s="13">
        <f t="shared" si="461"/>
        <v>0</v>
      </c>
      <c r="BA700" s="13">
        <f t="shared" si="462"/>
        <v>0</v>
      </c>
      <c r="BB700" s="13">
        <f t="shared" si="463"/>
        <v>0</v>
      </c>
      <c r="BC700" s="13">
        <f t="shared" si="464"/>
        <v>0</v>
      </c>
      <c r="BD700" s="13">
        <f t="shared" si="465"/>
        <v>0</v>
      </c>
      <c r="BE700" s="13">
        <f>COUNTIF(T700:AW700,"Tocaciones")</f>
        <v>0</v>
      </c>
      <c r="BF700" s="13">
        <f t="shared" si="466"/>
        <v>1</v>
      </c>
      <c r="BG700" s="13">
        <f t="shared" si="467"/>
        <v>0</v>
      </c>
      <c r="BH700" s="13">
        <f t="shared" si="468"/>
        <v>0</v>
      </c>
      <c r="BI700" s="13">
        <f t="shared" si="469"/>
        <v>0</v>
      </c>
      <c r="BJ700" s="13">
        <f t="shared" si="470"/>
        <v>0</v>
      </c>
      <c r="BK700" s="13">
        <f t="shared" si="471"/>
        <v>0</v>
      </c>
      <c r="BL700" s="13">
        <f t="shared" si="472"/>
        <v>0</v>
      </c>
      <c r="BM700" s="13">
        <f t="shared" si="473"/>
        <v>0</v>
      </c>
      <c r="BN700" s="13">
        <f t="shared" si="474"/>
        <v>0</v>
      </c>
      <c r="BO700" s="13">
        <f t="shared" si="475"/>
        <v>0</v>
      </c>
      <c r="BP700" s="13">
        <f t="shared" si="476"/>
        <v>0</v>
      </c>
      <c r="BQ700" s="13">
        <f t="shared" si="477"/>
        <v>0</v>
      </c>
      <c r="BR700" s="13">
        <f t="shared" si="478"/>
        <v>0</v>
      </c>
      <c r="BS700" s="13">
        <f t="shared" si="479"/>
        <v>0</v>
      </c>
      <c r="BT700" s="13">
        <f t="shared" si="480"/>
        <v>0</v>
      </c>
      <c r="BU700" s="40">
        <f t="shared" si="504"/>
        <v>2</v>
      </c>
      <c r="BV700" s="13">
        <f t="shared" si="481"/>
        <v>0</v>
      </c>
      <c r="BW700" s="13">
        <f t="shared" si="482"/>
        <v>0</v>
      </c>
      <c r="BX700" s="13">
        <f t="shared" si="483"/>
        <v>0</v>
      </c>
      <c r="BY700" s="13">
        <f t="shared" si="484"/>
        <v>0</v>
      </c>
      <c r="BZ700" s="13">
        <f t="shared" si="485"/>
        <v>0</v>
      </c>
      <c r="CA700" s="13">
        <f t="shared" si="486"/>
        <v>0</v>
      </c>
      <c r="CB700" s="13">
        <f t="shared" si="487"/>
        <v>0</v>
      </c>
      <c r="CC700" s="13">
        <f t="shared" si="488"/>
        <v>1</v>
      </c>
      <c r="CD700" s="13">
        <f t="shared" si="489"/>
        <v>0</v>
      </c>
      <c r="CE700" s="13">
        <f t="shared" si="490"/>
        <v>0</v>
      </c>
      <c r="CF700" s="13">
        <f t="shared" si="491"/>
        <v>0</v>
      </c>
      <c r="CG700" s="13">
        <f t="shared" si="492"/>
        <v>0</v>
      </c>
      <c r="CH700" s="13">
        <f t="shared" si="493"/>
        <v>0</v>
      </c>
      <c r="CI700" s="13">
        <f t="shared" si="494"/>
        <v>0</v>
      </c>
      <c r="CJ700" s="13">
        <f t="shared" si="495"/>
        <v>0</v>
      </c>
      <c r="CK700" s="13">
        <f t="shared" si="496"/>
        <v>1</v>
      </c>
      <c r="CL700" s="13">
        <f t="shared" si="497"/>
        <v>0</v>
      </c>
      <c r="CM700" s="13">
        <f t="shared" si="498"/>
        <v>0</v>
      </c>
      <c r="CN700" s="13">
        <f t="shared" si="499"/>
        <v>0</v>
      </c>
      <c r="CO700" s="13">
        <f t="shared" si="500"/>
        <v>0</v>
      </c>
      <c r="CP700" s="13">
        <f t="shared" si="501"/>
        <v>0</v>
      </c>
      <c r="CQ700" s="13">
        <f t="shared" si="502"/>
        <v>0</v>
      </c>
      <c r="CR700" s="13">
        <f t="shared" si="503"/>
        <v>2</v>
      </c>
      <c r="CS700" s="13">
        <f t="shared" si="505"/>
        <v>0</v>
      </c>
      <c r="CT700" s="13" t="s">
        <v>107</v>
      </c>
    </row>
    <row r="701" spans="1:98" x14ac:dyDescent="0.35">
      <c r="A701" s="14">
        <v>517</v>
      </c>
      <c r="B701" s="6">
        <v>700</v>
      </c>
      <c r="C701" s="13">
        <v>56</v>
      </c>
      <c r="D701" s="6">
        <v>1</v>
      </c>
      <c r="G701" s="6">
        <v>1</v>
      </c>
      <c r="H701" s="6"/>
      <c r="I701" s="6"/>
      <c r="J701" s="6" t="s">
        <v>163</v>
      </c>
      <c r="K701" s="16">
        <v>43782</v>
      </c>
      <c r="L701" s="6" t="s">
        <v>172</v>
      </c>
      <c r="M701" s="6" t="s">
        <v>1042</v>
      </c>
      <c r="N701" s="6"/>
      <c r="O701" s="6"/>
      <c r="P701" s="16">
        <v>43757</v>
      </c>
      <c r="Q701" s="17">
        <v>0.90972222222222221</v>
      </c>
      <c r="R701" s="6" t="s">
        <v>98</v>
      </c>
      <c r="S701" s="6" t="s">
        <v>99</v>
      </c>
      <c r="T701" s="6" t="s">
        <v>56</v>
      </c>
      <c r="U701" s="6" t="s">
        <v>1043</v>
      </c>
      <c r="V701" s="6" t="s">
        <v>1044</v>
      </c>
      <c r="W701" s="6" t="s">
        <v>94</v>
      </c>
      <c r="Y701" s="6" t="s">
        <v>79</v>
      </c>
      <c r="AA701" s="6" t="s">
        <v>49</v>
      </c>
      <c r="AB701" s="6" t="s">
        <v>1043</v>
      </c>
      <c r="AC701" s="6" t="s">
        <v>94</v>
      </c>
      <c r="AE701" s="6" t="s">
        <v>87</v>
      </c>
      <c r="AU701" s="6" t="s">
        <v>105</v>
      </c>
      <c r="AV701" s="6" t="s">
        <v>106</v>
      </c>
      <c r="AX701" s="6" t="s">
        <v>99</v>
      </c>
      <c r="AY701" s="13">
        <f t="shared" si="460"/>
        <v>1</v>
      </c>
      <c r="AZ701" s="13">
        <f t="shared" si="461"/>
        <v>0</v>
      </c>
      <c r="BA701" s="13">
        <f t="shared" si="462"/>
        <v>0</v>
      </c>
      <c r="BB701" s="13">
        <f t="shared" si="463"/>
        <v>0</v>
      </c>
      <c r="BC701" s="13">
        <f t="shared" si="464"/>
        <v>0</v>
      </c>
      <c r="BD701" s="13">
        <f t="shared" si="465"/>
        <v>0</v>
      </c>
      <c r="BE701" s="13">
        <f>COUNTIF(T701:AT701,"Tocaciones")</f>
        <v>0</v>
      </c>
      <c r="BF701" s="13">
        <f t="shared" si="466"/>
        <v>1</v>
      </c>
      <c r="BG701" s="13">
        <f t="shared" si="467"/>
        <v>0</v>
      </c>
      <c r="BH701" s="13">
        <f t="shared" si="468"/>
        <v>0</v>
      </c>
      <c r="BI701" s="13">
        <f t="shared" si="469"/>
        <v>0</v>
      </c>
      <c r="BJ701" s="13">
        <f t="shared" si="470"/>
        <v>0</v>
      </c>
      <c r="BK701" s="13">
        <f t="shared" si="471"/>
        <v>0</v>
      </c>
      <c r="BL701" s="13">
        <f t="shared" si="472"/>
        <v>0</v>
      </c>
      <c r="BM701" s="13">
        <f t="shared" si="473"/>
        <v>0</v>
      </c>
      <c r="BN701" s="13">
        <f t="shared" si="474"/>
        <v>0</v>
      </c>
      <c r="BO701" s="13">
        <f t="shared" si="475"/>
        <v>0</v>
      </c>
      <c r="BP701" s="13">
        <f t="shared" si="476"/>
        <v>0</v>
      </c>
      <c r="BQ701" s="13">
        <f t="shared" si="477"/>
        <v>0</v>
      </c>
      <c r="BR701" s="13">
        <f t="shared" si="478"/>
        <v>0</v>
      </c>
      <c r="BS701" s="13">
        <f t="shared" si="479"/>
        <v>0</v>
      </c>
      <c r="BT701" s="13">
        <f t="shared" si="480"/>
        <v>0</v>
      </c>
      <c r="BU701" s="40">
        <f t="shared" si="504"/>
        <v>2</v>
      </c>
      <c r="BV701" s="13">
        <f t="shared" si="481"/>
        <v>0</v>
      </c>
      <c r="BW701" s="13">
        <f t="shared" si="482"/>
        <v>0</v>
      </c>
      <c r="BX701" s="13">
        <f t="shared" si="483"/>
        <v>0</v>
      </c>
      <c r="BY701" s="13">
        <f t="shared" si="484"/>
        <v>0</v>
      </c>
      <c r="BZ701" s="13">
        <f t="shared" si="485"/>
        <v>0</v>
      </c>
      <c r="CA701" s="13">
        <f t="shared" si="486"/>
        <v>0</v>
      </c>
      <c r="CB701" s="13">
        <f t="shared" si="487"/>
        <v>0</v>
      </c>
      <c r="CC701" s="13">
        <f t="shared" si="488"/>
        <v>1</v>
      </c>
      <c r="CD701" s="13">
        <f t="shared" si="489"/>
        <v>0</v>
      </c>
      <c r="CE701" s="13">
        <f t="shared" si="490"/>
        <v>0</v>
      </c>
      <c r="CF701" s="13">
        <f t="shared" si="491"/>
        <v>0</v>
      </c>
      <c r="CG701" s="13">
        <f t="shared" si="492"/>
        <v>0</v>
      </c>
      <c r="CH701" s="13">
        <f t="shared" si="493"/>
        <v>0</v>
      </c>
      <c r="CI701" s="13">
        <f t="shared" si="494"/>
        <v>0</v>
      </c>
      <c r="CJ701" s="13">
        <f t="shared" si="495"/>
        <v>0</v>
      </c>
      <c r="CK701" s="13">
        <f t="shared" si="496"/>
        <v>1</v>
      </c>
      <c r="CL701" s="13">
        <f t="shared" si="497"/>
        <v>0</v>
      </c>
      <c r="CM701" s="13">
        <f t="shared" si="498"/>
        <v>0</v>
      </c>
      <c r="CN701" s="13">
        <f t="shared" si="499"/>
        <v>0</v>
      </c>
      <c r="CO701" s="13">
        <f t="shared" si="500"/>
        <v>0</v>
      </c>
      <c r="CP701" s="13">
        <f t="shared" si="501"/>
        <v>0</v>
      </c>
      <c r="CQ701" s="13">
        <f t="shared" si="502"/>
        <v>0</v>
      </c>
      <c r="CR701" s="13">
        <f t="shared" si="503"/>
        <v>2</v>
      </c>
      <c r="CS701" s="13">
        <f t="shared" si="505"/>
        <v>0</v>
      </c>
      <c r="CT701" s="13" t="s">
        <v>107</v>
      </c>
    </row>
    <row r="702" spans="1:98" x14ac:dyDescent="0.35">
      <c r="A702" s="14">
        <v>518</v>
      </c>
      <c r="B702" s="6">
        <v>701</v>
      </c>
      <c r="C702" s="13">
        <v>22</v>
      </c>
      <c r="D702" s="6">
        <v>1</v>
      </c>
      <c r="G702" s="6">
        <v>1</v>
      </c>
      <c r="H702" s="6"/>
      <c r="I702" s="6"/>
      <c r="J702" s="6" t="s">
        <v>163</v>
      </c>
      <c r="K702" s="21">
        <v>43773</v>
      </c>
      <c r="L702" s="6" t="s">
        <v>1045</v>
      </c>
      <c r="M702" s="6" t="s">
        <v>440</v>
      </c>
      <c r="N702" s="6"/>
      <c r="O702" s="6"/>
      <c r="P702" s="16">
        <v>43760</v>
      </c>
      <c r="Q702" s="17">
        <v>2.0833333333333332E-2</v>
      </c>
      <c r="R702" s="6" t="s">
        <v>98</v>
      </c>
      <c r="S702" s="6" t="s">
        <v>98</v>
      </c>
      <c r="T702" s="6" t="s">
        <v>52</v>
      </c>
      <c r="U702" s="6" t="s">
        <v>1046</v>
      </c>
      <c r="V702" s="6" t="s">
        <v>442</v>
      </c>
      <c r="W702" s="6" t="s">
        <v>94</v>
      </c>
      <c r="X702" s="6">
        <v>20</v>
      </c>
      <c r="Y702" s="6" t="s">
        <v>73</v>
      </c>
      <c r="Z702" s="6" t="s">
        <v>74</v>
      </c>
      <c r="AU702" s="6" t="s">
        <v>105</v>
      </c>
      <c r="AV702" s="6" t="s">
        <v>106</v>
      </c>
      <c r="AX702" s="6" t="s">
        <v>99</v>
      </c>
      <c r="AY702" s="13">
        <f t="shared" si="460"/>
        <v>0</v>
      </c>
      <c r="AZ702" s="13">
        <f t="shared" si="461"/>
        <v>0</v>
      </c>
      <c r="BA702" s="13">
        <f t="shared" si="462"/>
        <v>0</v>
      </c>
      <c r="BB702" s="13">
        <f t="shared" si="463"/>
        <v>1</v>
      </c>
      <c r="BC702" s="13">
        <f t="shared" si="464"/>
        <v>0</v>
      </c>
      <c r="BD702" s="13">
        <f t="shared" si="465"/>
        <v>0</v>
      </c>
      <c r="BE702" s="13">
        <f>COUNTIF(T702:AW702,"Tocaciones")</f>
        <v>0</v>
      </c>
      <c r="BF702" s="13">
        <f t="shared" si="466"/>
        <v>0</v>
      </c>
      <c r="BG702" s="13">
        <f t="shared" si="467"/>
        <v>0</v>
      </c>
      <c r="BH702" s="13">
        <f t="shared" si="468"/>
        <v>0</v>
      </c>
      <c r="BI702" s="13">
        <f t="shared" si="469"/>
        <v>0</v>
      </c>
      <c r="BJ702" s="13">
        <f t="shared" si="470"/>
        <v>0</v>
      </c>
      <c r="BK702" s="13">
        <f t="shared" si="471"/>
        <v>0</v>
      </c>
      <c r="BL702" s="13">
        <f t="shared" si="472"/>
        <v>0</v>
      </c>
      <c r="BM702" s="13">
        <f t="shared" si="473"/>
        <v>0</v>
      </c>
      <c r="BN702" s="13">
        <f t="shared" si="474"/>
        <v>0</v>
      </c>
      <c r="BO702" s="13">
        <f t="shared" si="475"/>
        <v>0</v>
      </c>
      <c r="BP702" s="13">
        <f t="shared" si="476"/>
        <v>0</v>
      </c>
      <c r="BQ702" s="13">
        <f t="shared" si="477"/>
        <v>0</v>
      </c>
      <c r="BR702" s="13">
        <f t="shared" si="478"/>
        <v>0</v>
      </c>
      <c r="BS702" s="13">
        <f t="shared" si="479"/>
        <v>0</v>
      </c>
      <c r="BT702" s="13">
        <f t="shared" si="480"/>
        <v>0</v>
      </c>
      <c r="BU702" s="40">
        <f t="shared" si="504"/>
        <v>1</v>
      </c>
      <c r="BV702" s="13">
        <f t="shared" si="481"/>
        <v>0</v>
      </c>
      <c r="BW702" s="13">
        <f t="shared" si="482"/>
        <v>1</v>
      </c>
      <c r="BX702" s="13">
        <f t="shared" si="483"/>
        <v>1</v>
      </c>
      <c r="BY702" s="13">
        <f t="shared" si="484"/>
        <v>0</v>
      </c>
      <c r="BZ702" s="13">
        <f t="shared" si="485"/>
        <v>0</v>
      </c>
      <c r="CA702" s="13">
        <f t="shared" si="486"/>
        <v>0</v>
      </c>
      <c r="CB702" s="13">
        <f t="shared" si="487"/>
        <v>0</v>
      </c>
      <c r="CC702" s="13">
        <f t="shared" si="488"/>
        <v>0</v>
      </c>
      <c r="CD702" s="13">
        <f t="shared" si="489"/>
        <v>0</v>
      </c>
      <c r="CE702" s="13">
        <f t="shared" si="490"/>
        <v>0</v>
      </c>
      <c r="CF702" s="13">
        <f t="shared" si="491"/>
        <v>0</v>
      </c>
      <c r="CG702" s="13">
        <f t="shared" si="492"/>
        <v>0</v>
      </c>
      <c r="CH702" s="13">
        <f t="shared" si="493"/>
        <v>0</v>
      </c>
      <c r="CI702" s="13">
        <f t="shared" si="494"/>
        <v>0</v>
      </c>
      <c r="CJ702" s="13">
        <f t="shared" si="495"/>
        <v>0</v>
      </c>
      <c r="CK702" s="13">
        <f t="shared" si="496"/>
        <v>0</v>
      </c>
      <c r="CL702" s="13">
        <f t="shared" si="497"/>
        <v>0</v>
      </c>
      <c r="CM702" s="13">
        <f t="shared" si="498"/>
        <v>0</v>
      </c>
      <c r="CN702" s="13">
        <f t="shared" si="499"/>
        <v>0</v>
      </c>
      <c r="CO702" s="13">
        <f t="shared" si="500"/>
        <v>0</v>
      </c>
      <c r="CP702" s="13">
        <f t="shared" si="501"/>
        <v>0</v>
      </c>
      <c r="CQ702" s="13">
        <f t="shared" si="502"/>
        <v>0</v>
      </c>
      <c r="CR702" s="13">
        <f t="shared" si="503"/>
        <v>1</v>
      </c>
      <c r="CS702" s="13">
        <f t="shared" si="505"/>
        <v>0</v>
      </c>
      <c r="CT702" s="13" t="s">
        <v>107</v>
      </c>
    </row>
    <row r="703" spans="1:98" x14ac:dyDescent="0.35">
      <c r="A703" s="14">
        <v>519</v>
      </c>
      <c r="B703" s="6">
        <v>702</v>
      </c>
      <c r="C703" s="13">
        <v>21</v>
      </c>
      <c r="D703" s="6">
        <v>1</v>
      </c>
      <c r="G703" s="6">
        <v>1</v>
      </c>
      <c r="H703" s="6"/>
      <c r="I703" s="6"/>
      <c r="J703" s="6" t="s">
        <v>163</v>
      </c>
      <c r="K703" s="16">
        <v>43781</v>
      </c>
      <c r="L703" s="6" t="s">
        <v>172</v>
      </c>
      <c r="M703" s="6" t="s">
        <v>440</v>
      </c>
      <c r="N703" s="6"/>
      <c r="O703" s="6"/>
      <c r="P703" s="16">
        <v>43766</v>
      </c>
      <c r="Q703" s="17">
        <v>0.9375</v>
      </c>
      <c r="R703" s="6" t="s">
        <v>99</v>
      </c>
      <c r="S703" s="6" t="s">
        <v>99</v>
      </c>
      <c r="T703" s="6" t="s">
        <v>52</v>
      </c>
      <c r="U703" s="6" t="s">
        <v>1047</v>
      </c>
      <c r="V703" s="6" t="s">
        <v>442</v>
      </c>
      <c r="W703" s="6" t="s">
        <v>94</v>
      </c>
      <c r="Y703" s="6" t="s">
        <v>73</v>
      </c>
      <c r="Z703" s="6" t="s">
        <v>74</v>
      </c>
      <c r="AU703" s="6" t="s">
        <v>105</v>
      </c>
      <c r="AV703" s="6" t="s">
        <v>106</v>
      </c>
      <c r="AX703" s="6" t="s">
        <v>99</v>
      </c>
      <c r="AY703" s="13">
        <f t="shared" si="460"/>
        <v>0</v>
      </c>
      <c r="AZ703" s="13">
        <f t="shared" si="461"/>
        <v>0</v>
      </c>
      <c r="BA703" s="13">
        <f t="shared" si="462"/>
        <v>0</v>
      </c>
      <c r="BB703" s="13">
        <f t="shared" si="463"/>
        <v>1</v>
      </c>
      <c r="BC703" s="13">
        <f t="shared" si="464"/>
        <v>0</v>
      </c>
      <c r="BD703" s="13">
        <f t="shared" si="465"/>
        <v>0</v>
      </c>
      <c r="BE703" s="13">
        <f>COUNTIF(T703:AT703,"Tocaciones")</f>
        <v>0</v>
      </c>
      <c r="BF703" s="13">
        <f t="shared" si="466"/>
        <v>0</v>
      </c>
      <c r="BG703" s="13">
        <f t="shared" si="467"/>
        <v>0</v>
      </c>
      <c r="BH703" s="13">
        <f t="shared" si="468"/>
        <v>0</v>
      </c>
      <c r="BI703" s="13">
        <f t="shared" si="469"/>
        <v>0</v>
      </c>
      <c r="BJ703" s="13">
        <f t="shared" si="470"/>
        <v>0</v>
      </c>
      <c r="BK703" s="13">
        <f t="shared" si="471"/>
        <v>0</v>
      </c>
      <c r="BL703" s="13">
        <f t="shared" si="472"/>
        <v>0</v>
      </c>
      <c r="BM703" s="13">
        <f t="shared" si="473"/>
        <v>0</v>
      </c>
      <c r="BN703" s="13">
        <f t="shared" si="474"/>
        <v>0</v>
      </c>
      <c r="BO703" s="13">
        <f t="shared" si="475"/>
        <v>0</v>
      </c>
      <c r="BP703" s="13">
        <f t="shared" si="476"/>
        <v>0</v>
      </c>
      <c r="BQ703" s="13">
        <f t="shared" si="477"/>
        <v>0</v>
      </c>
      <c r="BR703" s="13">
        <f t="shared" si="478"/>
        <v>0</v>
      </c>
      <c r="BS703" s="13">
        <f t="shared" si="479"/>
        <v>0</v>
      </c>
      <c r="BT703" s="13">
        <f t="shared" si="480"/>
        <v>0</v>
      </c>
      <c r="BU703" s="40">
        <f t="shared" si="504"/>
        <v>1</v>
      </c>
      <c r="BV703" s="13">
        <f t="shared" si="481"/>
        <v>0</v>
      </c>
      <c r="BW703" s="13">
        <f t="shared" si="482"/>
        <v>1</v>
      </c>
      <c r="BX703" s="13">
        <f t="shared" si="483"/>
        <v>1</v>
      </c>
      <c r="BY703" s="13">
        <f t="shared" si="484"/>
        <v>0</v>
      </c>
      <c r="BZ703" s="13">
        <f t="shared" si="485"/>
        <v>0</v>
      </c>
      <c r="CA703" s="13">
        <f t="shared" si="486"/>
        <v>0</v>
      </c>
      <c r="CB703" s="13">
        <f t="shared" si="487"/>
        <v>0</v>
      </c>
      <c r="CC703" s="13">
        <f t="shared" si="488"/>
        <v>0</v>
      </c>
      <c r="CD703" s="13">
        <f t="shared" si="489"/>
        <v>0</v>
      </c>
      <c r="CE703" s="13">
        <f t="shared" si="490"/>
        <v>0</v>
      </c>
      <c r="CF703" s="13">
        <f t="shared" si="491"/>
        <v>0</v>
      </c>
      <c r="CG703" s="13">
        <f t="shared" si="492"/>
        <v>0</v>
      </c>
      <c r="CH703" s="13">
        <f t="shared" si="493"/>
        <v>0</v>
      </c>
      <c r="CI703" s="13">
        <f t="shared" si="494"/>
        <v>0</v>
      </c>
      <c r="CJ703" s="13">
        <f t="shared" si="495"/>
        <v>0</v>
      </c>
      <c r="CK703" s="13">
        <f t="shared" si="496"/>
        <v>0</v>
      </c>
      <c r="CL703" s="13">
        <f t="shared" si="497"/>
        <v>0</v>
      </c>
      <c r="CM703" s="13">
        <f t="shared" si="498"/>
        <v>0</v>
      </c>
      <c r="CN703" s="13">
        <f t="shared" si="499"/>
        <v>0</v>
      </c>
      <c r="CO703" s="13">
        <f t="shared" si="500"/>
        <v>0</v>
      </c>
      <c r="CP703" s="13">
        <f t="shared" si="501"/>
        <v>0</v>
      </c>
      <c r="CQ703" s="13">
        <f t="shared" si="502"/>
        <v>0</v>
      </c>
      <c r="CR703" s="13">
        <f t="shared" si="503"/>
        <v>1</v>
      </c>
      <c r="CS703" s="13">
        <f t="shared" si="505"/>
        <v>0</v>
      </c>
      <c r="CT703" s="13" t="s">
        <v>107</v>
      </c>
    </row>
    <row r="704" spans="1:98" x14ac:dyDescent="0.35">
      <c r="A704" s="14">
        <v>520</v>
      </c>
      <c r="B704" s="6">
        <v>703</v>
      </c>
      <c r="D704" s="6">
        <v>1</v>
      </c>
      <c r="G704" s="6">
        <v>1</v>
      </c>
      <c r="H704" s="6"/>
      <c r="I704" s="6"/>
      <c r="J704" s="6" t="s">
        <v>163</v>
      </c>
      <c r="K704" s="16">
        <v>43789</v>
      </c>
      <c r="L704" s="6" t="s">
        <v>172</v>
      </c>
      <c r="M704" s="6" t="s">
        <v>440</v>
      </c>
      <c r="N704" s="6"/>
      <c r="O704" s="6"/>
      <c r="P704" s="16">
        <v>43758</v>
      </c>
      <c r="Q704" s="17">
        <v>0.875</v>
      </c>
      <c r="R704" s="6" t="s">
        <v>307</v>
      </c>
      <c r="S704" s="6" t="s">
        <v>307</v>
      </c>
      <c r="T704" s="6" t="s">
        <v>52</v>
      </c>
      <c r="U704" s="6" t="s">
        <v>1041</v>
      </c>
      <c r="V704" s="6" t="s">
        <v>442</v>
      </c>
      <c r="W704" s="6" t="s">
        <v>94</v>
      </c>
      <c r="Y704" s="6" t="s">
        <v>73</v>
      </c>
      <c r="Z704" s="6" t="s">
        <v>74</v>
      </c>
      <c r="AU704" s="6" t="s">
        <v>105</v>
      </c>
      <c r="AV704" s="6" t="s">
        <v>106</v>
      </c>
      <c r="AX704" s="6" t="s">
        <v>310</v>
      </c>
      <c r="AY704" s="13">
        <f t="shared" si="460"/>
        <v>0</v>
      </c>
      <c r="AZ704" s="13">
        <f t="shared" si="461"/>
        <v>0</v>
      </c>
      <c r="BA704" s="13">
        <f t="shared" si="462"/>
        <v>0</v>
      </c>
      <c r="BB704" s="13">
        <f t="shared" si="463"/>
        <v>1</v>
      </c>
      <c r="BC704" s="13">
        <f t="shared" si="464"/>
        <v>0</v>
      </c>
      <c r="BD704" s="13">
        <f t="shared" si="465"/>
        <v>0</v>
      </c>
      <c r="BE704" s="13">
        <f>COUNTIF(T704:AW704,"Tocaciones")</f>
        <v>0</v>
      </c>
      <c r="BF704" s="13">
        <f t="shared" si="466"/>
        <v>0</v>
      </c>
      <c r="BG704" s="13">
        <f t="shared" si="467"/>
        <v>0</v>
      </c>
      <c r="BH704" s="13">
        <f t="shared" si="468"/>
        <v>0</v>
      </c>
      <c r="BI704" s="13">
        <f t="shared" si="469"/>
        <v>0</v>
      </c>
      <c r="BJ704" s="13">
        <f t="shared" si="470"/>
        <v>0</v>
      </c>
      <c r="BK704" s="13">
        <f t="shared" si="471"/>
        <v>0</v>
      </c>
      <c r="BL704" s="13">
        <f t="shared" si="472"/>
        <v>0</v>
      </c>
      <c r="BM704" s="13">
        <f t="shared" si="473"/>
        <v>0</v>
      </c>
      <c r="BN704" s="13">
        <f t="shared" si="474"/>
        <v>0</v>
      </c>
      <c r="BO704" s="13">
        <f t="shared" si="475"/>
        <v>0</v>
      </c>
      <c r="BP704" s="13">
        <f t="shared" si="476"/>
        <v>0</v>
      </c>
      <c r="BQ704" s="13">
        <f t="shared" si="477"/>
        <v>0</v>
      </c>
      <c r="BR704" s="13">
        <f t="shared" si="478"/>
        <v>0</v>
      </c>
      <c r="BS704" s="13">
        <f t="shared" si="479"/>
        <v>0</v>
      </c>
      <c r="BT704" s="13">
        <f t="shared" si="480"/>
        <v>0</v>
      </c>
      <c r="BU704" s="40">
        <f t="shared" si="504"/>
        <v>1</v>
      </c>
      <c r="BV704" s="13">
        <f t="shared" si="481"/>
        <v>0</v>
      </c>
      <c r="BW704" s="13">
        <f t="shared" si="482"/>
        <v>1</v>
      </c>
      <c r="BX704" s="13">
        <f t="shared" si="483"/>
        <v>1</v>
      </c>
      <c r="BY704" s="13">
        <f t="shared" si="484"/>
        <v>0</v>
      </c>
      <c r="BZ704" s="13">
        <f t="shared" si="485"/>
        <v>0</v>
      </c>
      <c r="CA704" s="13">
        <f t="shared" si="486"/>
        <v>0</v>
      </c>
      <c r="CB704" s="13">
        <f t="shared" si="487"/>
        <v>0</v>
      </c>
      <c r="CC704" s="13">
        <f t="shared" si="488"/>
        <v>0</v>
      </c>
      <c r="CD704" s="13">
        <f t="shared" si="489"/>
        <v>0</v>
      </c>
      <c r="CE704" s="13">
        <f t="shared" si="490"/>
        <v>0</v>
      </c>
      <c r="CF704" s="13">
        <f t="shared" si="491"/>
        <v>0</v>
      </c>
      <c r="CG704" s="13">
        <f t="shared" si="492"/>
        <v>0</v>
      </c>
      <c r="CH704" s="13">
        <f t="shared" si="493"/>
        <v>0</v>
      </c>
      <c r="CI704" s="13">
        <f t="shared" si="494"/>
        <v>0</v>
      </c>
      <c r="CJ704" s="13">
        <f t="shared" si="495"/>
        <v>0</v>
      </c>
      <c r="CK704" s="13">
        <f t="shared" si="496"/>
        <v>0</v>
      </c>
      <c r="CL704" s="13">
        <f t="shared" si="497"/>
        <v>0</v>
      </c>
      <c r="CM704" s="13">
        <f t="shared" si="498"/>
        <v>0</v>
      </c>
      <c r="CN704" s="13">
        <f t="shared" si="499"/>
        <v>0</v>
      </c>
      <c r="CO704" s="13">
        <f t="shared" si="500"/>
        <v>0</v>
      </c>
      <c r="CP704" s="13">
        <f t="shared" si="501"/>
        <v>0</v>
      </c>
      <c r="CQ704" s="13">
        <f t="shared" si="502"/>
        <v>0</v>
      </c>
      <c r="CR704" s="13">
        <f t="shared" si="503"/>
        <v>1</v>
      </c>
      <c r="CS704" s="13">
        <f t="shared" si="505"/>
        <v>0</v>
      </c>
      <c r="CT704" s="13" t="s">
        <v>107</v>
      </c>
    </row>
    <row r="705" spans="1:98" x14ac:dyDescent="0.35">
      <c r="A705" s="14">
        <v>521</v>
      </c>
      <c r="B705" s="6">
        <v>704</v>
      </c>
      <c r="C705" s="13">
        <v>57</v>
      </c>
      <c r="D705" s="6">
        <v>1</v>
      </c>
      <c r="G705" s="6">
        <v>1</v>
      </c>
      <c r="H705" s="6"/>
      <c r="I705" s="6"/>
      <c r="J705" s="6" t="s">
        <v>163</v>
      </c>
      <c r="K705" s="16">
        <v>43789</v>
      </c>
      <c r="L705" s="6" t="s">
        <v>172</v>
      </c>
      <c r="M705" s="6" t="s">
        <v>440</v>
      </c>
      <c r="N705" s="6"/>
      <c r="O705" s="6"/>
      <c r="P705" s="16">
        <v>43763</v>
      </c>
      <c r="Q705" s="17">
        <v>0.85416666666666663</v>
      </c>
      <c r="R705" s="6" t="s">
        <v>98</v>
      </c>
      <c r="S705" s="6" t="s">
        <v>99</v>
      </c>
      <c r="T705" s="6" t="s">
        <v>52</v>
      </c>
      <c r="U705" s="6" t="s">
        <v>1048</v>
      </c>
      <c r="V705" s="6" t="s">
        <v>442</v>
      </c>
      <c r="W705" s="6" t="s">
        <v>94</v>
      </c>
      <c r="Y705" s="6" t="s">
        <v>73</v>
      </c>
      <c r="Z705" s="6" t="s">
        <v>74</v>
      </c>
      <c r="AU705" s="6" t="s">
        <v>105</v>
      </c>
      <c r="AV705" s="6" t="s">
        <v>106</v>
      </c>
      <c r="AX705" s="6" t="s">
        <v>99</v>
      </c>
      <c r="AY705" s="13">
        <f t="shared" si="460"/>
        <v>0</v>
      </c>
      <c r="AZ705" s="13">
        <f t="shared" si="461"/>
        <v>0</v>
      </c>
      <c r="BA705" s="13">
        <f t="shared" si="462"/>
        <v>0</v>
      </c>
      <c r="BB705" s="13">
        <f t="shared" si="463"/>
        <v>1</v>
      </c>
      <c r="BC705" s="13">
        <f t="shared" si="464"/>
        <v>0</v>
      </c>
      <c r="BD705" s="13">
        <f t="shared" si="465"/>
        <v>0</v>
      </c>
      <c r="BE705" s="13">
        <f>COUNTIF(T705:AT705,"Tocaciones")</f>
        <v>0</v>
      </c>
      <c r="BF705" s="13">
        <f t="shared" si="466"/>
        <v>0</v>
      </c>
      <c r="BG705" s="13">
        <f t="shared" si="467"/>
        <v>0</v>
      </c>
      <c r="BH705" s="13">
        <f t="shared" si="468"/>
        <v>0</v>
      </c>
      <c r="BI705" s="13">
        <f t="shared" si="469"/>
        <v>0</v>
      </c>
      <c r="BJ705" s="13">
        <f t="shared" si="470"/>
        <v>0</v>
      </c>
      <c r="BK705" s="13">
        <f t="shared" si="471"/>
        <v>0</v>
      </c>
      <c r="BL705" s="13">
        <f t="shared" si="472"/>
        <v>0</v>
      </c>
      <c r="BM705" s="13">
        <f t="shared" si="473"/>
        <v>0</v>
      </c>
      <c r="BN705" s="13">
        <f t="shared" si="474"/>
        <v>0</v>
      </c>
      <c r="BO705" s="13">
        <f t="shared" si="475"/>
        <v>0</v>
      </c>
      <c r="BP705" s="13">
        <f t="shared" si="476"/>
        <v>0</v>
      </c>
      <c r="BQ705" s="13">
        <f t="shared" si="477"/>
        <v>0</v>
      </c>
      <c r="BR705" s="13">
        <f t="shared" si="478"/>
        <v>0</v>
      </c>
      <c r="BS705" s="13">
        <f t="shared" si="479"/>
        <v>0</v>
      </c>
      <c r="BT705" s="13">
        <f t="shared" si="480"/>
        <v>0</v>
      </c>
      <c r="BU705" s="40">
        <f t="shared" si="504"/>
        <v>1</v>
      </c>
      <c r="BV705" s="13">
        <f t="shared" si="481"/>
        <v>0</v>
      </c>
      <c r="BW705" s="13">
        <f t="shared" si="482"/>
        <v>1</v>
      </c>
      <c r="BX705" s="13">
        <f t="shared" si="483"/>
        <v>1</v>
      </c>
      <c r="BY705" s="13">
        <f t="shared" si="484"/>
        <v>0</v>
      </c>
      <c r="BZ705" s="13">
        <f t="shared" si="485"/>
        <v>0</v>
      </c>
      <c r="CA705" s="13">
        <f t="shared" si="486"/>
        <v>0</v>
      </c>
      <c r="CB705" s="13">
        <f t="shared" si="487"/>
        <v>0</v>
      </c>
      <c r="CC705" s="13">
        <f t="shared" si="488"/>
        <v>0</v>
      </c>
      <c r="CD705" s="13">
        <f t="shared" si="489"/>
        <v>0</v>
      </c>
      <c r="CE705" s="13">
        <f t="shared" si="490"/>
        <v>0</v>
      </c>
      <c r="CF705" s="13">
        <f t="shared" si="491"/>
        <v>0</v>
      </c>
      <c r="CG705" s="13">
        <f t="shared" si="492"/>
        <v>0</v>
      </c>
      <c r="CH705" s="13">
        <f t="shared" si="493"/>
        <v>0</v>
      </c>
      <c r="CI705" s="13">
        <f t="shared" si="494"/>
        <v>0</v>
      </c>
      <c r="CJ705" s="13">
        <f t="shared" si="495"/>
        <v>0</v>
      </c>
      <c r="CK705" s="13">
        <f t="shared" si="496"/>
        <v>0</v>
      </c>
      <c r="CL705" s="13">
        <f t="shared" si="497"/>
        <v>0</v>
      </c>
      <c r="CM705" s="13">
        <f t="shared" si="498"/>
        <v>0</v>
      </c>
      <c r="CN705" s="13">
        <f t="shared" si="499"/>
        <v>0</v>
      </c>
      <c r="CO705" s="13">
        <f t="shared" si="500"/>
        <v>0</v>
      </c>
      <c r="CP705" s="13">
        <f t="shared" si="501"/>
        <v>0</v>
      </c>
      <c r="CQ705" s="13">
        <f t="shared" si="502"/>
        <v>0</v>
      </c>
      <c r="CR705" s="13">
        <f t="shared" si="503"/>
        <v>1</v>
      </c>
      <c r="CS705" s="13">
        <f t="shared" si="505"/>
        <v>0</v>
      </c>
      <c r="CT705" s="13" t="s">
        <v>107</v>
      </c>
    </row>
    <row r="706" spans="1:98" x14ac:dyDescent="0.35">
      <c r="A706" s="14">
        <v>522</v>
      </c>
      <c r="B706" s="6">
        <v>705</v>
      </c>
      <c r="D706" s="6">
        <v>2</v>
      </c>
      <c r="E706" s="6" t="s">
        <v>1049</v>
      </c>
      <c r="G706" s="6">
        <v>1</v>
      </c>
      <c r="H706" s="6"/>
      <c r="I706" s="6"/>
      <c r="J706" s="6" t="s">
        <v>163</v>
      </c>
      <c r="K706" s="16">
        <v>43783</v>
      </c>
      <c r="L706" s="6" t="s">
        <v>172</v>
      </c>
      <c r="M706" s="6" t="s">
        <v>440</v>
      </c>
      <c r="N706" s="6"/>
      <c r="O706" s="6"/>
      <c r="P706" s="16">
        <v>43764</v>
      </c>
      <c r="Q706" s="17">
        <v>0.10416666666666667</v>
      </c>
      <c r="R706" s="6" t="s">
        <v>98</v>
      </c>
      <c r="S706" s="6" t="s">
        <v>98</v>
      </c>
      <c r="T706" s="6" t="s">
        <v>49</v>
      </c>
      <c r="U706" s="6" t="s">
        <v>1050</v>
      </c>
      <c r="V706" s="6" t="s">
        <v>442</v>
      </c>
      <c r="W706" s="6" t="s">
        <v>94</v>
      </c>
      <c r="X706" s="6">
        <v>5</v>
      </c>
      <c r="Y706" s="6" t="s">
        <v>87</v>
      </c>
      <c r="AA706" s="6" t="s">
        <v>53</v>
      </c>
      <c r="AB706" s="6" t="s">
        <v>1050</v>
      </c>
      <c r="AC706" s="6" t="s">
        <v>94</v>
      </c>
      <c r="AE706" s="6" t="s">
        <v>79</v>
      </c>
      <c r="AG706" s="6" t="s">
        <v>58</v>
      </c>
      <c r="AH706" s="6" t="s">
        <v>684</v>
      </c>
      <c r="AI706" s="6" t="s">
        <v>94</v>
      </c>
      <c r="AK706" s="6" t="s">
        <v>79</v>
      </c>
      <c r="AU706" s="6" t="s">
        <v>105</v>
      </c>
      <c r="AV706" s="6" t="s">
        <v>106</v>
      </c>
      <c r="AW706" s="6" t="s">
        <v>444</v>
      </c>
      <c r="AX706" s="6" t="s">
        <v>99</v>
      </c>
      <c r="AY706" s="13">
        <f t="shared" ref="AY706:AY769" si="506">COUNTIF(T706:AT706,"Golpiza")</f>
        <v>1</v>
      </c>
      <c r="AZ706" s="13">
        <f t="shared" ref="AZ706:AZ769" si="507">COUNTIF(T706:AT706,"Desnudamiento")</f>
        <v>0</v>
      </c>
      <c r="BA706" s="13">
        <f t="shared" ref="BA706:BA769" si="508">COUNTIF(T706:AT706,"Negacion de asistencia medica")</f>
        <v>0</v>
      </c>
      <c r="BB706" s="13">
        <f t="shared" ref="BB706:BB769" si="509">COUNTIF(T706:AT706,"Disparos")</f>
        <v>0</v>
      </c>
      <c r="BC706" s="13">
        <f t="shared" ref="BC706:BC769" si="510">COUNTIF(T706:AT706,"Detencion")</f>
        <v>1</v>
      </c>
      <c r="BD706" s="13">
        <f t="shared" ref="BD706:BD769" si="511">COUNTIF(T706:AT706,"Violacion")</f>
        <v>0</v>
      </c>
      <c r="BE706" s="13">
        <f>COUNTIF(T706:AW706,"Tocaciones")</f>
        <v>0</v>
      </c>
      <c r="BF706" s="13">
        <f t="shared" ref="BF706:BF769" si="512">COUNTIF(T706:AW706,"Amenaza")</f>
        <v>0</v>
      </c>
      <c r="BG706" s="13">
        <f t="shared" ref="BG706:BG769" si="513">COUNTIF(T706:AT706,"Amenaza de violacion")</f>
        <v>0</v>
      </c>
      <c r="BH706" s="13">
        <f t="shared" ref="BH706:BH769" si="514">COUNTIF(T706:AT706,"Amenaza de muerte")</f>
        <v>1</v>
      </c>
      <c r="BI706" s="13">
        <f t="shared" ref="BI706:BI769" si="515">COUNTIF(T706:AT706,"Atropello")</f>
        <v>0</v>
      </c>
      <c r="BJ706" s="13">
        <f t="shared" ref="BJ706:BJ769" si="516">COUNTIF(T706:AT706,"Robo con violencia")</f>
        <v>0</v>
      </c>
      <c r="BK706" s="13">
        <f t="shared" ref="BK706:BK769" si="517">COUNTIF(T706:AT706,"Allanamiento")</f>
        <v>0</v>
      </c>
      <c r="BL706" s="13">
        <f t="shared" ref="BL706:BL769" si="518">COUNTIF(T706:AT706,"Invasion de espacio prohibido")</f>
        <v>0</v>
      </c>
      <c r="BM706" s="13">
        <f t="shared" ref="BM706:BM769" si="519">COUNTIF(T706:AT706,"Gaseado")</f>
        <v>0</v>
      </c>
      <c r="BN706" s="13">
        <f t="shared" ref="BN706:BN769" si="520">COUNTIF(T706:AT706,"Piedrazo")</f>
        <v>0</v>
      </c>
      <c r="BO706" s="13">
        <f t="shared" ref="BO706:BO769" si="521">COUNTIF(T706:AT706,"Mordidas")</f>
        <v>0</v>
      </c>
      <c r="BP706" s="13">
        <f t="shared" ref="BP706:BP769" si="522">COUNTIF(T706:AT706,"Montaje")</f>
        <v>0</v>
      </c>
      <c r="BQ706" s="13">
        <f t="shared" ref="BQ706:BQ769" si="523">COUNTIF(T706:AW706,"Crucifixion")</f>
        <v>0</v>
      </c>
      <c r="BR706" s="13">
        <f t="shared" ref="BR706:BR769" si="524">COUNTIF(T706:AX706,"Otros tratos crueles")</f>
        <v>0</v>
      </c>
      <c r="BS706" s="13">
        <f t="shared" ref="BS706:BS769" si="525">COUNTIF(T706:AW706,"Obstruccion de asistencia medica")</f>
        <v>0</v>
      </c>
      <c r="BT706" s="13">
        <f t="shared" ref="BT706:BT769" si="526">COUNTIF(T706:AW706,"Ahogamiento con bolsa plastica")</f>
        <v>0</v>
      </c>
      <c r="BU706" s="40">
        <f t="shared" si="504"/>
        <v>3</v>
      </c>
      <c r="BV706" s="13">
        <f t="shared" ref="BV706:BV769" si="527">COUNTIF(T706:AW706,"Arma de fuego")</f>
        <v>0</v>
      </c>
      <c r="BW706" s="13">
        <f t="shared" ref="BW706:BW769" si="528">COUNTIF(T706:AX706,"Arma antimotin")</f>
        <v>0</v>
      </c>
      <c r="BX706" s="13">
        <f t="shared" ref="BX706:BX769" si="529">COUNTIF(T706:AW706,"Perdigones")</f>
        <v>0</v>
      </c>
      <c r="BY706" s="13">
        <f t="shared" ref="BY706:BY769" si="530">COUNTIF(T706:AW706,"Balines")</f>
        <v>0</v>
      </c>
      <c r="BZ706" s="13">
        <f t="shared" ref="BZ706:BZ769" si="531">COUNTIF(T706:AW706,"Bomba lacrimogena")</f>
        <v>0</v>
      </c>
      <c r="CA706" s="13">
        <f t="shared" ref="CA706:CA769" si="532">COUNTIF(T706:AW706,"Balas")</f>
        <v>0</v>
      </c>
      <c r="CB706" s="13">
        <f t="shared" ref="CB706:CB769" si="533">COUNTIF(T706:AW706,"Poston")</f>
        <v>0</v>
      </c>
      <c r="CC706" s="13">
        <f t="shared" ref="CC706:CC769" si="534">COUNTIF(T706:AW706,"Abuso de poder")</f>
        <v>2</v>
      </c>
      <c r="CD706" s="13">
        <f t="shared" ref="CD706:CD769" si="535">COUNTIF(T706:AW706,"Abuso sexual")</f>
        <v>0</v>
      </c>
      <c r="CE706" s="13">
        <f t="shared" ref="CE706:CE769" si="536">COUNTIF(T706:AW706,"Carro lanza aguas")</f>
        <v>0</v>
      </c>
      <c r="CF706" s="13">
        <f t="shared" ref="CF706:CF769" si="537">COUNTIF(T706:AW706,"Gas pimienta")</f>
        <v>0</v>
      </c>
      <c r="CG706" s="13">
        <f t="shared" ref="CG706:CG769" si="538">COUNTIF(T706:AW706,"Moto")</f>
        <v>0</v>
      </c>
      <c r="CH706" s="13">
        <f t="shared" ref="CH706:CH769" si="539">COUNTIF(T706:AT706,"Perro policial")</f>
        <v>0</v>
      </c>
      <c r="CI706" s="13">
        <f t="shared" ref="CI706:CI769" si="540">COUNTIF(T706:AT706,"Piedras")</f>
        <v>0</v>
      </c>
      <c r="CJ706" s="13">
        <f t="shared" ref="CJ706:CJ769" si="541">COUNTIF(T706:AW706,"Tortura")</f>
        <v>0</v>
      </c>
      <c r="CK706" s="13">
        <f t="shared" ref="CK706:CK769" si="542">COUNTIF(T706:AW706,"Uso excesivo de la fuerza")</f>
        <v>1</v>
      </c>
      <c r="CL706" s="13">
        <f t="shared" ref="CL706:CL769" si="543">COUNTIF(T706:AW706,"Vehiculo")</f>
        <v>0</v>
      </c>
      <c r="CM706" s="13">
        <f t="shared" ref="CM706:CM769" si="544">COUNTIF(T706:AX706,"Acoso sexual")</f>
        <v>0</v>
      </c>
      <c r="CN706" s="13">
        <f t="shared" ref="CN706:CN769" si="545">COUNTIF(T706:AX706,"Otros")</f>
        <v>0</v>
      </c>
      <c r="CO706" s="13">
        <f t="shared" ref="CO706:CO769" si="546">COUNTIF(T706:AW706,"Militares")</f>
        <v>0</v>
      </c>
      <c r="CP706" s="13">
        <f t="shared" ref="CP706:CP769" si="547">COUNTIF(T706:AW706,"PDI")</f>
        <v>0</v>
      </c>
      <c r="CQ706" s="13">
        <f t="shared" ref="CQ706:CQ769" si="548">COUNTIF(T706:AW706,"Marinos")</f>
        <v>0</v>
      </c>
      <c r="CR706" s="13">
        <f t="shared" ref="CR706:CR769" si="549">COUNTIF(T706:AW706,"Carabineros")</f>
        <v>3</v>
      </c>
      <c r="CS706" s="13">
        <f t="shared" si="505"/>
        <v>0</v>
      </c>
      <c r="CT706" s="13" t="s">
        <v>107</v>
      </c>
    </row>
    <row r="707" spans="1:98" x14ac:dyDescent="0.35">
      <c r="A707" s="14">
        <v>523</v>
      </c>
      <c r="B707" s="6">
        <v>706</v>
      </c>
      <c r="C707" s="13">
        <v>31</v>
      </c>
      <c r="D707" s="6">
        <v>1</v>
      </c>
      <c r="G707" s="6">
        <v>1</v>
      </c>
      <c r="H707" s="6"/>
      <c r="I707" s="6"/>
      <c r="J707" s="6" t="s">
        <v>163</v>
      </c>
      <c r="K707" s="16">
        <v>43789</v>
      </c>
      <c r="L707" s="6" t="s">
        <v>1045</v>
      </c>
      <c r="M707" s="6" t="s">
        <v>440</v>
      </c>
      <c r="N707" s="6"/>
      <c r="O707" s="6"/>
      <c r="P707" s="16">
        <v>43781</v>
      </c>
      <c r="Q707" s="17">
        <v>0.875</v>
      </c>
      <c r="R707" s="6" t="s">
        <v>99</v>
      </c>
      <c r="S707" s="6" t="s">
        <v>98</v>
      </c>
      <c r="T707" s="6" t="s">
        <v>52</v>
      </c>
      <c r="U707" s="6" t="s">
        <v>1051</v>
      </c>
      <c r="V707" s="6" t="s">
        <v>442</v>
      </c>
      <c r="W707" s="6" t="s">
        <v>94</v>
      </c>
      <c r="Y707" s="6" t="s">
        <v>73</v>
      </c>
      <c r="Z707" s="6" t="s">
        <v>74</v>
      </c>
      <c r="AU707" s="6" t="s">
        <v>105</v>
      </c>
      <c r="AV707" s="6" t="s">
        <v>106</v>
      </c>
      <c r="AX707" s="6" t="s">
        <v>99</v>
      </c>
      <c r="AY707" s="13">
        <f t="shared" si="506"/>
        <v>0</v>
      </c>
      <c r="AZ707" s="13">
        <f t="shared" si="507"/>
        <v>0</v>
      </c>
      <c r="BA707" s="13">
        <f t="shared" si="508"/>
        <v>0</v>
      </c>
      <c r="BB707" s="13">
        <f t="shared" si="509"/>
        <v>1</v>
      </c>
      <c r="BC707" s="13">
        <f t="shared" si="510"/>
        <v>0</v>
      </c>
      <c r="BD707" s="13">
        <f t="shared" si="511"/>
        <v>0</v>
      </c>
      <c r="BE707" s="13">
        <f>COUNTIF(T707:AT707,"Tocaciones")</f>
        <v>0</v>
      </c>
      <c r="BF707" s="13">
        <f t="shared" si="512"/>
        <v>0</v>
      </c>
      <c r="BG707" s="13">
        <f t="shared" si="513"/>
        <v>0</v>
      </c>
      <c r="BH707" s="13">
        <f t="shared" si="514"/>
        <v>0</v>
      </c>
      <c r="BI707" s="13">
        <f t="shared" si="515"/>
        <v>0</v>
      </c>
      <c r="BJ707" s="13">
        <f t="shared" si="516"/>
        <v>0</v>
      </c>
      <c r="BK707" s="13">
        <f t="shared" si="517"/>
        <v>0</v>
      </c>
      <c r="BL707" s="13">
        <f t="shared" si="518"/>
        <v>0</v>
      </c>
      <c r="BM707" s="13">
        <f t="shared" si="519"/>
        <v>0</v>
      </c>
      <c r="BN707" s="13">
        <f t="shared" si="520"/>
        <v>0</v>
      </c>
      <c r="BO707" s="13">
        <f t="shared" si="521"/>
        <v>0</v>
      </c>
      <c r="BP707" s="13">
        <f t="shared" si="522"/>
        <v>0</v>
      </c>
      <c r="BQ707" s="13">
        <f t="shared" si="523"/>
        <v>0</v>
      </c>
      <c r="BR707" s="13">
        <f t="shared" si="524"/>
        <v>0</v>
      </c>
      <c r="BS707" s="13">
        <f t="shared" si="525"/>
        <v>0</v>
      </c>
      <c r="BT707" s="13">
        <f t="shared" si="526"/>
        <v>0</v>
      </c>
      <c r="BU707" s="40">
        <f t="shared" ref="BU707:BU770" si="550">SUM(AY707:BT707)</f>
        <v>1</v>
      </c>
      <c r="BV707" s="13">
        <f t="shared" si="527"/>
        <v>0</v>
      </c>
      <c r="BW707" s="13">
        <f t="shared" si="528"/>
        <v>1</v>
      </c>
      <c r="BX707" s="13">
        <f t="shared" si="529"/>
        <v>1</v>
      </c>
      <c r="BY707" s="13">
        <f t="shared" si="530"/>
        <v>0</v>
      </c>
      <c r="BZ707" s="13">
        <f t="shared" si="531"/>
        <v>0</v>
      </c>
      <c r="CA707" s="13">
        <f t="shared" si="532"/>
        <v>0</v>
      </c>
      <c r="CB707" s="13">
        <f t="shared" si="533"/>
        <v>0</v>
      </c>
      <c r="CC707" s="13">
        <f t="shared" si="534"/>
        <v>0</v>
      </c>
      <c r="CD707" s="13">
        <f t="shared" si="535"/>
        <v>0</v>
      </c>
      <c r="CE707" s="13">
        <f t="shared" si="536"/>
        <v>0</v>
      </c>
      <c r="CF707" s="13">
        <f t="shared" si="537"/>
        <v>0</v>
      </c>
      <c r="CG707" s="13">
        <f t="shared" si="538"/>
        <v>0</v>
      </c>
      <c r="CH707" s="13">
        <f t="shared" si="539"/>
        <v>0</v>
      </c>
      <c r="CI707" s="13">
        <f t="shared" si="540"/>
        <v>0</v>
      </c>
      <c r="CJ707" s="13">
        <f t="shared" si="541"/>
        <v>0</v>
      </c>
      <c r="CK707" s="13">
        <f t="shared" si="542"/>
        <v>0</v>
      </c>
      <c r="CL707" s="13">
        <f t="shared" si="543"/>
        <v>0</v>
      </c>
      <c r="CM707" s="13">
        <f t="shared" si="544"/>
        <v>0</v>
      </c>
      <c r="CN707" s="13">
        <f t="shared" si="545"/>
        <v>0</v>
      </c>
      <c r="CO707" s="13">
        <f t="shared" si="546"/>
        <v>0</v>
      </c>
      <c r="CP707" s="13">
        <f t="shared" si="547"/>
        <v>0</v>
      </c>
      <c r="CQ707" s="13">
        <f t="shared" si="548"/>
        <v>0</v>
      </c>
      <c r="CR707" s="13">
        <f t="shared" si="549"/>
        <v>1</v>
      </c>
      <c r="CS707" s="13">
        <f t="shared" ref="CS707:CS769" si="551">SUM(AZ707,BD707,BE707,BG707)</f>
        <v>0</v>
      </c>
      <c r="CT707" s="13" t="s">
        <v>107</v>
      </c>
    </row>
    <row r="708" spans="1:98" x14ac:dyDescent="0.35">
      <c r="A708" s="14">
        <v>524</v>
      </c>
      <c r="B708" s="6">
        <v>707</v>
      </c>
      <c r="C708" s="13">
        <v>29</v>
      </c>
      <c r="D708" s="6">
        <v>1</v>
      </c>
      <c r="G708" s="6">
        <v>1</v>
      </c>
      <c r="H708" s="6"/>
      <c r="I708" s="6"/>
      <c r="J708" s="6" t="s">
        <v>163</v>
      </c>
      <c r="K708" s="16">
        <v>43781</v>
      </c>
      <c r="L708" s="6" t="s">
        <v>172</v>
      </c>
      <c r="M708" s="6" t="s">
        <v>440</v>
      </c>
      <c r="N708" s="6"/>
      <c r="O708" s="6"/>
      <c r="P708" s="16">
        <v>43763</v>
      </c>
      <c r="Q708" s="17">
        <v>0.85416666666666663</v>
      </c>
      <c r="R708" s="6" t="s">
        <v>98</v>
      </c>
      <c r="S708" s="6" t="s">
        <v>98</v>
      </c>
      <c r="T708" s="6" t="s">
        <v>52</v>
      </c>
      <c r="U708" s="6" t="s">
        <v>1052</v>
      </c>
      <c r="V708" s="6" t="s">
        <v>442</v>
      </c>
      <c r="W708" s="6" t="s">
        <v>94</v>
      </c>
      <c r="Y708" s="6" t="s">
        <v>589</v>
      </c>
      <c r="AU708" s="6" t="s">
        <v>105</v>
      </c>
      <c r="AV708" s="6" t="s">
        <v>106</v>
      </c>
      <c r="AX708" s="6" t="s">
        <v>99</v>
      </c>
      <c r="AY708" s="13">
        <f t="shared" si="506"/>
        <v>0</v>
      </c>
      <c r="AZ708" s="13">
        <f t="shared" si="507"/>
        <v>0</v>
      </c>
      <c r="BA708" s="13">
        <f t="shared" si="508"/>
        <v>0</v>
      </c>
      <c r="BB708" s="13">
        <f t="shared" si="509"/>
        <v>1</v>
      </c>
      <c r="BC708" s="13">
        <f t="shared" si="510"/>
        <v>0</v>
      </c>
      <c r="BD708" s="13">
        <f t="shared" si="511"/>
        <v>0</v>
      </c>
      <c r="BE708" s="13">
        <f>COUNTIF(T708:AW708,"Tocaciones")</f>
        <v>0</v>
      </c>
      <c r="BF708" s="13">
        <f t="shared" si="512"/>
        <v>0</v>
      </c>
      <c r="BG708" s="13">
        <f t="shared" si="513"/>
        <v>0</v>
      </c>
      <c r="BH708" s="13">
        <f t="shared" si="514"/>
        <v>0</v>
      </c>
      <c r="BI708" s="13">
        <f t="shared" si="515"/>
        <v>0</v>
      </c>
      <c r="BJ708" s="13">
        <f t="shared" si="516"/>
        <v>0</v>
      </c>
      <c r="BK708" s="13">
        <f t="shared" si="517"/>
        <v>0</v>
      </c>
      <c r="BL708" s="13">
        <f t="shared" si="518"/>
        <v>0</v>
      </c>
      <c r="BM708" s="13">
        <f t="shared" si="519"/>
        <v>0</v>
      </c>
      <c r="BN708" s="13">
        <f t="shared" si="520"/>
        <v>0</v>
      </c>
      <c r="BO708" s="13">
        <f t="shared" si="521"/>
        <v>0</v>
      </c>
      <c r="BP708" s="13">
        <f t="shared" si="522"/>
        <v>0</v>
      </c>
      <c r="BQ708" s="13">
        <f t="shared" si="523"/>
        <v>0</v>
      </c>
      <c r="BR708" s="13">
        <f t="shared" si="524"/>
        <v>0</v>
      </c>
      <c r="BS708" s="13">
        <f t="shared" si="525"/>
        <v>0</v>
      </c>
      <c r="BT708" s="13">
        <f t="shared" si="526"/>
        <v>0</v>
      </c>
      <c r="BU708" s="40">
        <f t="shared" si="550"/>
        <v>1</v>
      </c>
      <c r="BV708" s="13">
        <f t="shared" si="527"/>
        <v>0</v>
      </c>
      <c r="BW708" s="13">
        <f t="shared" si="528"/>
        <v>0</v>
      </c>
      <c r="BX708" s="13">
        <f t="shared" si="529"/>
        <v>0</v>
      </c>
      <c r="BY708" s="13">
        <f t="shared" si="530"/>
        <v>0</v>
      </c>
      <c r="BZ708" s="13">
        <f t="shared" si="531"/>
        <v>0</v>
      </c>
      <c r="CA708" s="13">
        <f t="shared" si="532"/>
        <v>0</v>
      </c>
      <c r="CB708" s="13">
        <f t="shared" si="533"/>
        <v>0</v>
      </c>
      <c r="CC708" s="13">
        <f t="shared" si="534"/>
        <v>0</v>
      </c>
      <c r="CD708" s="13">
        <f t="shared" si="535"/>
        <v>0</v>
      </c>
      <c r="CE708" s="13">
        <f t="shared" si="536"/>
        <v>1</v>
      </c>
      <c r="CF708" s="13">
        <f t="shared" si="537"/>
        <v>0</v>
      </c>
      <c r="CG708" s="13">
        <f t="shared" si="538"/>
        <v>0</v>
      </c>
      <c r="CH708" s="13">
        <f t="shared" si="539"/>
        <v>0</v>
      </c>
      <c r="CI708" s="13">
        <f t="shared" si="540"/>
        <v>0</v>
      </c>
      <c r="CJ708" s="13">
        <f t="shared" si="541"/>
        <v>0</v>
      </c>
      <c r="CK708" s="13">
        <f t="shared" si="542"/>
        <v>0</v>
      </c>
      <c r="CL708" s="13">
        <f t="shared" si="543"/>
        <v>0</v>
      </c>
      <c r="CM708" s="13">
        <f t="shared" si="544"/>
        <v>0</v>
      </c>
      <c r="CN708" s="13">
        <f t="shared" si="545"/>
        <v>0</v>
      </c>
      <c r="CO708" s="13">
        <f t="shared" si="546"/>
        <v>0</v>
      </c>
      <c r="CP708" s="13">
        <f t="shared" si="547"/>
        <v>0</v>
      </c>
      <c r="CQ708" s="13">
        <f t="shared" si="548"/>
        <v>0</v>
      </c>
      <c r="CR708" s="13">
        <f t="shared" si="549"/>
        <v>1</v>
      </c>
      <c r="CS708" s="13">
        <f t="shared" si="551"/>
        <v>0</v>
      </c>
      <c r="CT708" s="13" t="s">
        <v>107</v>
      </c>
    </row>
    <row r="709" spans="1:98" x14ac:dyDescent="0.35">
      <c r="A709" s="14">
        <v>525</v>
      </c>
      <c r="B709" s="6">
        <v>708</v>
      </c>
      <c r="C709" s="13">
        <v>31</v>
      </c>
      <c r="D709" s="6">
        <v>1</v>
      </c>
      <c r="G709" s="6">
        <v>1</v>
      </c>
      <c r="H709" s="6"/>
      <c r="I709" s="6"/>
      <c r="J709" s="6" t="s">
        <v>163</v>
      </c>
      <c r="K709" s="16">
        <v>43789</v>
      </c>
      <c r="L709" s="6" t="s">
        <v>462</v>
      </c>
      <c r="M709" s="6" t="s">
        <v>440</v>
      </c>
      <c r="N709" s="6"/>
      <c r="O709" s="6"/>
      <c r="P709" s="16">
        <v>43766</v>
      </c>
      <c r="Q709" s="17">
        <v>0.625</v>
      </c>
      <c r="R709" s="6" t="s">
        <v>310</v>
      </c>
      <c r="S709" s="6" t="s">
        <v>98</v>
      </c>
      <c r="T709" s="6" t="s">
        <v>52</v>
      </c>
      <c r="U709" s="6" t="s">
        <v>1053</v>
      </c>
      <c r="V709" s="6" t="s">
        <v>442</v>
      </c>
      <c r="W709" s="6" t="s">
        <v>94</v>
      </c>
      <c r="Y709" s="6" t="s">
        <v>73</v>
      </c>
      <c r="Z709" s="6" t="s">
        <v>74</v>
      </c>
      <c r="AU709" s="6" t="s">
        <v>105</v>
      </c>
      <c r="AV709" s="6" t="s">
        <v>106</v>
      </c>
      <c r="AX709" s="6" t="s">
        <v>310</v>
      </c>
      <c r="AY709" s="13">
        <f t="shared" si="506"/>
        <v>0</v>
      </c>
      <c r="AZ709" s="13">
        <f t="shared" si="507"/>
        <v>0</v>
      </c>
      <c r="BA709" s="13">
        <f t="shared" si="508"/>
        <v>0</v>
      </c>
      <c r="BB709" s="13">
        <f t="shared" si="509"/>
        <v>1</v>
      </c>
      <c r="BC709" s="13">
        <f t="shared" si="510"/>
        <v>0</v>
      </c>
      <c r="BD709" s="13">
        <f t="shared" si="511"/>
        <v>0</v>
      </c>
      <c r="BE709" s="13">
        <f>COUNTIF(T709:AT709,"Tocaciones")</f>
        <v>0</v>
      </c>
      <c r="BF709" s="13">
        <f t="shared" si="512"/>
        <v>0</v>
      </c>
      <c r="BG709" s="13">
        <f t="shared" si="513"/>
        <v>0</v>
      </c>
      <c r="BH709" s="13">
        <f t="shared" si="514"/>
        <v>0</v>
      </c>
      <c r="BI709" s="13">
        <f t="shared" si="515"/>
        <v>0</v>
      </c>
      <c r="BJ709" s="13">
        <f t="shared" si="516"/>
        <v>0</v>
      </c>
      <c r="BK709" s="13">
        <f t="shared" si="517"/>
        <v>0</v>
      </c>
      <c r="BL709" s="13">
        <f t="shared" si="518"/>
        <v>0</v>
      </c>
      <c r="BM709" s="13">
        <f t="shared" si="519"/>
        <v>0</v>
      </c>
      <c r="BN709" s="13">
        <f t="shared" si="520"/>
        <v>0</v>
      </c>
      <c r="BO709" s="13">
        <f t="shared" si="521"/>
        <v>0</v>
      </c>
      <c r="BP709" s="13">
        <f t="shared" si="522"/>
        <v>0</v>
      </c>
      <c r="BQ709" s="13">
        <f t="shared" si="523"/>
        <v>0</v>
      </c>
      <c r="BR709" s="13">
        <f t="shared" si="524"/>
        <v>0</v>
      </c>
      <c r="BS709" s="13">
        <f t="shared" si="525"/>
        <v>0</v>
      </c>
      <c r="BT709" s="13">
        <f t="shared" si="526"/>
        <v>0</v>
      </c>
      <c r="BU709" s="40">
        <f t="shared" si="550"/>
        <v>1</v>
      </c>
      <c r="BV709" s="13">
        <f t="shared" si="527"/>
        <v>0</v>
      </c>
      <c r="BW709" s="13">
        <f t="shared" si="528"/>
        <v>1</v>
      </c>
      <c r="BX709" s="13">
        <f t="shared" si="529"/>
        <v>1</v>
      </c>
      <c r="BY709" s="13">
        <f t="shared" si="530"/>
        <v>0</v>
      </c>
      <c r="BZ709" s="13">
        <f t="shared" si="531"/>
        <v>0</v>
      </c>
      <c r="CA709" s="13">
        <f t="shared" si="532"/>
        <v>0</v>
      </c>
      <c r="CB709" s="13">
        <f t="shared" si="533"/>
        <v>0</v>
      </c>
      <c r="CC709" s="13">
        <f t="shared" si="534"/>
        <v>0</v>
      </c>
      <c r="CD709" s="13">
        <f t="shared" si="535"/>
        <v>0</v>
      </c>
      <c r="CE709" s="13">
        <f t="shared" si="536"/>
        <v>0</v>
      </c>
      <c r="CF709" s="13">
        <f t="shared" si="537"/>
        <v>0</v>
      </c>
      <c r="CG709" s="13">
        <f t="shared" si="538"/>
        <v>0</v>
      </c>
      <c r="CH709" s="13">
        <f t="shared" si="539"/>
        <v>0</v>
      </c>
      <c r="CI709" s="13">
        <f t="shared" si="540"/>
        <v>0</v>
      </c>
      <c r="CJ709" s="13">
        <f t="shared" si="541"/>
        <v>0</v>
      </c>
      <c r="CK709" s="13">
        <f t="shared" si="542"/>
        <v>0</v>
      </c>
      <c r="CL709" s="13">
        <f t="shared" si="543"/>
        <v>0</v>
      </c>
      <c r="CM709" s="13">
        <f t="shared" si="544"/>
        <v>0</v>
      </c>
      <c r="CN709" s="13">
        <f t="shared" si="545"/>
        <v>0</v>
      </c>
      <c r="CO709" s="13">
        <f t="shared" si="546"/>
        <v>0</v>
      </c>
      <c r="CP709" s="13">
        <f t="shared" si="547"/>
        <v>0</v>
      </c>
      <c r="CQ709" s="13">
        <f t="shared" si="548"/>
        <v>0</v>
      </c>
      <c r="CR709" s="13">
        <f t="shared" si="549"/>
        <v>1</v>
      </c>
      <c r="CS709" s="13">
        <f t="shared" si="551"/>
        <v>0</v>
      </c>
      <c r="CT709" s="13" t="s">
        <v>107</v>
      </c>
    </row>
    <row r="710" spans="1:98" x14ac:dyDescent="0.35">
      <c r="A710" s="14">
        <v>526</v>
      </c>
      <c r="B710" s="6">
        <v>709</v>
      </c>
      <c r="D710" s="6">
        <v>1</v>
      </c>
      <c r="E710" s="6" t="s">
        <v>1049</v>
      </c>
      <c r="G710" s="6">
        <v>1</v>
      </c>
      <c r="H710" s="6"/>
      <c r="I710" s="6"/>
      <c r="J710" s="6" t="s">
        <v>1000</v>
      </c>
      <c r="K710" s="16">
        <v>43782</v>
      </c>
      <c r="L710" s="6" t="s">
        <v>527</v>
      </c>
      <c r="M710" s="6" t="s">
        <v>582</v>
      </c>
      <c r="N710" s="6"/>
      <c r="O710" s="6"/>
      <c r="P710" s="21">
        <v>43774</v>
      </c>
      <c r="Q710" s="17">
        <v>0.76041666666666663</v>
      </c>
      <c r="R710" s="6" t="s">
        <v>310</v>
      </c>
      <c r="S710" s="6" t="s">
        <v>99</v>
      </c>
      <c r="T710" s="6" t="s">
        <v>53</v>
      </c>
      <c r="U710" s="6" t="s">
        <v>717</v>
      </c>
      <c r="V710" s="6" t="s">
        <v>544</v>
      </c>
      <c r="W710" s="6" t="s">
        <v>94</v>
      </c>
      <c r="AU710" s="6" t="s">
        <v>143</v>
      </c>
      <c r="AV710" s="6" t="s">
        <v>106</v>
      </c>
      <c r="AW710" s="6" t="s">
        <v>764</v>
      </c>
      <c r="AX710" s="6" t="s">
        <v>310</v>
      </c>
      <c r="AY710" s="13">
        <f t="shared" si="506"/>
        <v>0</v>
      </c>
      <c r="AZ710" s="13">
        <f t="shared" si="507"/>
        <v>0</v>
      </c>
      <c r="BA710" s="13">
        <f t="shared" si="508"/>
        <v>0</v>
      </c>
      <c r="BB710" s="13">
        <f t="shared" si="509"/>
        <v>0</v>
      </c>
      <c r="BC710" s="13">
        <f t="shared" si="510"/>
        <v>1</v>
      </c>
      <c r="BD710" s="13">
        <f t="shared" si="511"/>
        <v>0</v>
      </c>
      <c r="BE710" s="13">
        <f>COUNTIF(T710:AW710,"Tocaciones")</f>
        <v>0</v>
      </c>
      <c r="BF710" s="13">
        <f t="shared" si="512"/>
        <v>0</v>
      </c>
      <c r="BG710" s="13">
        <f t="shared" si="513"/>
        <v>0</v>
      </c>
      <c r="BH710" s="13">
        <f t="shared" si="514"/>
        <v>0</v>
      </c>
      <c r="BI710" s="13">
        <f t="shared" si="515"/>
        <v>0</v>
      </c>
      <c r="BJ710" s="13">
        <f t="shared" si="516"/>
        <v>0</v>
      </c>
      <c r="BK710" s="13">
        <f t="shared" si="517"/>
        <v>0</v>
      </c>
      <c r="BL710" s="13">
        <f t="shared" si="518"/>
        <v>0</v>
      </c>
      <c r="BM710" s="13">
        <f t="shared" si="519"/>
        <v>0</v>
      </c>
      <c r="BN710" s="13">
        <f t="shared" si="520"/>
        <v>0</v>
      </c>
      <c r="BO710" s="13">
        <f t="shared" si="521"/>
        <v>0</v>
      </c>
      <c r="BP710" s="13">
        <f t="shared" si="522"/>
        <v>0</v>
      </c>
      <c r="BQ710" s="13">
        <f t="shared" si="523"/>
        <v>0</v>
      </c>
      <c r="BR710" s="13">
        <f t="shared" si="524"/>
        <v>0</v>
      </c>
      <c r="BS710" s="13">
        <f t="shared" si="525"/>
        <v>0</v>
      </c>
      <c r="BT710" s="13">
        <f t="shared" si="526"/>
        <v>0</v>
      </c>
      <c r="BU710" s="40">
        <f t="shared" si="550"/>
        <v>1</v>
      </c>
      <c r="BV710" s="13">
        <f t="shared" si="527"/>
        <v>0</v>
      </c>
      <c r="BW710" s="13">
        <f t="shared" si="528"/>
        <v>0</v>
      </c>
      <c r="BX710" s="13">
        <f t="shared" si="529"/>
        <v>0</v>
      </c>
      <c r="BY710" s="13">
        <f t="shared" si="530"/>
        <v>0</v>
      </c>
      <c r="BZ710" s="13">
        <f t="shared" si="531"/>
        <v>0</v>
      </c>
      <c r="CA710" s="13">
        <f t="shared" si="532"/>
        <v>0</v>
      </c>
      <c r="CB710" s="13">
        <f t="shared" si="533"/>
        <v>0</v>
      </c>
      <c r="CC710" s="13">
        <f t="shared" si="534"/>
        <v>0</v>
      </c>
      <c r="CD710" s="13">
        <f t="shared" si="535"/>
        <v>0</v>
      </c>
      <c r="CE710" s="13">
        <f t="shared" si="536"/>
        <v>0</v>
      </c>
      <c r="CF710" s="13">
        <f t="shared" si="537"/>
        <v>0</v>
      </c>
      <c r="CG710" s="13">
        <f t="shared" si="538"/>
        <v>0</v>
      </c>
      <c r="CH710" s="13">
        <f t="shared" si="539"/>
        <v>0</v>
      </c>
      <c r="CI710" s="13">
        <f t="shared" si="540"/>
        <v>0</v>
      </c>
      <c r="CJ710" s="13">
        <f t="shared" si="541"/>
        <v>0</v>
      </c>
      <c r="CK710" s="13">
        <f t="shared" si="542"/>
        <v>0</v>
      </c>
      <c r="CL710" s="13">
        <f t="shared" si="543"/>
        <v>0</v>
      </c>
      <c r="CM710" s="13">
        <f t="shared" si="544"/>
        <v>0</v>
      </c>
      <c r="CN710" s="13">
        <f t="shared" si="545"/>
        <v>0</v>
      </c>
      <c r="CO710" s="13">
        <f t="shared" si="546"/>
        <v>0</v>
      </c>
      <c r="CP710" s="13">
        <f t="shared" si="547"/>
        <v>0</v>
      </c>
      <c r="CQ710" s="13">
        <f t="shared" si="548"/>
        <v>0</v>
      </c>
      <c r="CR710" s="13">
        <f t="shared" si="549"/>
        <v>1</v>
      </c>
      <c r="CS710" s="13">
        <f t="shared" si="551"/>
        <v>0</v>
      </c>
      <c r="CT710" s="13" t="s">
        <v>107</v>
      </c>
    </row>
    <row r="711" spans="1:98" x14ac:dyDescent="0.35">
      <c r="A711" s="14">
        <v>527</v>
      </c>
      <c r="B711" s="6">
        <v>710</v>
      </c>
      <c r="C711" s="13">
        <v>21</v>
      </c>
      <c r="D711" s="6">
        <v>1</v>
      </c>
      <c r="G711" s="6">
        <v>1</v>
      </c>
      <c r="H711" s="6"/>
      <c r="I711" s="6"/>
      <c r="J711" s="6" t="s">
        <v>163</v>
      </c>
      <c r="K711" s="16">
        <v>43781</v>
      </c>
      <c r="L711" s="6" t="s">
        <v>172</v>
      </c>
      <c r="M711" s="6" t="s">
        <v>134</v>
      </c>
      <c r="N711" s="6"/>
      <c r="O711" s="6"/>
      <c r="P711" s="16">
        <v>43760</v>
      </c>
      <c r="Q711" s="17">
        <v>0.83333333333333337</v>
      </c>
      <c r="R711" s="6" t="s">
        <v>98</v>
      </c>
      <c r="S711" s="6" t="s">
        <v>98</v>
      </c>
      <c r="T711" s="6" t="s">
        <v>52</v>
      </c>
      <c r="U711" s="6" t="s">
        <v>1054</v>
      </c>
      <c r="V711" s="6" t="s">
        <v>1044</v>
      </c>
      <c r="W711" s="6" t="s">
        <v>94</v>
      </c>
      <c r="Y711" s="6" t="s">
        <v>73</v>
      </c>
      <c r="Z711" s="6" t="s">
        <v>74</v>
      </c>
      <c r="AU711" s="6" t="s">
        <v>105</v>
      </c>
      <c r="AV711" s="6" t="s">
        <v>106</v>
      </c>
      <c r="AX711" s="6" t="s">
        <v>99</v>
      </c>
      <c r="AY711" s="13">
        <f t="shared" si="506"/>
        <v>0</v>
      </c>
      <c r="AZ711" s="13">
        <f t="shared" si="507"/>
        <v>0</v>
      </c>
      <c r="BA711" s="13">
        <f t="shared" si="508"/>
        <v>0</v>
      </c>
      <c r="BB711" s="13">
        <f t="shared" si="509"/>
        <v>1</v>
      </c>
      <c r="BC711" s="13">
        <f t="shared" si="510"/>
        <v>0</v>
      </c>
      <c r="BD711" s="13">
        <f t="shared" si="511"/>
        <v>0</v>
      </c>
      <c r="BE711" s="13">
        <f>COUNTIF(T711:AT711,"Tocaciones")</f>
        <v>0</v>
      </c>
      <c r="BF711" s="13">
        <f t="shared" si="512"/>
        <v>0</v>
      </c>
      <c r="BG711" s="13">
        <f t="shared" si="513"/>
        <v>0</v>
      </c>
      <c r="BH711" s="13">
        <f t="shared" si="514"/>
        <v>0</v>
      </c>
      <c r="BI711" s="13">
        <f t="shared" si="515"/>
        <v>0</v>
      </c>
      <c r="BJ711" s="13">
        <f t="shared" si="516"/>
        <v>0</v>
      </c>
      <c r="BK711" s="13">
        <f t="shared" si="517"/>
        <v>0</v>
      </c>
      <c r="BL711" s="13">
        <f t="shared" si="518"/>
        <v>0</v>
      </c>
      <c r="BM711" s="13">
        <f t="shared" si="519"/>
        <v>0</v>
      </c>
      <c r="BN711" s="13">
        <f t="shared" si="520"/>
        <v>0</v>
      </c>
      <c r="BO711" s="13">
        <f t="shared" si="521"/>
        <v>0</v>
      </c>
      <c r="BP711" s="13">
        <f t="shared" si="522"/>
        <v>0</v>
      </c>
      <c r="BQ711" s="13">
        <f t="shared" si="523"/>
        <v>0</v>
      </c>
      <c r="BR711" s="13">
        <f t="shared" si="524"/>
        <v>0</v>
      </c>
      <c r="BS711" s="13">
        <f t="shared" si="525"/>
        <v>0</v>
      </c>
      <c r="BT711" s="13">
        <f t="shared" si="526"/>
        <v>0</v>
      </c>
      <c r="BU711" s="40">
        <f t="shared" si="550"/>
        <v>1</v>
      </c>
      <c r="BV711" s="13">
        <f t="shared" si="527"/>
        <v>0</v>
      </c>
      <c r="BW711" s="13">
        <f t="shared" si="528"/>
        <v>1</v>
      </c>
      <c r="BX711" s="13">
        <f t="shared" si="529"/>
        <v>1</v>
      </c>
      <c r="BY711" s="13">
        <f t="shared" si="530"/>
        <v>0</v>
      </c>
      <c r="BZ711" s="13">
        <f t="shared" si="531"/>
        <v>0</v>
      </c>
      <c r="CA711" s="13">
        <f t="shared" si="532"/>
        <v>0</v>
      </c>
      <c r="CB711" s="13">
        <f t="shared" si="533"/>
        <v>0</v>
      </c>
      <c r="CC711" s="13">
        <f t="shared" si="534"/>
        <v>0</v>
      </c>
      <c r="CD711" s="13">
        <f t="shared" si="535"/>
        <v>0</v>
      </c>
      <c r="CE711" s="13">
        <f t="shared" si="536"/>
        <v>0</v>
      </c>
      <c r="CF711" s="13">
        <f t="shared" si="537"/>
        <v>0</v>
      </c>
      <c r="CG711" s="13">
        <f t="shared" si="538"/>
        <v>0</v>
      </c>
      <c r="CH711" s="13">
        <f t="shared" si="539"/>
        <v>0</v>
      </c>
      <c r="CI711" s="13">
        <f t="shared" si="540"/>
        <v>0</v>
      </c>
      <c r="CJ711" s="13">
        <f t="shared" si="541"/>
        <v>0</v>
      </c>
      <c r="CK711" s="13">
        <f t="shared" si="542"/>
        <v>0</v>
      </c>
      <c r="CL711" s="13">
        <f t="shared" si="543"/>
        <v>0</v>
      </c>
      <c r="CM711" s="13">
        <f t="shared" si="544"/>
        <v>0</v>
      </c>
      <c r="CN711" s="13">
        <f t="shared" si="545"/>
        <v>0</v>
      </c>
      <c r="CO711" s="13">
        <f t="shared" si="546"/>
        <v>0</v>
      </c>
      <c r="CP711" s="13">
        <f t="shared" si="547"/>
        <v>0</v>
      </c>
      <c r="CQ711" s="13">
        <f t="shared" si="548"/>
        <v>0</v>
      </c>
      <c r="CR711" s="13">
        <f t="shared" si="549"/>
        <v>1</v>
      </c>
      <c r="CS711" s="13">
        <f t="shared" si="551"/>
        <v>0</v>
      </c>
      <c r="CT711" s="13" t="s">
        <v>107</v>
      </c>
    </row>
    <row r="712" spans="1:98" x14ac:dyDescent="0.35">
      <c r="A712" s="14">
        <v>528</v>
      </c>
      <c r="B712" s="6">
        <v>711</v>
      </c>
      <c r="C712" s="13">
        <v>46</v>
      </c>
      <c r="D712" s="6">
        <v>1</v>
      </c>
      <c r="G712" s="6">
        <v>1</v>
      </c>
      <c r="H712" s="6"/>
      <c r="I712" s="6"/>
      <c r="J712" s="6" t="s">
        <v>163</v>
      </c>
      <c r="K712" s="16">
        <v>43789</v>
      </c>
      <c r="L712" s="6" t="s">
        <v>172</v>
      </c>
      <c r="M712" s="6" t="s">
        <v>440</v>
      </c>
      <c r="N712" s="6"/>
      <c r="O712" s="6"/>
      <c r="P712" s="16">
        <v>43767</v>
      </c>
      <c r="Q712" s="17">
        <v>0.8125</v>
      </c>
      <c r="R712" s="6" t="s">
        <v>99</v>
      </c>
      <c r="S712" s="6" t="s">
        <v>98</v>
      </c>
      <c r="T712" s="6" t="s">
        <v>52</v>
      </c>
      <c r="U712" s="6" t="s">
        <v>1055</v>
      </c>
      <c r="V712" s="6" t="s">
        <v>442</v>
      </c>
      <c r="W712" s="6" t="s">
        <v>91</v>
      </c>
      <c r="Y712" s="6" t="s">
        <v>73</v>
      </c>
      <c r="Z712" s="6" t="s">
        <v>74</v>
      </c>
      <c r="AU712" s="6" t="s">
        <v>105</v>
      </c>
      <c r="AV712" s="6" t="s">
        <v>106</v>
      </c>
      <c r="AX712" s="6" t="s">
        <v>99</v>
      </c>
      <c r="AY712" s="13">
        <f t="shared" si="506"/>
        <v>0</v>
      </c>
      <c r="AZ712" s="13">
        <f t="shared" si="507"/>
        <v>0</v>
      </c>
      <c r="BA712" s="13">
        <f t="shared" si="508"/>
        <v>0</v>
      </c>
      <c r="BB712" s="13">
        <f t="shared" si="509"/>
        <v>1</v>
      </c>
      <c r="BC712" s="13">
        <f t="shared" si="510"/>
        <v>0</v>
      </c>
      <c r="BD712" s="13">
        <f t="shared" si="511"/>
        <v>0</v>
      </c>
      <c r="BE712" s="13">
        <f>COUNTIF(T712:AW712,"Tocaciones")</f>
        <v>0</v>
      </c>
      <c r="BF712" s="13">
        <f t="shared" si="512"/>
        <v>0</v>
      </c>
      <c r="BG712" s="13">
        <f t="shared" si="513"/>
        <v>0</v>
      </c>
      <c r="BH712" s="13">
        <f t="shared" si="514"/>
        <v>0</v>
      </c>
      <c r="BI712" s="13">
        <f t="shared" si="515"/>
        <v>0</v>
      </c>
      <c r="BJ712" s="13">
        <f t="shared" si="516"/>
        <v>0</v>
      </c>
      <c r="BK712" s="13">
        <f t="shared" si="517"/>
        <v>0</v>
      </c>
      <c r="BL712" s="13">
        <f t="shared" si="518"/>
        <v>0</v>
      </c>
      <c r="BM712" s="13">
        <f t="shared" si="519"/>
        <v>0</v>
      </c>
      <c r="BN712" s="13">
        <f t="shared" si="520"/>
        <v>0</v>
      </c>
      <c r="BO712" s="13">
        <f t="shared" si="521"/>
        <v>0</v>
      </c>
      <c r="BP712" s="13">
        <f t="shared" si="522"/>
        <v>0</v>
      </c>
      <c r="BQ712" s="13">
        <f t="shared" si="523"/>
        <v>0</v>
      </c>
      <c r="BR712" s="13">
        <f t="shared" si="524"/>
        <v>0</v>
      </c>
      <c r="BS712" s="13">
        <f t="shared" si="525"/>
        <v>0</v>
      </c>
      <c r="BT712" s="13">
        <f t="shared" si="526"/>
        <v>0</v>
      </c>
      <c r="BU712" s="40">
        <f t="shared" si="550"/>
        <v>1</v>
      </c>
      <c r="BV712" s="13">
        <f t="shared" si="527"/>
        <v>0</v>
      </c>
      <c r="BW712" s="13">
        <f t="shared" si="528"/>
        <v>1</v>
      </c>
      <c r="BX712" s="13">
        <f t="shared" si="529"/>
        <v>1</v>
      </c>
      <c r="BY712" s="13">
        <f t="shared" si="530"/>
        <v>0</v>
      </c>
      <c r="BZ712" s="13">
        <f t="shared" si="531"/>
        <v>0</v>
      </c>
      <c r="CA712" s="13">
        <f t="shared" si="532"/>
        <v>0</v>
      </c>
      <c r="CB712" s="13">
        <f t="shared" si="533"/>
        <v>0</v>
      </c>
      <c r="CC712" s="13">
        <f t="shared" si="534"/>
        <v>0</v>
      </c>
      <c r="CD712" s="13">
        <f t="shared" si="535"/>
        <v>0</v>
      </c>
      <c r="CE712" s="13">
        <f t="shared" si="536"/>
        <v>0</v>
      </c>
      <c r="CF712" s="13">
        <f t="shared" si="537"/>
        <v>0</v>
      </c>
      <c r="CG712" s="13">
        <f t="shared" si="538"/>
        <v>0</v>
      </c>
      <c r="CH712" s="13">
        <f t="shared" si="539"/>
        <v>0</v>
      </c>
      <c r="CI712" s="13">
        <f t="shared" si="540"/>
        <v>0</v>
      </c>
      <c r="CJ712" s="13">
        <f t="shared" si="541"/>
        <v>0</v>
      </c>
      <c r="CK712" s="13">
        <f t="shared" si="542"/>
        <v>0</v>
      </c>
      <c r="CL712" s="13">
        <f t="shared" si="543"/>
        <v>0</v>
      </c>
      <c r="CM712" s="13">
        <f t="shared" si="544"/>
        <v>0</v>
      </c>
      <c r="CN712" s="13">
        <f t="shared" si="545"/>
        <v>0</v>
      </c>
      <c r="CO712" s="13">
        <f t="shared" si="546"/>
        <v>1</v>
      </c>
      <c r="CP712" s="13">
        <f t="shared" si="547"/>
        <v>0</v>
      </c>
      <c r="CQ712" s="13">
        <f t="shared" si="548"/>
        <v>0</v>
      </c>
      <c r="CR712" s="13">
        <f t="shared" si="549"/>
        <v>0</v>
      </c>
      <c r="CS712" s="13">
        <f t="shared" si="551"/>
        <v>0</v>
      </c>
      <c r="CT712" s="13" t="s">
        <v>107</v>
      </c>
    </row>
    <row r="713" spans="1:98" x14ac:dyDescent="0.35">
      <c r="A713" s="14">
        <v>529</v>
      </c>
      <c r="B713" s="6">
        <v>712</v>
      </c>
      <c r="C713" s="13">
        <v>19</v>
      </c>
      <c r="D713" s="6">
        <v>1</v>
      </c>
      <c r="G713" s="6">
        <v>1</v>
      </c>
      <c r="H713" s="6"/>
      <c r="I713" s="6"/>
      <c r="J713" s="6" t="s">
        <v>338</v>
      </c>
      <c r="K713" s="16">
        <v>43794</v>
      </c>
      <c r="L713" s="6" t="s">
        <v>172</v>
      </c>
      <c r="M713" s="6" t="s">
        <v>139</v>
      </c>
      <c r="N713" s="6"/>
      <c r="O713" s="6"/>
      <c r="P713" s="21">
        <v>43778</v>
      </c>
      <c r="Q713" s="17">
        <v>0.91666666666666663</v>
      </c>
      <c r="R713" s="6" t="s">
        <v>310</v>
      </c>
      <c r="S713" s="6" t="s">
        <v>99</v>
      </c>
      <c r="T713" s="6" t="s">
        <v>63</v>
      </c>
      <c r="U713" s="6" t="s">
        <v>1056</v>
      </c>
      <c r="V713" s="6" t="s">
        <v>141</v>
      </c>
      <c r="W713" s="6" t="s">
        <v>94</v>
      </c>
      <c r="Y713" s="6" t="s">
        <v>82</v>
      </c>
      <c r="AU713" s="6" t="s">
        <v>105</v>
      </c>
      <c r="AV713" s="6" t="s">
        <v>106</v>
      </c>
      <c r="AX713" s="6" t="s">
        <v>99</v>
      </c>
      <c r="AY713" s="13">
        <f t="shared" si="506"/>
        <v>0</v>
      </c>
      <c r="AZ713" s="13">
        <f t="shared" si="507"/>
        <v>0</v>
      </c>
      <c r="BA713" s="13">
        <f t="shared" si="508"/>
        <v>0</v>
      </c>
      <c r="BB713" s="13">
        <f t="shared" si="509"/>
        <v>0</v>
      </c>
      <c r="BC713" s="13">
        <f t="shared" si="510"/>
        <v>0</v>
      </c>
      <c r="BD713" s="13">
        <f t="shared" si="511"/>
        <v>0</v>
      </c>
      <c r="BE713" s="13">
        <f>COUNTIF(T713:AT713,"Tocaciones")</f>
        <v>0</v>
      </c>
      <c r="BF713" s="13">
        <f t="shared" si="512"/>
        <v>0</v>
      </c>
      <c r="BG713" s="13">
        <f t="shared" si="513"/>
        <v>0</v>
      </c>
      <c r="BH713" s="13">
        <f t="shared" si="514"/>
        <v>0</v>
      </c>
      <c r="BI713" s="13">
        <f t="shared" si="515"/>
        <v>0</v>
      </c>
      <c r="BJ713" s="13">
        <f t="shared" si="516"/>
        <v>0</v>
      </c>
      <c r="BK713" s="13">
        <f t="shared" si="517"/>
        <v>0</v>
      </c>
      <c r="BL713" s="13">
        <f t="shared" si="518"/>
        <v>0</v>
      </c>
      <c r="BM713" s="13">
        <f t="shared" si="519"/>
        <v>1</v>
      </c>
      <c r="BN713" s="13">
        <f t="shared" si="520"/>
        <v>0</v>
      </c>
      <c r="BO713" s="13">
        <f t="shared" si="521"/>
        <v>0</v>
      </c>
      <c r="BP713" s="13">
        <f t="shared" si="522"/>
        <v>0</v>
      </c>
      <c r="BQ713" s="13">
        <f t="shared" si="523"/>
        <v>0</v>
      </c>
      <c r="BR713" s="13">
        <f t="shared" si="524"/>
        <v>0</v>
      </c>
      <c r="BS713" s="13">
        <f t="shared" si="525"/>
        <v>0</v>
      </c>
      <c r="BT713" s="13">
        <f t="shared" si="526"/>
        <v>0</v>
      </c>
      <c r="BU713" s="40">
        <f t="shared" si="550"/>
        <v>1</v>
      </c>
      <c r="BV713" s="13">
        <f t="shared" si="527"/>
        <v>0</v>
      </c>
      <c r="BW713" s="13">
        <f t="shared" si="528"/>
        <v>0</v>
      </c>
      <c r="BX713" s="13">
        <f t="shared" si="529"/>
        <v>0</v>
      </c>
      <c r="BY713" s="13">
        <f t="shared" si="530"/>
        <v>0</v>
      </c>
      <c r="BZ713" s="13">
        <f t="shared" si="531"/>
        <v>0</v>
      </c>
      <c r="CA713" s="13">
        <f t="shared" si="532"/>
        <v>0</v>
      </c>
      <c r="CB713" s="13">
        <f t="shared" si="533"/>
        <v>0</v>
      </c>
      <c r="CC713" s="13">
        <f t="shared" si="534"/>
        <v>0</v>
      </c>
      <c r="CD713" s="13">
        <f t="shared" si="535"/>
        <v>0</v>
      </c>
      <c r="CE713" s="13">
        <f t="shared" si="536"/>
        <v>0</v>
      </c>
      <c r="CF713" s="13">
        <f t="shared" si="537"/>
        <v>1</v>
      </c>
      <c r="CG713" s="13">
        <f t="shared" si="538"/>
        <v>0</v>
      </c>
      <c r="CH713" s="13">
        <f t="shared" si="539"/>
        <v>0</v>
      </c>
      <c r="CI713" s="13">
        <f t="shared" si="540"/>
        <v>0</v>
      </c>
      <c r="CJ713" s="13">
        <f t="shared" si="541"/>
        <v>0</v>
      </c>
      <c r="CK713" s="13">
        <f t="shared" si="542"/>
        <v>0</v>
      </c>
      <c r="CL713" s="13">
        <f t="shared" si="543"/>
        <v>0</v>
      </c>
      <c r="CM713" s="13">
        <f t="shared" si="544"/>
        <v>0</v>
      </c>
      <c r="CN713" s="13">
        <f t="shared" si="545"/>
        <v>0</v>
      </c>
      <c r="CO713" s="13">
        <f t="shared" si="546"/>
        <v>0</v>
      </c>
      <c r="CP713" s="13">
        <f t="shared" si="547"/>
        <v>0</v>
      </c>
      <c r="CQ713" s="13">
        <f t="shared" si="548"/>
        <v>0</v>
      </c>
      <c r="CR713" s="13">
        <f t="shared" si="549"/>
        <v>1</v>
      </c>
      <c r="CS713" s="13">
        <f t="shared" si="551"/>
        <v>0</v>
      </c>
      <c r="CT713" s="13" t="s">
        <v>107</v>
      </c>
    </row>
    <row r="714" spans="1:98" x14ac:dyDescent="0.35">
      <c r="A714" s="14">
        <v>530</v>
      </c>
      <c r="B714" s="6">
        <v>713</v>
      </c>
      <c r="C714" s="13">
        <v>24</v>
      </c>
      <c r="D714" s="6">
        <v>1</v>
      </c>
      <c r="G714" s="6">
        <v>1</v>
      </c>
      <c r="H714" s="6"/>
      <c r="I714" s="6"/>
      <c r="J714" s="6" t="s">
        <v>338</v>
      </c>
      <c r="K714" s="16">
        <v>43795</v>
      </c>
      <c r="L714" s="6" t="s">
        <v>172</v>
      </c>
      <c r="M714" s="6" t="s">
        <v>139</v>
      </c>
      <c r="N714" s="6"/>
      <c r="O714" s="6"/>
      <c r="P714" s="16">
        <v>43775</v>
      </c>
      <c r="R714" s="6" t="s">
        <v>99</v>
      </c>
      <c r="S714" s="6" t="s">
        <v>98</v>
      </c>
      <c r="T714" s="6" t="s">
        <v>63</v>
      </c>
      <c r="U714" s="6" t="s">
        <v>1057</v>
      </c>
      <c r="V714" s="6" t="s">
        <v>141</v>
      </c>
      <c r="W714" s="6" t="s">
        <v>94</v>
      </c>
      <c r="Y714" s="6" t="s">
        <v>82</v>
      </c>
      <c r="AU714" s="6" t="s">
        <v>105</v>
      </c>
      <c r="AV714" s="6" t="s">
        <v>106</v>
      </c>
      <c r="AX714" s="6" t="s">
        <v>99</v>
      </c>
      <c r="AY714" s="13">
        <f t="shared" si="506"/>
        <v>0</v>
      </c>
      <c r="AZ714" s="13">
        <f t="shared" si="507"/>
        <v>0</v>
      </c>
      <c r="BA714" s="13">
        <f t="shared" si="508"/>
        <v>0</v>
      </c>
      <c r="BB714" s="13">
        <f t="shared" si="509"/>
        <v>0</v>
      </c>
      <c r="BC714" s="13">
        <f t="shared" si="510"/>
        <v>0</v>
      </c>
      <c r="BD714" s="13">
        <f t="shared" si="511"/>
        <v>0</v>
      </c>
      <c r="BE714" s="13">
        <f>COUNTIF(T714:AW714,"Tocaciones")</f>
        <v>0</v>
      </c>
      <c r="BF714" s="13">
        <f t="shared" si="512"/>
        <v>0</v>
      </c>
      <c r="BG714" s="13">
        <f t="shared" si="513"/>
        <v>0</v>
      </c>
      <c r="BH714" s="13">
        <f t="shared" si="514"/>
        <v>0</v>
      </c>
      <c r="BI714" s="13">
        <f t="shared" si="515"/>
        <v>0</v>
      </c>
      <c r="BJ714" s="13">
        <f t="shared" si="516"/>
        <v>0</v>
      </c>
      <c r="BK714" s="13">
        <f t="shared" si="517"/>
        <v>0</v>
      </c>
      <c r="BL714" s="13">
        <f t="shared" si="518"/>
        <v>0</v>
      </c>
      <c r="BM714" s="13">
        <f t="shared" si="519"/>
        <v>1</v>
      </c>
      <c r="BN714" s="13">
        <f t="shared" si="520"/>
        <v>0</v>
      </c>
      <c r="BO714" s="13">
        <f t="shared" si="521"/>
        <v>0</v>
      </c>
      <c r="BP714" s="13">
        <f t="shared" si="522"/>
        <v>0</v>
      </c>
      <c r="BQ714" s="13">
        <f t="shared" si="523"/>
        <v>0</v>
      </c>
      <c r="BR714" s="13">
        <f t="shared" si="524"/>
        <v>0</v>
      </c>
      <c r="BS714" s="13">
        <f t="shared" si="525"/>
        <v>0</v>
      </c>
      <c r="BT714" s="13">
        <f t="shared" si="526"/>
        <v>0</v>
      </c>
      <c r="BU714" s="40">
        <f t="shared" si="550"/>
        <v>1</v>
      </c>
      <c r="BV714" s="13">
        <f t="shared" si="527"/>
        <v>0</v>
      </c>
      <c r="BW714" s="13">
        <f t="shared" si="528"/>
        <v>0</v>
      </c>
      <c r="BX714" s="13">
        <f t="shared" si="529"/>
        <v>0</v>
      </c>
      <c r="BY714" s="13">
        <f t="shared" si="530"/>
        <v>0</v>
      </c>
      <c r="BZ714" s="13">
        <f t="shared" si="531"/>
        <v>0</v>
      </c>
      <c r="CA714" s="13">
        <f t="shared" si="532"/>
        <v>0</v>
      </c>
      <c r="CB714" s="13">
        <f t="shared" si="533"/>
        <v>0</v>
      </c>
      <c r="CC714" s="13">
        <f t="shared" si="534"/>
        <v>0</v>
      </c>
      <c r="CD714" s="13">
        <f t="shared" si="535"/>
        <v>0</v>
      </c>
      <c r="CE714" s="13">
        <f t="shared" si="536"/>
        <v>0</v>
      </c>
      <c r="CF714" s="13">
        <f t="shared" si="537"/>
        <v>1</v>
      </c>
      <c r="CG714" s="13">
        <f t="shared" si="538"/>
        <v>0</v>
      </c>
      <c r="CH714" s="13">
        <f t="shared" si="539"/>
        <v>0</v>
      </c>
      <c r="CI714" s="13">
        <f t="shared" si="540"/>
        <v>0</v>
      </c>
      <c r="CJ714" s="13">
        <f t="shared" si="541"/>
        <v>0</v>
      </c>
      <c r="CK714" s="13">
        <f t="shared" si="542"/>
        <v>0</v>
      </c>
      <c r="CL714" s="13">
        <f t="shared" si="543"/>
        <v>0</v>
      </c>
      <c r="CM714" s="13">
        <f t="shared" si="544"/>
        <v>0</v>
      </c>
      <c r="CN714" s="13">
        <f t="shared" si="545"/>
        <v>0</v>
      </c>
      <c r="CO714" s="13">
        <f t="shared" si="546"/>
        <v>0</v>
      </c>
      <c r="CP714" s="13">
        <f t="shared" si="547"/>
        <v>0</v>
      </c>
      <c r="CQ714" s="13">
        <f t="shared" si="548"/>
        <v>0</v>
      </c>
      <c r="CR714" s="13">
        <f t="shared" si="549"/>
        <v>1</v>
      </c>
      <c r="CS714" s="13">
        <f t="shared" si="551"/>
        <v>0</v>
      </c>
      <c r="CT714" s="13" t="s">
        <v>107</v>
      </c>
    </row>
    <row r="715" spans="1:98" x14ac:dyDescent="0.35">
      <c r="A715" s="14">
        <v>531</v>
      </c>
      <c r="B715" s="6">
        <v>714</v>
      </c>
      <c r="C715" s="13">
        <v>22</v>
      </c>
      <c r="D715" s="6">
        <v>1</v>
      </c>
      <c r="G715" s="6">
        <v>1</v>
      </c>
      <c r="H715" s="6"/>
      <c r="I715" s="6"/>
      <c r="J715" s="6" t="s">
        <v>338</v>
      </c>
      <c r="K715" s="16">
        <v>43794</v>
      </c>
      <c r="L715" s="6" t="s">
        <v>172</v>
      </c>
      <c r="M715" s="6" t="s">
        <v>139</v>
      </c>
      <c r="N715" s="6"/>
      <c r="O715" s="6"/>
      <c r="P715" s="16">
        <v>43776</v>
      </c>
      <c r="Q715" s="17">
        <v>0.91319444444444442</v>
      </c>
      <c r="R715" s="6" t="s">
        <v>99</v>
      </c>
      <c r="S715" s="6" t="s">
        <v>310</v>
      </c>
      <c r="T715" s="6" t="s">
        <v>49</v>
      </c>
      <c r="U715" s="6" t="s">
        <v>1058</v>
      </c>
      <c r="V715" s="6" t="s">
        <v>341</v>
      </c>
      <c r="W715" s="6" t="s">
        <v>94</v>
      </c>
      <c r="Y715" s="6" t="s">
        <v>87</v>
      </c>
      <c r="AU715" s="6" t="s">
        <v>105</v>
      </c>
      <c r="AV715" s="6" t="s">
        <v>106</v>
      </c>
      <c r="AX715" s="6" t="s">
        <v>310</v>
      </c>
      <c r="AY715" s="13">
        <f t="shared" si="506"/>
        <v>1</v>
      </c>
      <c r="AZ715" s="13">
        <f t="shared" si="507"/>
        <v>0</v>
      </c>
      <c r="BA715" s="13">
        <f t="shared" si="508"/>
        <v>0</v>
      </c>
      <c r="BB715" s="13">
        <f t="shared" si="509"/>
        <v>0</v>
      </c>
      <c r="BC715" s="13">
        <f t="shared" si="510"/>
        <v>0</v>
      </c>
      <c r="BD715" s="13">
        <f t="shared" si="511"/>
        <v>0</v>
      </c>
      <c r="BE715" s="13">
        <f>COUNTIF(T715:AT715,"Tocaciones")</f>
        <v>0</v>
      </c>
      <c r="BF715" s="13">
        <f t="shared" si="512"/>
        <v>0</v>
      </c>
      <c r="BG715" s="13">
        <f t="shared" si="513"/>
        <v>0</v>
      </c>
      <c r="BH715" s="13">
        <f t="shared" si="514"/>
        <v>0</v>
      </c>
      <c r="BI715" s="13">
        <f t="shared" si="515"/>
        <v>0</v>
      </c>
      <c r="BJ715" s="13">
        <f t="shared" si="516"/>
        <v>0</v>
      </c>
      <c r="BK715" s="13">
        <f t="shared" si="517"/>
        <v>0</v>
      </c>
      <c r="BL715" s="13">
        <f t="shared" si="518"/>
        <v>0</v>
      </c>
      <c r="BM715" s="13">
        <f t="shared" si="519"/>
        <v>0</v>
      </c>
      <c r="BN715" s="13">
        <f t="shared" si="520"/>
        <v>0</v>
      </c>
      <c r="BO715" s="13">
        <f t="shared" si="521"/>
        <v>0</v>
      </c>
      <c r="BP715" s="13">
        <f t="shared" si="522"/>
        <v>0</v>
      </c>
      <c r="BQ715" s="13">
        <f t="shared" si="523"/>
        <v>0</v>
      </c>
      <c r="BR715" s="13">
        <f t="shared" si="524"/>
        <v>0</v>
      </c>
      <c r="BS715" s="13">
        <f t="shared" si="525"/>
        <v>0</v>
      </c>
      <c r="BT715" s="13">
        <f t="shared" si="526"/>
        <v>0</v>
      </c>
      <c r="BU715" s="40">
        <f t="shared" si="550"/>
        <v>1</v>
      </c>
      <c r="BV715" s="13">
        <f t="shared" si="527"/>
        <v>0</v>
      </c>
      <c r="BW715" s="13">
        <f t="shared" si="528"/>
        <v>0</v>
      </c>
      <c r="BX715" s="13">
        <f t="shared" si="529"/>
        <v>0</v>
      </c>
      <c r="BY715" s="13">
        <f t="shared" si="530"/>
        <v>0</v>
      </c>
      <c r="BZ715" s="13">
        <f t="shared" si="531"/>
        <v>0</v>
      </c>
      <c r="CA715" s="13">
        <f t="shared" si="532"/>
        <v>0</v>
      </c>
      <c r="CB715" s="13">
        <f t="shared" si="533"/>
        <v>0</v>
      </c>
      <c r="CC715" s="13">
        <f t="shared" si="534"/>
        <v>0</v>
      </c>
      <c r="CD715" s="13">
        <f t="shared" si="535"/>
        <v>0</v>
      </c>
      <c r="CE715" s="13">
        <f t="shared" si="536"/>
        <v>0</v>
      </c>
      <c r="CF715" s="13">
        <f t="shared" si="537"/>
        <v>0</v>
      </c>
      <c r="CG715" s="13">
        <f t="shared" si="538"/>
        <v>0</v>
      </c>
      <c r="CH715" s="13">
        <f t="shared" si="539"/>
        <v>0</v>
      </c>
      <c r="CI715" s="13">
        <f t="shared" si="540"/>
        <v>0</v>
      </c>
      <c r="CJ715" s="13">
        <f t="shared" si="541"/>
        <v>0</v>
      </c>
      <c r="CK715" s="13">
        <f t="shared" si="542"/>
        <v>1</v>
      </c>
      <c r="CL715" s="13">
        <f t="shared" si="543"/>
        <v>0</v>
      </c>
      <c r="CM715" s="13">
        <f t="shared" si="544"/>
        <v>0</v>
      </c>
      <c r="CN715" s="13">
        <f t="shared" si="545"/>
        <v>0</v>
      </c>
      <c r="CO715" s="13">
        <f t="shared" si="546"/>
        <v>0</v>
      </c>
      <c r="CP715" s="13">
        <f t="shared" si="547"/>
        <v>0</v>
      </c>
      <c r="CQ715" s="13">
        <f t="shared" si="548"/>
        <v>0</v>
      </c>
      <c r="CR715" s="13">
        <f t="shared" si="549"/>
        <v>1</v>
      </c>
      <c r="CS715" s="13">
        <f t="shared" si="551"/>
        <v>0</v>
      </c>
      <c r="CT715" s="13" t="s">
        <v>107</v>
      </c>
    </row>
    <row r="716" spans="1:98" x14ac:dyDescent="0.35">
      <c r="A716" s="14">
        <v>533</v>
      </c>
      <c r="B716" s="6">
        <v>716</v>
      </c>
      <c r="D716" s="6">
        <v>1</v>
      </c>
      <c r="G716" s="6">
        <v>1</v>
      </c>
      <c r="H716" s="6"/>
      <c r="I716" s="6"/>
      <c r="J716" s="6" t="s">
        <v>723</v>
      </c>
      <c r="K716" s="16">
        <v>43796</v>
      </c>
      <c r="L716" s="6" t="s">
        <v>172</v>
      </c>
      <c r="M716" s="6" t="s">
        <v>741</v>
      </c>
      <c r="N716" s="6"/>
      <c r="O716" s="6"/>
      <c r="P716" s="16">
        <v>43787</v>
      </c>
      <c r="Q716" s="17">
        <v>0.84722222222222221</v>
      </c>
      <c r="R716" s="6" t="s">
        <v>99</v>
      </c>
      <c r="S716" s="6" t="s">
        <v>98</v>
      </c>
      <c r="T716" s="6" t="s">
        <v>52</v>
      </c>
      <c r="U716" s="6" t="s">
        <v>1059</v>
      </c>
      <c r="V716" s="6" t="s">
        <v>723</v>
      </c>
      <c r="W716" s="6" t="s">
        <v>94</v>
      </c>
      <c r="Y716" s="6" t="s">
        <v>73</v>
      </c>
      <c r="Z716" s="6" t="s">
        <v>74</v>
      </c>
      <c r="AU716" s="6" t="s">
        <v>105</v>
      </c>
      <c r="AV716" s="6" t="s">
        <v>106</v>
      </c>
      <c r="AX716" s="6" t="s">
        <v>99</v>
      </c>
      <c r="AY716" s="13">
        <f t="shared" si="506"/>
        <v>0</v>
      </c>
      <c r="AZ716" s="13">
        <f t="shared" si="507"/>
        <v>0</v>
      </c>
      <c r="BA716" s="13">
        <f t="shared" si="508"/>
        <v>0</v>
      </c>
      <c r="BB716" s="13">
        <f t="shared" si="509"/>
        <v>1</v>
      </c>
      <c r="BC716" s="13">
        <f t="shared" si="510"/>
        <v>0</v>
      </c>
      <c r="BD716" s="13">
        <f t="shared" si="511"/>
        <v>0</v>
      </c>
      <c r="BE716" s="13">
        <f>COUNTIF(T716:AT716,"Tocaciones")</f>
        <v>0</v>
      </c>
      <c r="BF716" s="13">
        <f t="shared" si="512"/>
        <v>0</v>
      </c>
      <c r="BG716" s="13">
        <f t="shared" si="513"/>
        <v>0</v>
      </c>
      <c r="BH716" s="13">
        <f t="shared" si="514"/>
        <v>0</v>
      </c>
      <c r="BI716" s="13">
        <f t="shared" si="515"/>
        <v>0</v>
      </c>
      <c r="BJ716" s="13">
        <f t="shared" si="516"/>
        <v>0</v>
      </c>
      <c r="BK716" s="13">
        <f t="shared" si="517"/>
        <v>0</v>
      </c>
      <c r="BL716" s="13">
        <f t="shared" si="518"/>
        <v>0</v>
      </c>
      <c r="BM716" s="13">
        <f t="shared" si="519"/>
        <v>0</v>
      </c>
      <c r="BN716" s="13">
        <f t="shared" si="520"/>
        <v>0</v>
      </c>
      <c r="BO716" s="13">
        <f t="shared" si="521"/>
        <v>0</v>
      </c>
      <c r="BP716" s="13">
        <f t="shared" si="522"/>
        <v>0</v>
      </c>
      <c r="BQ716" s="13">
        <f t="shared" si="523"/>
        <v>0</v>
      </c>
      <c r="BR716" s="13">
        <f t="shared" si="524"/>
        <v>0</v>
      </c>
      <c r="BS716" s="13">
        <f t="shared" si="525"/>
        <v>0</v>
      </c>
      <c r="BT716" s="13">
        <f t="shared" si="526"/>
        <v>0</v>
      </c>
      <c r="BU716" s="40">
        <f t="shared" si="550"/>
        <v>1</v>
      </c>
      <c r="BV716" s="13">
        <f t="shared" si="527"/>
        <v>0</v>
      </c>
      <c r="BW716" s="13">
        <f t="shared" si="528"/>
        <v>1</v>
      </c>
      <c r="BX716" s="13">
        <f t="shared" si="529"/>
        <v>1</v>
      </c>
      <c r="BY716" s="13">
        <f t="shared" si="530"/>
        <v>0</v>
      </c>
      <c r="BZ716" s="13">
        <f t="shared" si="531"/>
        <v>0</v>
      </c>
      <c r="CA716" s="13">
        <f t="shared" si="532"/>
        <v>0</v>
      </c>
      <c r="CB716" s="13">
        <f t="shared" si="533"/>
        <v>0</v>
      </c>
      <c r="CC716" s="13">
        <f t="shared" si="534"/>
        <v>0</v>
      </c>
      <c r="CD716" s="13">
        <f t="shared" si="535"/>
        <v>0</v>
      </c>
      <c r="CE716" s="13">
        <f t="shared" si="536"/>
        <v>0</v>
      </c>
      <c r="CF716" s="13">
        <f t="shared" si="537"/>
        <v>0</v>
      </c>
      <c r="CG716" s="13">
        <f t="shared" si="538"/>
        <v>0</v>
      </c>
      <c r="CH716" s="13">
        <f t="shared" si="539"/>
        <v>0</v>
      </c>
      <c r="CI716" s="13">
        <f t="shared" si="540"/>
        <v>0</v>
      </c>
      <c r="CJ716" s="13">
        <f t="shared" si="541"/>
        <v>0</v>
      </c>
      <c r="CK716" s="13">
        <f t="shared" si="542"/>
        <v>0</v>
      </c>
      <c r="CL716" s="13">
        <f t="shared" si="543"/>
        <v>0</v>
      </c>
      <c r="CM716" s="13">
        <f t="shared" si="544"/>
        <v>0</v>
      </c>
      <c r="CN716" s="13">
        <f t="shared" si="545"/>
        <v>0</v>
      </c>
      <c r="CO716" s="13">
        <f t="shared" si="546"/>
        <v>0</v>
      </c>
      <c r="CP716" s="13">
        <f t="shared" si="547"/>
        <v>0</v>
      </c>
      <c r="CQ716" s="13">
        <f t="shared" si="548"/>
        <v>0</v>
      </c>
      <c r="CR716" s="13">
        <f t="shared" si="549"/>
        <v>1</v>
      </c>
      <c r="CS716" s="13">
        <f t="shared" si="551"/>
        <v>0</v>
      </c>
      <c r="CT716" s="13" t="s">
        <v>107</v>
      </c>
    </row>
    <row r="717" spans="1:98" x14ac:dyDescent="0.35">
      <c r="A717" s="14">
        <v>534</v>
      </c>
      <c r="B717" s="6">
        <v>717</v>
      </c>
      <c r="C717" s="13">
        <v>24</v>
      </c>
      <c r="D717" s="6">
        <v>999</v>
      </c>
      <c r="G717" s="6">
        <v>1</v>
      </c>
      <c r="H717" s="6"/>
      <c r="I717" s="6"/>
      <c r="J717" s="6" t="s">
        <v>723</v>
      </c>
      <c r="K717" s="16">
        <v>43784</v>
      </c>
      <c r="L717" s="6" t="s">
        <v>172</v>
      </c>
      <c r="M717" s="6" t="s">
        <v>342</v>
      </c>
      <c r="N717" s="6"/>
      <c r="O717" s="6"/>
      <c r="P717" s="16">
        <v>43783</v>
      </c>
      <c r="Q717" s="17">
        <v>0.72916666666666663</v>
      </c>
      <c r="R717" s="6" t="s">
        <v>99</v>
      </c>
      <c r="S717" s="6" t="s">
        <v>98</v>
      </c>
      <c r="T717" s="6" t="s">
        <v>59</v>
      </c>
      <c r="U717" s="6" t="s">
        <v>1060</v>
      </c>
      <c r="V717" s="6" t="s">
        <v>344</v>
      </c>
      <c r="W717" s="6" t="s">
        <v>94</v>
      </c>
      <c r="Y717" s="6" t="s">
        <v>83</v>
      </c>
      <c r="AU717" s="6" t="s">
        <v>105</v>
      </c>
      <c r="AV717" s="6" t="s">
        <v>106</v>
      </c>
      <c r="AX717" s="6" t="s">
        <v>310</v>
      </c>
      <c r="AY717" s="13">
        <f t="shared" si="506"/>
        <v>0</v>
      </c>
      <c r="AZ717" s="13">
        <f t="shared" si="507"/>
        <v>0</v>
      </c>
      <c r="BA717" s="13">
        <f t="shared" si="508"/>
        <v>0</v>
      </c>
      <c r="BB717" s="13">
        <f t="shared" si="509"/>
        <v>0</v>
      </c>
      <c r="BC717" s="13">
        <f t="shared" si="510"/>
        <v>0</v>
      </c>
      <c r="BD717" s="13">
        <f t="shared" si="511"/>
        <v>0</v>
      </c>
      <c r="BE717" s="13">
        <f>COUNTIF(T717:AW717,"Tocaciones")</f>
        <v>0</v>
      </c>
      <c r="BF717" s="13">
        <f t="shared" si="512"/>
        <v>0</v>
      </c>
      <c r="BG717" s="13">
        <f t="shared" si="513"/>
        <v>0</v>
      </c>
      <c r="BH717" s="13">
        <f t="shared" si="514"/>
        <v>0</v>
      </c>
      <c r="BI717" s="13">
        <f t="shared" si="515"/>
        <v>1</v>
      </c>
      <c r="BJ717" s="13">
        <f t="shared" si="516"/>
        <v>0</v>
      </c>
      <c r="BK717" s="13">
        <f t="shared" si="517"/>
        <v>0</v>
      </c>
      <c r="BL717" s="13">
        <f t="shared" si="518"/>
        <v>0</v>
      </c>
      <c r="BM717" s="13">
        <f t="shared" si="519"/>
        <v>0</v>
      </c>
      <c r="BN717" s="13">
        <f t="shared" si="520"/>
        <v>0</v>
      </c>
      <c r="BO717" s="13">
        <f t="shared" si="521"/>
        <v>0</v>
      </c>
      <c r="BP717" s="13">
        <f t="shared" si="522"/>
        <v>0</v>
      </c>
      <c r="BQ717" s="13">
        <f t="shared" si="523"/>
        <v>0</v>
      </c>
      <c r="BR717" s="13">
        <f t="shared" si="524"/>
        <v>0</v>
      </c>
      <c r="BS717" s="13">
        <f t="shared" si="525"/>
        <v>0</v>
      </c>
      <c r="BT717" s="13">
        <f t="shared" si="526"/>
        <v>0</v>
      </c>
      <c r="BU717" s="40">
        <f t="shared" si="550"/>
        <v>1</v>
      </c>
      <c r="BV717" s="13">
        <f t="shared" si="527"/>
        <v>0</v>
      </c>
      <c r="BW717" s="13">
        <f t="shared" si="528"/>
        <v>0</v>
      </c>
      <c r="BX717" s="13">
        <f t="shared" si="529"/>
        <v>0</v>
      </c>
      <c r="BY717" s="13">
        <f t="shared" si="530"/>
        <v>0</v>
      </c>
      <c r="BZ717" s="13">
        <f t="shared" si="531"/>
        <v>0</v>
      </c>
      <c r="CA717" s="13">
        <f t="shared" si="532"/>
        <v>0</v>
      </c>
      <c r="CB717" s="13">
        <f t="shared" si="533"/>
        <v>0</v>
      </c>
      <c r="CC717" s="13">
        <f t="shared" si="534"/>
        <v>0</v>
      </c>
      <c r="CD717" s="13">
        <f t="shared" si="535"/>
        <v>0</v>
      </c>
      <c r="CE717" s="13">
        <f t="shared" si="536"/>
        <v>0</v>
      </c>
      <c r="CF717" s="13">
        <f t="shared" si="537"/>
        <v>0</v>
      </c>
      <c r="CG717" s="13">
        <f t="shared" si="538"/>
        <v>1</v>
      </c>
      <c r="CH717" s="13">
        <f t="shared" si="539"/>
        <v>0</v>
      </c>
      <c r="CI717" s="13">
        <f t="shared" si="540"/>
        <v>0</v>
      </c>
      <c r="CJ717" s="13">
        <f t="shared" si="541"/>
        <v>0</v>
      </c>
      <c r="CK717" s="13">
        <f t="shared" si="542"/>
        <v>0</v>
      </c>
      <c r="CL717" s="13">
        <f t="shared" si="543"/>
        <v>0</v>
      </c>
      <c r="CM717" s="13">
        <f t="shared" si="544"/>
        <v>0</v>
      </c>
      <c r="CN717" s="13">
        <f t="shared" si="545"/>
        <v>0</v>
      </c>
      <c r="CO717" s="13">
        <f t="shared" si="546"/>
        <v>0</v>
      </c>
      <c r="CP717" s="13">
        <f t="shared" si="547"/>
        <v>0</v>
      </c>
      <c r="CQ717" s="13">
        <f t="shared" si="548"/>
        <v>0</v>
      </c>
      <c r="CR717" s="13">
        <f t="shared" si="549"/>
        <v>1</v>
      </c>
      <c r="CS717" s="13">
        <f t="shared" si="551"/>
        <v>0</v>
      </c>
      <c r="CT717" s="13" t="s">
        <v>107</v>
      </c>
    </row>
    <row r="718" spans="1:98" x14ac:dyDescent="0.35">
      <c r="A718" s="14">
        <v>535</v>
      </c>
      <c r="B718" s="6">
        <v>718</v>
      </c>
      <c r="D718" s="6">
        <v>1</v>
      </c>
      <c r="G718" s="6">
        <v>1</v>
      </c>
      <c r="H718" s="6"/>
      <c r="I718" s="6"/>
      <c r="J718" s="6" t="s">
        <v>723</v>
      </c>
      <c r="K718" s="16">
        <v>43791</v>
      </c>
      <c r="L718" s="6" t="s">
        <v>172</v>
      </c>
      <c r="M718" s="6" t="s">
        <v>741</v>
      </c>
      <c r="N718" s="6"/>
      <c r="O718" s="6"/>
      <c r="P718" s="16">
        <v>43763</v>
      </c>
      <c r="Q718" s="17">
        <v>0.64583333333333337</v>
      </c>
      <c r="R718" s="6" t="s">
        <v>98</v>
      </c>
      <c r="S718" s="6" t="s">
        <v>98</v>
      </c>
      <c r="T718" s="6" t="s">
        <v>52</v>
      </c>
      <c r="U718" s="6" t="s">
        <v>1061</v>
      </c>
      <c r="V718" s="6" t="s">
        <v>723</v>
      </c>
      <c r="W718" s="6" t="s">
        <v>94</v>
      </c>
      <c r="Y718" s="6" t="s">
        <v>73</v>
      </c>
      <c r="Z718" s="6" t="s">
        <v>74</v>
      </c>
      <c r="AU718" s="6" t="s">
        <v>105</v>
      </c>
      <c r="AV718" s="6" t="s">
        <v>106</v>
      </c>
      <c r="AX718" s="6" t="s">
        <v>99</v>
      </c>
      <c r="AY718" s="13">
        <f t="shared" si="506"/>
        <v>0</v>
      </c>
      <c r="AZ718" s="13">
        <f t="shared" si="507"/>
        <v>0</v>
      </c>
      <c r="BA718" s="13">
        <f t="shared" si="508"/>
        <v>0</v>
      </c>
      <c r="BB718" s="13">
        <f t="shared" si="509"/>
        <v>1</v>
      </c>
      <c r="BC718" s="13">
        <f t="shared" si="510"/>
        <v>0</v>
      </c>
      <c r="BD718" s="13">
        <f t="shared" si="511"/>
        <v>0</v>
      </c>
      <c r="BE718" s="13">
        <f>COUNTIF(T718:AT718,"Tocaciones")</f>
        <v>0</v>
      </c>
      <c r="BF718" s="13">
        <f t="shared" si="512"/>
        <v>0</v>
      </c>
      <c r="BG718" s="13">
        <f t="shared" si="513"/>
        <v>0</v>
      </c>
      <c r="BH718" s="13">
        <f t="shared" si="514"/>
        <v>0</v>
      </c>
      <c r="BI718" s="13">
        <f t="shared" si="515"/>
        <v>0</v>
      </c>
      <c r="BJ718" s="13">
        <f t="shared" si="516"/>
        <v>0</v>
      </c>
      <c r="BK718" s="13">
        <f t="shared" si="517"/>
        <v>0</v>
      </c>
      <c r="BL718" s="13">
        <f t="shared" si="518"/>
        <v>0</v>
      </c>
      <c r="BM718" s="13">
        <f t="shared" si="519"/>
        <v>0</v>
      </c>
      <c r="BN718" s="13">
        <f t="shared" si="520"/>
        <v>0</v>
      </c>
      <c r="BO718" s="13">
        <f t="shared" si="521"/>
        <v>0</v>
      </c>
      <c r="BP718" s="13">
        <f t="shared" si="522"/>
        <v>0</v>
      </c>
      <c r="BQ718" s="13">
        <f t="shared" si="523"/>
        <v>0</v>
      </c>
      <c r="BR718" s="13">
        <f t="shared" si="524"/>
        <v>0</v>
      </c>
      <c r="BS718" s="13">
        <f t="shared" si="525"/>
        <v>0</v>
      </c>
      <c r="BT718" s="13">
        <f t="shared" si="526"/>
        <v>0</v>
      </c>
      <c r="BU718" s="40">
        <f t="shared" si="550"/>
        <v>1</v>
      </c>
      <c r="BV718" s="13">
        <f t="shared" si="527"/>
        <v>0</v>
      </c>
      <c r="BW718" s="13">
        <f t="shared" si="528"/>
        <v>1</v>
      </c>
      <c r="BX718" s="13">
        <f t="shared" si="529"/>
        <v>1</v>
      </c>
      <c r="BY718" s="13">
        <f t="shared" si="530"/>
        <v>0</v>
      </c>
      <c r="BZ718" s="13">
        <f t="shared" si="531"/>
        <v>0</v>
      </c>
      <c r="CA718" s="13">
        <f t="shared" si="532"/>
        <v>0</v>
      </c>
      <c r="CB718" s="13">
        <f t="shared" si="533"/>
        <v>0</v>
      </c>
      <c r="CC718" s="13">
        <f t="shared" si="534"/>
        <v>0</v>
      </c>
      <c r="CD718" s="13">
        <f t="shared" si="535"/>
        <v>0</v>
      </c>
      <c r="CE718" s="13">
        <f t="shared" si="536"/>
        <v>0</v>
      </c>
      <c r="CF718" s="13">
        <f t="shared" si="537"/>
        <v>0</v>
      </c>
      <c r="CG718" s="13">
        <f t="shared" si="538"/>
        <v>0</v>
      </c>
      <c r="CH718" s="13">
        <f t="shared" si="539"/>
        <v>0</v>
      </c>
      <c r="CI718" s="13">
        <f t="shared" si="540"/>
        <v>0</v>
      </c>
      <c r="CJ718" s="13">
        <f t="shared" si="541"/>
        <v>0</v>
      </c>
      <c r="CK718" s="13">
        <f t="shared" si="542"/>
        <v>0</v>
      </c>
      <c r="CL718" s="13">
        <f t="shared" si="543"/>
        <v>0</v>
      </c>
      <c r="CM718" s="13">
        <f t="shared" si="544"/>
        <v>0</v>
      </c>
      <c r="CN718" s="13">
        <f t="shared" si="545"/>
        <v>0</v>
      </c>
      <c r="CO718" s="13">
        <f t="shared" si="546"/>
        <v>0</v>
      </c>
      <c r="CP718" s="13">
        <f t="shared" si="547"/>
        <v>0</v>
      </c>
      <c r="CQ718" s="13">
        <f t="shared" si="548"/>
        <v>0</v>
      </c>
      <c r="CR718" s="13">
        <f t="shared" si="549"/>
        <v>1</v>
      </c>
      <c r="CS718" s="13">
        <f t="shared" si="551"/>
        <v>0</v>
      </c>
      <c r="CT718" s="13" t="s">
        <v>107</v>
      </c>
    </row>
    <row r="719" spans="1:98" x14ac:dyDescent="0.35">
      <c r="A719" s="14">
        <v>536</v>
      </c>
      <c r="B719" s="6">
        <v>719</v>
      </c>
      <c r="C719" s="13">
        <v>25</v>
      </c>
      <c r="D719" s="6">
        <v>1</v>
      </c>
      <c r="G719" s="6">
        <v>1</v>
      </c>
      <c r="H719" s="6"/>
      <c r="I719" s="6"/>
      <c r="J719" s="6" t="s">
        <v>723</v>
      </c>
      <c r="K719" s="21">
        <v>43774</v>
      </c>
      <c r="L719" s="6" t="s">
        <v>172</v>
      </c>
      <c r="M719" s="6" t="s">
        <v>342</v>
      </c>
      <c r="N719" s="6"/>
      <c r="O719" s="6"/>
      <c r="P719" s="16">
        <v>43759</v>
      </c>
      <c r="R719" s="6" t="s">
        <v>307</v>
      </c>
      <c r="S719" s="6" t="s">
        <v>99</v>
      </c>
      <c r="T719" s="6" t="s">
        <v>59</v>
      </c>
      <c r="U719" s="6" t="s">
        <v>1062</v>
      </c>
      <c r="V719" s="6" t="s">
        <v>344</v>
      </c>
      <c r="W719" s="6" t="s">
        <v>94</v>
      </c>
      <c r="Y719" s="6" t="s">
        <v>88</v>
      </c>
      <c r="AA719" s="6" t="s">
        <v>53</v>
      </c>
      <c r="AB719" s="6" t="s">
        <v>1062</v>
      </c>
      <c r="AC719" s="6" t="s">
        <v>94</v>
      </c>
      <c r="AE719" s="6" t="s">
        <v>79</v>
      </c>
      <c r="AG719" s="6" t="s">
        <v>49</v>
      </c>
      <c r="AH719" s="6" t="s">
        <v>1063</v>
      </c>
      <c r="AI719" s="6" t="s">
        <v>94</v>
      </c>
      <c r="AK719" s="6" t="s">
        <v>86</v>
      </c>
      <c r="AU719" s="6" t="s">
        <v>105</v>
      </c>
      <c r="AV719" s="6" t="s">
        <v>106</v>
      </c>
      <c r="AX719" s="6" t="s">
        <v>310</v>
      </c>
      <c r="AY719" s="13">
        <f t="shared" si="506"/>
        <v>1</v>
      </c>
      <c r="AZ719" s="13">
        <f t="shared" si="507"/>
        <v>0</v>
      </c>
      <c r="BA719" s="13">
        <f t="shared" si="508"/>
        <v>0</v>
      </c>
      <c r="BB719" s="13">
        <f t="shared" si="509"/>
        <v>0</v>
      </c>
      <c r="BC719" s="13">
        <f t="shared" si="510"/>
        <v>1</v>
      </c>
      <c r="BD719" s="13">
        <f t="shared" si="511"/>
        <v>0</v>
      </c>
      <c r="BE719" s="13">
        <f>COUNTIF(T719:AW719,"Tocaciones")</f>
        <v>0</v>
      </c>
      <c r="BF719" s="13">
        <f t="shared" si="512"/>
        <v>0</v>
      </c>
      <c r="BG719" s="13">
        <f t="shared" si="513"/>
        <v>0</v>
      </c>
      <c r="BH719" s="13">
        <f t="shared" si="514"/>
        <v>0</v>
      </c>
      <c r="BI719" s="13">
        <f t="shared" si="515"/>
        <v>1</v>
      </c>
      <c r="BJ719" s="13">
        <f t="shared" si="516"/>
        <v>0</v>
      </c>
      <c r="BK719" s="13">
        <f t="shared" si="517"/>
        <v>0</v>
      </c>
      <c r="BL719" s="13">
        <f t="shared" si="518"/>
        <v>0</v>
      </c>
      <c r="BM719" s="13">
        <f t="shared" si="519"/>
        <v>0</v>
      </c>
      <c r="BN719" s="13">
        <f t="shared" si="520"/>
        <v>0</v>
      </c>
      <c r="BO719" s="13">
        <f t="shared" si="521"/>
        <v>0</v>
      </c>
      <c r="BP719" s="13">
        <f t="shared" si="522"/>
        <v>0</v>
      </c>
      <c r="BQ719" s="13">
        <f t="shared" si="523"/>
        <v>0</v>
      </c>
      <c r="BR719" s="13">
        <f t="shared" si="524"/>
        <v>0</v>
      </c>
      <c r="BS719" s="13">
        <f t="shared" si="525"/>
        <v>0</v>
      </c>
      <c r="BT719" s="13">
        <f t="shared" si="526"/>
        <v>0</v>
      </c>
      <c r="BU719" s="40">
        <f t="shared" si="550"/>
        <v>3</v>
      </c>
      <c r="BV719" s="13">
        <f t="shared" si="527"/>
        <v>0</v>
      </c>
      <c r="BW719" s="13">
        <f t="shared" si="528"/>
        <v>0</v>
      </c>
      <c r="BX719" s="13">
        <f t="shared" si="529"/>
        <v>0</v>
      </c>
      <c r="BY719" s="13">
        <f t="shared" si="530"/>
        <v>0</v>
      </c>
      <c r="BZ719" s="13">
        <f t="shared" si="531"/>
        <v>0</v>
      </c>
      <c r="CA719" s="13">
        <f t="shared" si="532"/>
        <v>0</v>
      </c>
      <c r="CB719" s="13">
        <f t="shared" si="533"/>
        <v>0</v>
      </c>
      <c r="CC719" s="13">
        <f t="shared" si="534"/>
        <v>1</v>
      </c>
      <c r="CD719" s="13">
        <f t="shared" si="535"/>
        <v>0</v>
      </c>
      <c r="CE719" s="13">
        <f t="shared" si="536"/>
        <v>0</v>
      </c>
      <c r="CF719" s="13">
        <f t="shared" si="537"/>
        <v>0</v>
      </c>
      <c r="CG719" s="13">
        <f t="shared" si="538"/>
        <v>0</v>
      </c>
      <c r="CH719" s="13">
        <f t="shared" si="539"/>
        <v>0</v>
      </c>
      <c r="CI719" s="13">
        <f t="shared" si="540"/>
        <v>0</v>
      </c>
      <c r="CJ719" s="13">
        <f t="shared" si="541"/>
        <v>1</v>
      </c>
      <c r="CK719" s="13">
        <f t="shared" si="542"/>
        <v>0</v>
      </c>
      <c r="CL719" s="13">
        <f t="shared" si="543"/>
        <v>1</v>
      </c>
      <c r="CM719" s="13">
        <f t="shared" si="544"/>
        <v>0</v>
      </c>
      <c r="CN719" s="13">
        <f t="shared" si="545"/>
        <v>0</v>
      </c>
      <c r="CO719" s="13">
        <f t="shared" si="546"/>
        <v>0</v>
      </c>
      <c r="CP719" s="13">
        <f t="shared" si="547"/>
        <v>0</v>
      </c>
      <c r="CQ719" s="13">
        <f t="shared" si="548"/>
        <v>0</v>
      </c>
      <c r="CR719" s="13">
        <f t="shared" si="549"/>
        <v>3</v>
      </c>
      <c r="CS719" s="13">
        <f t="shared" si="551"/>
        <v>0</v>
      </c>
      <c r="CT719" s="13" t="s">
        <v>107</v>
      </c>
    </row>
    <row r="720" spans="1:98" x14ac:dyDescent="0.35">
      <c r="A720" s="14">
        <v>537</v>
      </c>
      <c r="B720" s="6">
        <v>720</v>
      </c>
      <c r="C720" s="13">
        <v>29</v>
      </c>
      <c r="D720" s="6">
        <v>1</v>
      </c>
      <c r="G720" s="6">
        <v>1</v>
      </c>
      <c r="H720" s="6"/>
      <c r="I720" s="6"/>
      <c r="J720" s="6" t="s">
        <v>723</v>
      </c>
      <c r="K720" s="16">
        <v>43791</v>
      </c>
      <c r="L720" s="6" t="s">
        <v>172</v>
      </c>
      <c r="M720" s="6" t="s">
        <v>741</v>
      </c>
      <c r="N720" s="6"/>
      <c r="O720" s="6"/>
      <c r="P720" s="16">
        <v>43758</v>
      </c>
      <c r="Q720" s="17">
        <v>0.75</v>
      </c>
      <c r="R720" s="6" t="s">
        <v>98</v>
      </c>
      <c r="S720" s="6" t="s">
        <v>98</v>
      </c>
      <c r="T720" s="6" t="s">
        <v>52</v>
      </c>
      <c r="U720" s="6" t="s">
        <v>1064</v>
      </c>
      <c r="V720" s="6" t="s">
        <v>723</v>
      </c>
      <c r="W720" s="6" t="s">
        <v>94</v>
      </c>
      <c r="Y720" s="6" t="s">
        <v>73</v>
      </c>
      <c r="Z720" s="6" t="s">
        <v>74</v>
      </c>
      <c r="AU720" s="6" t="s">
        <v>105</v>
      </c>
      <c r="AV720" s="6" t="s">
        <v>106</v>
      </c>
      <c r="AX720" s="6" t="s">
        <v>99</v>
      </c>
      <c r="AY720" s="13">
        <f t="shared" si="506"/>
        <v>0</v>
      </c>
      <c r="AZ720" s="13">
        <f t="shared" si="507"/>
        <v>0</v>
      </c>
      <c r="BA720" s="13">
        <f t="shared" si="508"/>
        <v>0</v>
      </c>
      <c r="BB720" s="13">
        <f t="shared" si="509"/>
        <v>1</v>
      </c>
      <c r="BC720" s="13">
        <f t="shared" si="510"/>
        <v>0</v>
      </c>
      <c r="BD720" s="13">
        <f t="shared" si="511"/>
        <v>0</v>
      </c>
      <c r="BE720" s="13">
        <f>COUNTIF(T720:AT720,"Tocaciones")</f>
        <v>0</v>
      </c>
      <c r="BF720" s="13">
        <f t="shared" si="512"/>
        <v>0</v>
      </c>
      <c r="BG720" s="13">
        <f t="shared" si="513"/>
        <v>0</v>
      </c>
      <c r="BH720" s="13">
        <f t="shared" si="514"/>
        <v>0</v>
      </c>
      <c r="BI720" s="13">
        <f t="shared" si="515"/>
        <v>0</v>
      </c>
      <c r="BJ720" s="13">
        <f t="shared" si="516"/>
        <v>0</v>
      </c>
      <c r="BK720" s="13">
        <f t="shared" si="517"/>
        <v>0</v>
      </c>
      <c r="BL720" s="13">
        <f t="shared" si="518"/>
        <v>0</v>
      </c>
      <c r="BM720" s="13">
        <f t="shared" si="519"/>
        <v>0</v>
      </c>
      <c r="BN720" s="13">
        <f t="shared" si="520"/>
        <v>0</v>
      </c>
      <c r="BO720" s="13">
        <f t="shared" si="521"/>
        <v>0</v>
      </c>
      <c r="BP720" s="13">
        <f t="shared" si="522"/>
        <v>0</v>
      </c>
      <c r="BQ720" s="13">
        <f t="shared" si="523"/>
        <v>0</v>
      </c>
      <c r="BR720" s="13">
        <f t="shared" si="524"/>
        <v>0</v>
      </c>
      <c r="BS720" s="13">
        <f t="shared" si="525"/>
        <v>0</v>
      </c>
      <c r="BT720" s="13">
        <f t="shared" si="526"/>
        <v>0</v>
      </c>
      <c r="BU720" s="40">
        <f t="shared" si="550"/>
        <v>1</v>
      </c>
      <c r="BV720" s="13">
        <f t="shared" si="527"/>
        <v>0</v>
      </c>
      <c r="BW720" s="13">
        <f t="shared" si="528"/>
        <v>1</v>
      </c>
      <c r="BX720" s="13">
        <f t="shared" si="529"/>
        <v>1</v>
      </c>
      <c r="BY720" s="13">
        <f t="shared" si="530"/>
        <v>0</v>
      </c>
      <c r="BZ720" s="13">
        <f t="shared" si="531"/>
        <v>0</v>
      </c>
      <c r="CA720" s="13">
        <f t="shared" si="532"/>
        <v>0</v>
      </c>
      <c r="CB720" s="13">
        <f t="shared" si="533"/>
        <v>0</v>
      </c>
      <c r="CC720" s="13">
        <f t="shared" si="534"/>
        <v>0</v>
      </c>
      <c r="CD720" s="13">
        <f t="shared" si="535"/>
        <v>0</v>
      </c>
      <c r="CE720" s="13">
        <f t="shared" si="536"/>
        <v>0</v>
      </c>
      <c r="CF720" s="13">
        <f t="shared" si="537"/>
        <v>0</v>
      </c>
      <c r="CG720" s="13">
        <f t="shared" si="538"/>
        <v>0</v>
      </c>
      <c r="CH720" s="13">
        <f t="shared" si="539"/>
        <v>0</v>
      </c>
      <c r="CI720" s="13">
        <f t="shared" si="540"/>
        <v>0</v>
      </c>
      <c r="CJ720" s="13">
        <f t="shared" si="541"/>
        <v>0</v>
      </c>
      <c r="CK720" s="13">
        <f t="shared" si="542"/>
        <v>0</v>
      </c>
      <c r="CL720" s="13">
        <f t="shared" si="543"/>
        <v>0</v>
      </c>
      <c r="CM720" s="13">
        <f t="shared" si="544"/>
        <v>0</v>
      </c>
      <c r="CN720" s="13">
        <f t="shared" si="545"/>
        <v>0</v>
      </c>
      <c r="CO720" s="13">
        <f t="shared" si="546"/>
        <v>0</v>
      </c>
      <c r="CP720" s="13">
        <f t="shared" si="547"/>
        <v>0</v>
      </c>
      <c r="CQ720" s="13">
        <f t="shared" si="548"/>
        <v>0</v>
      </c>
      <c r="CR720" s="13">
        <f t="shared" si="549"/>
        <v>1</v>
      </c>
      <c r="CS720" s="13">
        <f t="shared" si="551"/>
        <v>0</v>
      </c>
      <c r="CT720" s="13" t="s">
        <v>107</v>
      </c>
    </row>
    <row r="721" spans="1:98" x14ac:dyDescent="0.35">
      <c r="A721" s="14">
        <v>538</v>
      </c>
      <c r="B721" s="6">
        <v>721</v>
      </c>
      <c r="C721" s="13">
        <v>23</v>
      </c>
      <c r="D721" s="6">
        <v>2</v>
      </c>
      <c r="G721" s="6">
        <v>1</v>
      </c>
      <c r="H721" s="6"/>
      <c r="I721" s="6"/>
      <c r="J721" s="6" t="s">
        <v>723</v>
      </c>
      <c r="K721" s="16">
        <v>43791</v>
      </c>
      <c r="L721" s="6" t="s">
        <v>172</v>
      </c>
      <c r="M721" s="6" t="s">
        <v>1065</v>
      </c>
      <c r="N721" s="6"/>
      <c r="O721" s="6"/>
      <c r="P721" s="16">
        <v>43760</v>
      </c>
      <c r="Q721" s="17">
        <v>0.6875</v>
      </c>
      <c r="R721" s="6" t="s">
        <v>98</v>
      </c>
      <c r="S721" s="6" t="s">
        <v>98</v>
      </c>
      <c r="T721" s="6" t="s">
        <v>52</v>
      </c>
      <c r="U721" s="6" t="s">
        <v>1066</v>
      </c>
      <c r="V721" s="6" t="s">
        <v>1067</v>
      </c>
      <c r="W721" s="6" t="s">
        <v>94</v>
      </c>
      <c r="Y721" s="6" t="s">
        <v>73</v>
      </c>
      <c r="Z721" s="6" t="s">
        <v>74</v>
      </c>
      <c r="AU721" s="6" t="s">
        <v>105</v>
      </c>
      <c r="AV721" s="6" t="s">
        <v>106</v>
      </c>
      <c r="AX721" s="6" t="s">
        <v>99</v>
      </c>
      <c r="AY721" s="13">
        <f t="shared" si="506"/>
        <v>0</v>
      </c>
      <c r="AZ721" s="13">
        <f t="shared" si="507"/>
        <v>0</v>
      </c>
      <c r="BA721" s="13">
        <f t="shared" si="508"/>
        <v>0</v>
      </c>
      <c r="BB721" s="13">
        <f t="shared" si="509"/>
        <v>1</v>
      </c>
      <c r="BC721" s="13">
        <f t="shared" si="510"/>
        <v>0</v>
      </c>
      <c r="BD721" s="13">
        <f t="shared" si="511"/>
        <v>0</v>
      </c>
      <c r="BE721" s="13">
        <f>COUNTIF(T721:AW721,"Tocaciones")</f>
        <v>0</v>
      </c>
      <c r="BF721" s="13">
        <f t="shared" si="512"/>
        <v>0</v>
      </c>
      <c r="BG721" s="13">
        <f t="shared" si="513"/>
        <v>0</v>
      </c>
      <c r="BH721" s="13">
        <f t="shared" si="514"/>
        <v>0</v>
      </c>
      <c r="BI721" s="13">
        <f t="shared" si="515"/>
        <v>0</v>
      </c>
      <c r="BJ721" s="13">
        <f t="shared" si="516"/>
        <v>0</v>
      </c>
      <c r="BK721" s="13">
        <f t="shared" si="517"/>
        <v>0</v>
      </c>
      <c r="BL721" s="13">
        <f t="shared" si="518"/>
        <v>0</v>
      </c>
      <c r="BM721" s="13">
        <f t="shared" si="519"/>
        <v>0</v>
      </c>
      <c r="BN721" s="13">
        <f t="shared" si="520"/>
        <v>0</v>
      </c>
      <c r="BO721" s="13">
        <f t="shared" si="521"/>
        <v>0</v>
      </c>
      <c r="BP721" s="13">
        <f t="shared" si="522"/>
        <v>0</v>
      </c>
      <c r="BQ721" s="13">
        <f t="shared" si="523"/>
        <v>0</v>
      </c>
      <c r="BR721" s="13">
        <f t="shared" si="524"/>
        <v>0</v>
      </c>
      <c r="BS721" s="13">
        <f t="shared" si="525"/>
        <v>0</v>
      </c>
      <c r="BT721" s="13">
        <f t="shared" si="526"/>
        <v>0</v>
      </c>
      <c r="BU721" s="40">
        <f t="shared" si="550"/>
        <v>1</v>
      </c>
      <c r="BV721" s="13">
        <f t="shared" si="527"/>
        <v>0</v>
      </c>
      <c r="BW721" s="13">
        <f t="shared" si="528"/>
        <v>1</v>
      </c>
      <c r="BX721" s="13">
        <f t="shared" si="529"/>
        <v>1</v>
      </c>
      <c r="BY721" s="13">
        <f t="shared" si="530"/>
        <v>0</v>
      </c>
      <c r="BZ721" s="13">
        <f t="shared" si="531"/>
        <v>0</v>
      </c>
      <c r="CA721" s="13">
        <f t="shared" si="532"/>
        <v>0</v>
      </c>
      <c r="CB721" s="13">
        <f t="shared" si="533"/>
        <v>0</v>
      </c>
      <c r="CC721" s="13">
        <f t="shared" si="534"/>
        <v>0</v>
      </c>
      <c r="CD721" s="13">
        <f t="shared" si="535"/>
        <v>0</v>
      </c>
      <c r="CE721" s="13">
        <f t="shared" si="536"/>
        <v>0</v>
      </c>
      <c r="CF721" s="13">
        <f t="shared" si="537"/>
        <v>0</v>
      </c>
      <c r="CG721" s="13">
        <f t="shared" si="538"/>
        <v>0</v>
      </c>
      <c r="CH721" s="13">
        <f t="shared" si="539"/>
        <v>0</v>
      </c>
      <c r="CI721" s="13">
        <f t="shared" si="540"/>
        <v>0</v>
      </c>
      <c r="CJ721" s="13">
        <f t="shared" si="541"/>
        <v>0</v>
      </c>
      <c r="CK721" s="13">
        <f t="shared" si="542"/>
        <v>0</v>
      </c>
      <c r="CL721" s="13">
        <f t="shared" si="543"/>
        <v>0</v>
      </c>
      <c r="CM721" s="13">
        <f t="shared" si="544"/>
        <v>0</v>
      </c>
      <c r="CN721" s="13">
        <f t="shared" si="545"/>
        <v>0</v>
      </c>
      <c r="CO721" s="13">
        <f t="shared" si="546"/>
        <v>0</v>
      </c>
      <c r="CP721" s="13">
        <f t="shared" si="547"/>
        <v>0</v>
      </c>
      <c r="CQ721" s="13">
        <f t="shared" si="548"/>
        <v>0</v>
      </c>
      <c r="CR721" s="13">
        <f t="shared" si="549"/>
        <v>1</v>
      </c>
      <c r="CS721" s="13">
        <f t="shared" si="551"/>
        <v>0</v>
      </c>
      <c r="CT721" s="13" t="s">
        <v>107</v>
      </c>
    </row>
    <row r="722" spans="1:98" x14ac:dyDescent="0.35">
      <c r="A722" s="14">
        <v>538</v>
      </c>
      <c r="B722" s="6">
        <v>722</v>
      </c>
      <c r="C722" s="13">
        <v>26</v>
      </c>
      <c r="D722" s="6">
        <v>1</v>
      </c>
      <c r="G722" s="6">
        <v>1</v>
      </c>
      <c r="H722" s="6"/>
      <c r="I722" s="6"/>
      <c r="J722" s="6" t="s">
        <v>723</v>
      </c>
      <c r="K722" s="16">
        <v>43791</v>
      </c>
      <c r="L722" s="6" t="s">
        <v>172</v>
      </c>
      <c r="M722" s="6" t="s">
        <v>1065</v>
      </c>
      <c r="N722" s="6"/>
      <c r="O722" s="6"/>
      <c r="P722" s="16">
        <v>43760</v>
      </c>
      <c r="Q722" s="17">
        <v>0.6875</v>
      </c>
      <c r="R722" s="6" t="s">
        <v>98</v>
      </c>
      <c r="S722" s="6" t="s">
        <v>98</v>
      </c>
      <c r="T722" s="6" t="s">
        <v>52</v>
      </c>
      <c r="U722" s="6" t="s">
        <v>1066</v>
      </c>
      <c r="V722" s="6" t="s">
        <v>1067</v>
      </c>
      <c r="W722" s="6" t="s">
        <v>94</v>
      </c>
      <c r="Y722" s="6" t="s">
        <v>73</v>
      </c>
      <c r="Z722" s="6" t="s">
        <v>74</v>
      </c>
      <c r="AU722" s="6" t="s">
        <v>105</v>
      </c>
      <c r="AV722" s="6" t="s">
        <v>106</v>
      </c>
      <c r="AX722" s="6" t="s">
        <v>99</v>
      </c>
      <c r="AY722" s="13">
        <f t="shared" si="506"/>
        <v>0</v>
      </c>
      <c r="AZ722" s="13">
        <f t="shared" si="507"/>
        <v>0</v>
      </c>
      <c r="BA722" s="13">
        <f t="shared" si="508"/>
        <v>0</v>
      </c>
      <c r="BB722" s="13">
        <f t="shared" si="509"/>
        <v>1</v>
      </c>
      <c r="BC722" s="13">
        <f t="shared" si="510"/>
        <v>0</v>
      </c>
      <c r="BD722" s="13">
        <f t="shared" si="511"/>
        <v>0</v>
      </c>
      <c r="BE722" s="13">
        <f>COUNTIF(T722:AT722,"Tocaciones")</f>
        <v>0</v>
      </c>
      <c r="BF722" s="13">
        <f t="shared" si="512"/>
        <v>0</v>
      </c>
      <c r="BG722" s="13">
        <f t="shared" si="513"/>
        <v>0</v>
      </c>
      <c r="BH722" s="13">
        <f t="shared" si="514"/>
        <v>0</v>
      </c>
      <c r="BI722" s="13">
        <f t="shared" si="515"/>
        <v>0</v>
      </c>
      <c r="BJ722" s="13">
        <f t="shared" si="516"/>
        <v>0</v>
      </c>
      <c r="BK722" s="13">
        <f t="shared" si="517"/>
        <v>0</v>
      </c>
      <c r="BL722" s="13">
        <f t="shared" si="518"/>
        <v>0</v>
      </c>
      <c r="BM722" s="13">
        <f t="shared" si="519"/>
        <v>0</v>
      </c>
      <c r="BN722" s="13">
        <f t="shared" si="520"/>
        <v>0</v>
      </c>
      <c r="BO722" s="13">
        <f t="shared" si="521"/>
        <v>0</v>
      </c>
      <c r="BP722" s="13">
        <f t="shared" si="522"/>
        <v>0</v>
      </c>
      <c r="BQ722" s="13">
        <f t="shared" si="523"/>
        <v>0</v>
      </c>
      <c r="BR722" s="13">
        <f t="shared" si="524"/>
        <v>0</v>
      </c>
      <c r="BS722" s="13">
        <f t="shared" si="525"/>
        <v>0</v>
      </c>
      <c r="BT722" s="13">
        <f t="shared" si="526"/>
        <v>0</v>
      </c>
      <c r="BU722" s="40">
        <f t="shared" si="550"/>
        <v>1</v>
      </c>
      <c r="BV722" s="13">
        <f t="shared" si="527"/>
        <v>0</v>
      </c>
      <c r="BW722" s="13">
        <f t="shared" si="528"/>
        <v>1</v>
      </c>
      <c r="BX722" s="13">
        <f t="shared" si="529"/>
        <v>1</v>
      </c>
      <c r="BY722" s="13">
        <f t="shared" si="530"/>
        <v>0</v>
      </c>
      <c r="BZ722" s="13">
        <f t="shared" si="531"/>
        <v>0</v>
      </c>
      <c r="CA722" s="13">
        <f t="shared" si="532"/>
        <v>0</v>
      </c>
      <c r="CB722" s="13">
        <f t="shared" si="533"/>
        <v>0</v>
      </c>
      <c r="CC722" s="13">
        <f t="shared" si="534"/>
        <v>0</v>
      </c>
      <c r="CD722" s="13">
        <f t="shared" si="535"/>
        <v>0</v>
      </c>
      <c r="CE722" s="13">
        <f t="shared" si="536"/>
        <v>0</v>
      </c>
      <c r="CF722" s="13">
        <f t="shared" si="537"/>
        <v>0</v>
      </c>
      <c r="CG722" s="13">
        <f t="shared" si="538"/>
        <v>0</v>
      </c>
      <c r="CH722" s="13">
        <f t="shared" si="539"/>
        <v>0</v>
      </c>
      <c r="CI722" s="13">
        <f t="shared" si="540"/>
        <v>0</v>
      </c>
      <c r="CJ722" s="13">
        <f t="shared" si="541"/>
        <v>0</v>
      </c>
      <c r="CK722" s="13">
        <f t="shared" si="542"/>
        <v>0</v>
      </c>
      <c r="CL722" s="13">
        <f t="shared" si="543"/>
        <v>0</v>
      </c>
      <c r="CM722" s="13">
        <f t="shared" si="544"/>
        <v>0</v>
      </c>
      <c r="CN722" s="13">
        <f t="shared" si="545"/>
        <v>0</v>
      </c>
      <c r="CO722" s="13">
        <f t="shared" si="546"/>
        <v>0</v>
      </c>
      <c r="CP722" s="13">
        <f t="shared" si="547"/>
        <v>0</v>
      </c>
      <c r="CQ722" s="13">
        <f t="shared" si="548"/>
        <v>0</v>
      </c>
      <c r="CR722" s="13">
        <f t="shared" si="549"/>
        <v>1</v>
      </c>
      <c r="CS722" s="13">
        <f t="shared" si="551"/>
        <v>0</v>
      </c>
      <c r="CT722" s="13" t="s">
        <v>107</v>
      </c>
    </row>
    <row r="723" spans="1:98" x14ac:dyDescent="0.35">
      <c r="A723" s="14">
        <v>539</v>
      </c>
      <c r="B723" s="6">
        <v>723</v>
      </c>
      <c r="C723" s="13">
        <v>36</v>
      </c>
      <c r="D723" s="6">
        <v>1</v>
      </c>
      <c r="G723" s="6">
        <v>1</v>
      </c>
      <c r="H723" s="6"/>
      <c r="I723" s="6"/>
      <c r="J723" s="6" t="s">
        <v>723</v>
      </c>
      <c r="K723" s="16">
        <v>43797</v>
      </c>
      <c r="L723" s="6" t="s">
        <v>172</v>
      </c>
      <c r="M723" s="6" t="s">
        <v>741</v>
      </c>
      <c r="N723" s="6"/>
      <c r="O723" s="6"/>
      <c r="P723" s="16">
        <v>43760</v>
      </c>
      <c r="Q723" s="17">
        <v>0.625</v>
      </c>
      <c r="R723" s="6" t="s">
        <v>307</v>
      </c>
      <c r="S723" s="6" t="s">
        <v>307</v>
      </c>
      <c r="T723" s="6" t="s">
        <v>52</v>
      </c>
      <c r="U723" s="6" t="s">
        <v>1068</v>
      </c>
      <c r="V723" s="6" t="s">
        <v>1069</v>
      </c>
      <c r="W723" s="6" t="s">
        <v>94</v>
      </c>
      <c r="Y723" s="6" t="s">
        <v>73</v>
      </c>
      <c r="Z723" s="6" t="s">
        <v>74</v>
      </c>
      <c r="AU723" s="6" t="s">
        <v>105</v>
      </c>
      <c r="AV723" s="6" t="s">
        <v>106</v>
      </c>
      <c r="AX723" s="6" t="s">
        <v>99</v>
      </c>
      <c r="AY723" s="13">
        <f t="shared" si="506"/>
        <v>0</v>
      </c>
      <c r="AZ723" s="13">
        <f t="shared" si="507"/>
        <v>0</v>
      </c>
      <c r="BA723" s="13">
        <f t="shared" si="508"/>
        <v>0</v>
      </c>
      <c r="BB723" s="13">
        <f t="shared" si="509"/>
        <v>1</v>
      </c>
      <c r="BC723" s="13">
        <f t="shared" si="510"/>
        <v>0</v>
      </c>
      <c r="BD723" s="13">
        <f t="shared" si="511"/>
        <v>0</v>
      </c>
      <c r="BE723" s="13">
        <f>COUNTIF(T723:AW723,"Tocaciones")</f>
        <v>0</v>
      </c>
      <c r="BF723" s="13">
        <f t="shared" si="512"/>
        <v>0</v>
      </c>
      <c r="BG723" s="13">
        <f t="shared" si="513"/>
        <v>0</v>
      </c>
      <c r="BH723" s="13">
        <f t="shared" si="514"/>
        <v>0</v>
      </c>
      <c r="BI723" s="13">
        <f t="shared" si="515"/>
        <v>0</v>
      </c>
      <c r="BJ723" s="13">
        <f t="shared" si="516"/>
        <v>0</v>
      </c>
      <c r="BK723" s="13">
        <f t="shared" si="517"/>
        <v>0</v>
      </c>
      <c r="BL723" s="13">
        <f t="shared" si="518"/>
        <v>0</v>
      </c>
      <c r="BM723" s="13">
        <f t="shared" si="519"/>
        <v>0</v>
      </c>
      <c r="BN723" s="13">
        <f t="shared" si="520"/>
        <v>0</v>
      </c>
      <c r="BO723" s="13">
        <f t="shared" si="521"/>
        <v>0</v>
      </c>
      <c r="BP723" s="13">
        <f t="shared" si="522"/>
        <v>0</v>
      </c>
      <c r="BQ723" s="13">
        <f t="shared" si="523"/>
        <v>0</v>
      </c>
      <c r="BR723" s="13">
        <f t="shared" si="524"/>
        <v>0</v>
      </c>
      <c r="BS723" s="13">
        <f t="shared" si="525"/>
        <v>0</v>
      </c>
      <c r="BT723" s="13">
        <f t="shared" si="526"/>
        <v>0</v>
      </c>
      <c r="BU723" s="40">
        <f t="shared" si="550"/>
        <v>1</v>
      </c>
      <c r="BV723" s="13">
        <f t="shared" si="527"/>
        <v>0</v>
      </c>
      <c r="BW723" s="13">
        <f t="shared" si="528"/>
        <v>1</v>
      </c>
      <c r="BX723" s="13">
        <f t="shared" si="529"/>
        <v>1</v>
      </c>
      <c r="BY723" s="13">
        <f t="shared" si="530"/>
        <v>0</v>
      </c>
      <c r="BZ723" s="13">
        <f t="shared" si="531"/>
        <v>0</v>
      </c>
      <c r="CA723" s="13">
        <f t="shared" si="532"/>
        <v>0</v>
      </c>
      <c r="CB723" s="13">
        <f t="shared" si="533"/>
        <v>0</v>
      </c>
      <c r="CC723" s="13">
        <f t="shared" si="534"/>
        <v>0</v>
      </c>
      <c r="CD723" s="13">
        <f t="shared" si="535"/>
        <v>0</v>
      </c>
      <c r="CE723" s="13">
        <f t="shared" si="536"/>
        <v>0</v>
      </c>
      <c r="CF723" s="13">
        <f t="shared" si="537"/>
        <v>0</v>
      </c>
      <c r="CG723" s="13">
        <f t="shared" si="538"/>
        <v>0</v>
      </c>
      <c r="CH723" s="13">
        <f t="shared" si="539"/>
        <v>0</v>
      </c>
      <c r="CI723" s="13">
        <f t="shared" si="540"/>
        <v>0</v>
      </c>
      <c r="CJ723" s="13">
        <f t="shared" si="541"/>
        <v>0</v>
      </c>
      <c r="CK723" s="13">
        <f t="shared" si="542"/>
        <v>0</v>
      </c>
      <c r="CL723" s="13">
        <f t="shared" si="543"/>
        <v>0</v>
      </c>
      <c r="CM723" s="13">
        <f t="shared" si="544"/>
        <v>0</v>
      </c>
      <c r="CN723" s="13">
        <f t="shared" si="545"/>
        <v>0</v>
      </c>
      <c r="CO723" s="13">
        <f t="shared" si="546"/>
        <v>0</v>
      </c>
      <c r="CP723" s="13">
        <f t="shared" si="547"/>
        <v>0</v>
      </c>
      <c r="CQ723" s="13">
        <f t="shared" si="548"/>
        <v>0</v>
      </c>
      <c r="CR723" s="13">
        <f t="shared" si="549"/>
        <v>1</v>
      </c>
      <c r="CS723" s="13">
        <f t="shared" si="551"/>
        <v>0</v>
      </c>
      <c r="CT723" s="13" t="s">
        <v>107</v>
      </c>
    </row>
    <row r="724" spans="1:98" x14ac:dyDescent="0.35">
      <c r="A724" s="14">
        <v>540</v>
      </c>
      <c r="B724" s="6">
        <v>724</v>
      </c>
      <c r="C724" s="13">
        <v>32</v>
      </c>
      <c r="D724" s="6">
        <v>1</v>
      </c>
      <c r="G724" s="6">
        <v>1</v>
      </c>
      <c r="H724" s="6"/>
      <c r="I724" s="6"/>
      <c r="J724" s="6" t="s">
        <v>723</v>
      </c>
      <c r="K724" s="16">
        <v>43777</v>
      </c>
      <c r="L724" s="6" t="s">
        <v>172</v>
      </c>
      <c r="M724" s="6" t="s">
        <v>724</v>
      </c>
      <c r="N724" s="6"/>
      <c r="O724" s="6"/>
      <c r="P724" s="16">
        <v>43758</v>
      </c>
      <c r="Q724" s="17">
        <v>0.83333333333333337</v>
      </c>
      <c r="R724" s="6" t="s">
        <v>98</v>
      </c>
      <c r="S724" s="6" t="s">
        <v>98</v>
      </c>
      <c r="T724" s="6" t="s">
        <v>53</v>
      </c>
      <c r="U724" s="6" t="s">
        <v>1070</v>
      </c>
      <c r="V724" s="6" t="s">
        <v>726</v>
      </c>
      <c r="W724" s="6" t="s">
        <v>94</v>
      </c>
      <c r="Y724" s="6" t="s">
        <v>87</v>
      </c>
      <c r="AA724" s="6" t="s">
        <v>49</v>
      </c>
      <c r="AB724" s="6" t="s">
        <v>1071</v>
      </c>
      <c r="AC724" s="6" t="s">
        <v>94</v>
      </c>
      <c r="AE724" s="6" t="s">
        <v>87</v>
      </c>
      <c r="AU724" s="6" t="s">
        <v>105</v>
      </c>
      <c r="AV724" s="6" t="s">
        <v>106</v>
      </c>
      <c r="AW724" s="6" t="s">
        <v>1071</v>
      </c>
      <c r="AX724" s="6" t="s">
        <v>99</v>
      </c>
      <c r="AY724" s="13">
        <f t="shared" si="506"/>
        <v>1</v>
      </c>
      <c r="AZ724" s="13">
        <f t="shared" si="507"/>
        <v>0</v>
      </c>
      <c r="BA724" s="13">
        <f t="shared" si="508"/>
        <v>0</v>
      </c>
      <c r="BB724" s="13">
        <f t="shared" si="509"/>
        <v>0</v>
      </c>
      <c r="BC724" s="13">
        <f t="shared" si="510"/>
        <v>1</v>
      </c>
      <c r="BD724" s="13">
        <f t="shared" si="511"/>
        <v>0</v>
      </c>
      <c r="BE724" s="13">
        <f>COUNTIF(T724:AT724,"Tocaciones")</f>
        <v>0</v>
      </c>
      <c r="BF724" s="13">
        <f t="shared" si="512"/>
        <v>0</v>
      </c>
      <c r="BG724" s="13">
        <f t="shared" si="513"/>
        <v>0</v>
      </c>
      <c r="BH724" s="13">
        <f t="shared" si="514"/>
        <v>0</v>
      </c>
      <c r="BI724" s="13">
        <f t="shared" si="515"/>
        <v>0</v>
      </c>
      <c r="BJ724" s="13">
        <f t="shared" si="516"/>
        <v>0</v>
      </c>
      <c r="BK724" s="13">
        <f t="shared" si="517"/>
        <v>0</v>
      </c>
      <c r="BL724" s="13">
        <f t="shared" si="518"/>
        <v>0</v>
      </c>
      <c r="BM724" s="13">
        <f t="shared" si="519"/>
        <v>0</v>
      </c>
      <c r="BN724" s="13">
        <f t="shared" si="520"/>
        <v>0</v>
      </c>
      <c r="BO724" s="13">
        <f t="shared" si="521"/>
        <v>0</v>
      </c>
      <c r="BP724" s="13">
        <f t="shared" si="522"/>
        <v>0</v>
      </c>
      <c r="BQ724" s="13">
        <f t="shared" si="523"/>
        <v>0</v>
      </c>
      <c r="BR724" s="13">
        <f t="shared" si="524"/>
        <v>0</v>
      </c>
      <c r="BS724" s="13">
        <f t="shared" si="525"/>
        <v>0</v>
      </c>
      <c r="BT724" s="13">
        <f t="shared" si="526"/>
        <v>0</v>
      </c>
      <c r="BU724" s="40">
        <f t="shared" si="550"/>
        <v>2</v>
      </c>
      <c r="BV724" s="13">
        <f t="shared" si="527"/>
        <v>0</v>
      </c>
      <c r="BW724" s="13">
        <f t="shared" si="528"/>
        <v>0</v>
      </c>
      <c r="BX724" s="13">
        <f t="shared" si="529"/>
        <v>0</v>
      </c>
      <c r="BY724" s="13">
        <f t="shared" si="530"/>
        <v>0</v>
      </c>
      <c r="BZ724" s="13">
        <f t="shared" si="531"/>
        <v>0</v>
      </c>
      <c r="CA724" s="13">
        <f t="shared" si="532"/>
        <v>0</v>
      </c>
      <c r="CB724" s="13">
        <f t="shared" si="533"/>
        <v>0</v>
      </c>
      <c r="CC724" s="13">
        <f t="shared" si="534"/>
        <v>0</v>
      </c>
      <c r="CD724" s="13">
        <f t="shared" si="535"/>
        <v>0</v>
      </c>
      <c r="CE724" s="13">
        <f t="shared" si="536"/>
        <v>0</v>
      </c>
      <c r="CF724" s="13">
        <f t="shared" si="537"/>
        <v>0</v>
      </c>
      <c r="CG724" s="13">
        <f t="shared" si="538"/>
        <v>0</v>
      </c>
      <c r="CH724" s="13">
        <f t="shared" si="539"/>
        <v>0</v>
      </c>
      <c r="CI724" s="13">
        <f t="shared" si="540"/>
        <v>0</v>
      </c>
      <c r="CJ724" s="13">
        <f t="shared" si="541"/>
        <v>0</v>
      </c>
      <c r="CK724" s="13">
        <f t="shared" si="542"/>
        <v>2</v>
      </c>
      <c r="CL724" s="13">
        <f t="shared" si="543"/>
        <v>0</v>
      </c>
      <c r="CM724" s="13">
        <f t="shared" si="544"/>
        <v>0</v>
      </c>
      <c r="CN724" s="13">
        <f t="shared" si="545"/>
        <v>0</v>
      </c>
      <c r="CO724" s="13">
        <f t="shared" si="546"/>
        <v>0</v>
      </c>
      <c r="CP724" s="13">
        <f t="shared" si="547"/>
        <v>0</v>
      </c>
      <c r="CQ724" s="13">
        <f t="shared" si="548"/>
        <v>0</v>
      </c>
      <c r="CR724" s="13">
        <f t="shared" si="549"/>
        <v>2</v>
      </c>
      <c r="CS724" s="13">
        <f t="shared" si="551"/>
        <v>0</v>
      </c>
      <c r="CT724" s="13" t="s">
        <v>107</v>
      </c>
    </row>
    <row r="725" spans="1:98" x14ac:dyDescent="0.35">
      <c r="A725" s="14">
        <v>541</v>
      </c>
      <c r="B725" s="6">
        <v>725</v>
      </c>
      <c r="C725" s="6">
        <v>27</v>
      </c>
      <c r="D725" s="6">
        <v>1</v>
      </c>
      <c r="G725" s="6">
        <v>1</v>
      </c>
      <c r="H725" s="6"/>
      <c r="I725" s="6"/>
      <c r="J725" s="6" t="s">
        <v>133</v>
      </c>
      <c r="K725" s="16">
        <v>43767</v>
      </c>
      <c r="L725" s="6" t="s">
        <v>172</v>
      </c>
      <c r="M725" s="6" t="s">
        <v>440</v>
      </c>
      <c r="N725" s="6"/>
      <c r="O725" s="6"/>
      <c r="P725" s="16">
        <v>43757</v>
      </c>
      <c r="Q725" s="17">
        <v>2.0833333333333332E-2</v>
      </c>
      <c r="R725" s="6" t="s">
        <v>98</v>
      </c>
      <c r="S725" s="6" t="s">
        <v>98</v>
      </c>
      <c r="T725" s="6" t="s">
        <v>49</v>
      </c>
      <c r="U725" s="6" t="s">
        <v>1072</v>
      </c>
      <c r="V725" s="6" t="s">
        <v>442</v>
      </c>
      <c r="W725" s="6" t="s">
        <v>94</v>
      </c>
      <c r="Y725" s="6" t="s">
        <v>87</v>
      </c>
      <c r="AA725" s="6" t="s">
        <v>53</v>
      </c>
      <c r="AB725" s="6" t="s">
        <v>1072</v>
      </c>
      <c r="AC725" s="6" t="s">
        <v>94</v>
      </c>
      <c r="AE725" s="6" t="s">
        <v>79</v>
      </c>
      <c r="AU725" s="6" t="s">
        <v>105</v>
      </c>
      <c r="AV725" s="6" t="s">
        <v>106</v>
      </c>
      <c r="AW725" s="6" t="s">
        <v>1073</v>
      </c>
      <c r="AX725" s="6" t="s">
        <v>310</v>
      </c>
      <c r="AY725" s="13">
        <f t="shared" si="506"/>
        <v>1</v>
      </c>
      <c r="AZ725" s="13">
        <f t="shared" si="507"/>
        <v>0</v>
      </c>
      <c r="BA725" s="13">
        <f t="shared" si="508"/>
        <v>0</v>
      </c>
      <c r="BB725" s="13">
        <f t="shared" si="509"/>
        <v>0</v>
      </c>
      <c r="BC725" s="13">
        <f t="shared" si="510"/>
        <v>1</v>
      </c>
      <c r="BD725" s="13">
        <f t="shared" si="511"/>
        <v>0</v>
      </c>
      <c r="BE725" s="13">
        <f>COUNTIF(T725:AW725,"Tocaciones")</f>
        <v>0</v>
      </c>
      <c r="BF725" s="13">
        <f t="shared" si="512"/>
        <v>0</v>
      </c>
      <c r="BG725" s="13">
        <f t="shared" si="513"/>
        <v>0</v>
      </c>
      <c r="BH725" s="13">
        <f t="shared" si="514"/>
        <v>0</v>
      </c>
      <c r="BI725" s="13">
        <f t="shared" si="515"/>
        <v>0</v>
      </c>
      <c r="BJ725" s="13">
        <f t="shared" si="516"/>
        <v>0</v>
      </c>
      <c r="BK725" s="13">
        <f t="shared" si="517"/>
        <v>0</v>
      </c>
      <c r="BL725" s="13">
        <f t="shared" si="518"/>
        <v>0</v>
      </c>
      <c r="BM725" s="13">
        <f t="shared" si="519"/>
        <v>0</v>
      </c>
      <c r="BN725" s="13">
        <f t="shared" si="520"/>
        <v>0</v>
      </c>
      <c r="BO725" s="13">
        <f t="shared" si="521"/>
        <v>0</v>
      </c>
      <c r="BP725" s="13">
        <f t="shared" si="522"/>
        <v>0</v>
      </c>
      <c r="BQ725" s="13">
        <f t="shared" si="523"/>
        <v>0</v>
      </c>
      <c r="BR725" s="13">
        <f t="shared" si="524"/>
        <v>0</v>
      </c>
      <c r="BS725" s="13">
        <f t="shared" si="525"/>
        <v>0</v>
      </c>
      <c r="BT725" s="13">
        <f t="shared" si="526"/>
        <v>0</v>
      </c>
      <c r="BU725" s="40">
        <f t="shared" si="550"/>
        <v>2</v>
      </c>
      <c r="BV725" s="13">
        <f t="shared" si="527"/>
        <v>0</v>
      </c>
      <c r="BW725" s="13">
        <f t="shared" si="528"/>
        <v>0</v>
      </c>
      <c r="BX725" s="13">
        <f t="shared" si="529"/>
        <v>0</v>
      </c>
      <c r="BY725" s="13">
        <f t="shared" si="530"/>
        <v>0</v>
      </c>
      <c r="BZ725" s="13">
        <f t="shared" si="531"/>
        <v>0</v>
      </c>
      <c r="CA725" s="13">
        <f t="shared" si="532"/>
        <v>0</v>
      </c>
      <c r="CB725" s="13">
        <f t="shared" si="533"/>
        <v>0</v>
      </c>
      <c r="CC725" s="13">
        <f t="shared" si="534"/>
        <v>1</v>
      </c>
      <c r="CD725" s="13">
        <f t="shared" si="535"/>
        <v>0</v>
      </c>
      <c r="CE725" s="13">
        <f t="shared" si="536"/>
        <v>0</v>
      </c>
      <c r="CF725" s="13">
        <f t="shared" si="537"/>
        <v>0</v>
      </c>
      <c r="CG725" s="13">
        <f t="shared" si="538"/>
        <v>0</v>
      </c>
      <c r="CH725" s="13">
        <f t="shared" si="539"/>
        <v>0</v>
      </c>
      <c r="CI725" s="13">
        <f t="shared" si="540"/>
        <v>0</v>
      </c>
      <c r="CJ725" s="13">
        <f t="shared" si="541"/>
        <v>0</v>
      </c>
      <c r="CK725" s="13">
        <f t="shared" si="542"/>
        <v>1</v>
      </c>
      <c r="CL725" s="13">
        <f t="shared" si="543"/>
        <v>0</v>
      </c>
      <c r="CM725" s="13">
        <f t="shared" si="544"/>
        <v>0</v>
      </c>
      <c r="CN725" s="13">
        <f t="shared" si="545"/>
        <v>0</v>
      </c>
      <c r="CO725" s="13">
        <f t="shared" si="546"/>
        <v>0</v>
      </c>
      <c r="CP725" s="13">
        <f t="shared" si="547"/>
        <v>0</v>
      </c>
      <c r="CQ725" s="13">
        <f t="shared" si="548"/>
        <v>0</v>
      </c>
      <c r="CR725" s="13">
        <f t="shared" si="549"/>
        <v>2</v>
      </c>
      <c r="CS725" s="13">
        <f t="shared" si="551"/>
        <v>0</v>
      </c>
      <c r="CT725" s="13" t="s">
        <v>107</v>
      </c>
    </row>
    <row r="726" spans="1:98" x14ac:dyDescent="0.35">
      <c r="A726" s="14">
        <v>542</v>
      </c>
      <c r="B726" s="6">
        <v>726</v>
      </c>
      <c r="C726" s="6">
        <v>17</v>
      </c>
      <c r="D726" s="6">
        <v>1</v>
      </c>
      <c r="G726" s="6">
        <v>1</v>
      </c>
      <c r="H726" s="6"/>
      <c r="I726" s="6"/>
      <c r="J726" s="6" t="s">
        <v>723</v>
      </c>
      <c r="K726" s="16">
        <v>43796</v>
      </c>
      <c r="L726" s="6" t="s">
        <v>172</v>
      </c>
      <c r="M726" s="6" t="s">
        <v>1074</v>
      </c>
      <c r="N726" s="6"/>
      <c r="O726" s="6"/>
      <c r="P726" s="16">
        <v>43757</v>
      </c>
      <c r="Q726" s="17">
        <v>0.84027777777777779</v>
      </c>
      <c r="R726" s="6" t="s">
        <v>98</v>
      </c>
      <c r="S726" s="6" t="s">
        <v>99</v>
      </c>
      <c r="T726" s="6" t="s">
        <v>49</v>
      </c>
      <c r="U726" s="6" t="s">
        <v>1075</v>
      </c>
      <c r="V726" s="6" t="s">
        <v>1076</v>
      </c>
      <c r="W726" s="6" t="s">
        <v>94</v>
      </c>
      <c r="Y726" s="6" t="s">
        <v>79</v>
      </c>
      <c r="AU726" s="6" t="s">
        <v>105</v>
      </c>
      <c r="AV726" s="6" t="s">
        <v>106</v>
      </c>
      <c r="AW726" s="6" t="s">
        <v>1077</v>
      </c>
      <c r="AX726" s="6" t="s">
        <v>99</v>
      </c>
      <c r="AY726" s="13">
        <f t="shared" si="506"/>
        <v>1</v>
      </c>
      <c r="AZ726" s="13">
        <f t="shared" si="507"/>
        <v>0</v>
      </c>
      <c r="BA726" s="13">
        <f t="shared" si="508"/>
        <v>0</v>
      </c>
      <c r="BB726" s="13">
        <f t="shared" si="509"/>
        <v>0</v>
      </c>
      <c r="BC726" s="13">
        <f t="shared" si="510"/>
        <v>0</v>
      </c>
      <c r="BD726" s="13">
        <f t="shared" si="511"/>
        <v>0</v>
      </c>
      <c r="BE726" s="13">
        <f>COUNTIF(T726:AT726,"Tocaciones")</f>
        <v>0</v>
      </c>
      <c r="BF726" s="13">
        <f t="shared" si="512"/>
        <v>0</v>
      </c>
      <c r="BG726" s="13">
        <f t="shared" si="513"/>
        <v>0</v>
      </c>
      <c r="BH726" s="13">
        <f t="shared" si="514"/>
        <v>0</v>
      </c>
      <c r="BI726" s="13">
        <f t="shared" si="515"/>
        <v>0</v>
      </c>
      <c r="BJ726" s="13">
        <f t="shared" si="516"/>
        <v>0</v>
      </c>
      <c r="BK726" s="13">
        <f t="shared" si="517"/>
        <v>0</v>
      </c>
      <c r="BL726" s="13">
        <f t="shared" si="518"/>
        <v>0</v>
      </c>
      <c r="BM726" s="13">
        <f t="shared" si="519"/>
        <v>0</v>
      </c>
      <c r="BN726" s="13">
        <f t="shared" si="520"/>
        <v>0</v>
      </c>
      <c r="BO726" s="13">
        <f t="shared" si="521"/>
        <v>0</v>
      </c>
      <c r="BP726" s="13">
        <f t="shared" si="522"/>
        <v>0</v>
      </c>
      <c r="BQ726" s="13">
        <f t="shared" si="523"/>
        <v>0</v>
      </c>
      <c r="BR726" s="13">
        <f t="shared" si="524"/>
        <v>0</v>
      </c>
      <c r="BS726" s="13">
        <f t="shared" si="525"/>
        <v>0</v>
      </c>
      <c r="BT726" s="13">
        <f t="shared" si="526"/>
        <v>0</v>
      </c>
      <c r="BU726" s="40">
        <f t="shared" si="550"/>
        <v>1</v>
      </c>
      <c r="BV726" s="13">
        <f t="shared" si="527"/>
        <v>0</v>
      </c>
      <c r="BW726" s="13">
        <f t="shared" si="528"/>
        <v>0</v>
      </c>
      <c r="BX726" s="13">
        <f t="shared" si="529"/>
        <v>0</v>
      </c>
      <c r="BY726" s="13">
        <f t="shared" si="530"/>
        <v>0</v>
      </c>
      <c r="BZ726" s="13">
        <f t="shared" si="531"/>
        <v>0</v>
      </c>
      <c r="CA726" s="13">
        <f t="shared" si="532"/>
        <v>0</v>
      </c>
      <c r="CB726" s="13">
        <f t="shared" si="533"/>
        <v>0</v>
      </c>
      <c r="CC726" s="13">
        <f t="shared" si="534"/>
        <v>1</v>
      </c>
      <c r="CD726" s="13">
        <f t="shared" si="535"/>
        <v>0</v>
      </c>
      <c r="CE726" s="13">
        <f t="shared" si="536"/>
        <v>0</v>
      </c>
      <c r="CF726" s="13">
        <f t="shared" si="537"/>
        <v>0</v>
      </c>
      <c r="CG726" s="13">
        <f t="shared" si="538"/>
        <v>0</v>
      </c>
      <c r="CH726" s="13">
        <f t="shared" si="539"/>
        <v>0</v>
      </c>
      <c r="CI726" s="13">
        <f t="shared" si="540"/>
        <v>0</v>
      </c>
      <c r="CJ726" s="13">
        <f t="shared" si="541"/>
        <v>0</v>
      </c>
      <c r="CK726" s="13">
        <f t="shared" si="542"/>
        <v>0</v>
      </c>
      <c r="CL726" s="13">
        <f t="shared" si="543"/>
        <v>0</v>
      </c>
      <c r="CM726" s="13">
        <f t="shared" si="544"/>
        <v>0</v>
      </c>
      <c r="CN726" s="13">
        <f t="shared" si="545"/>
        <v>0</v>
      </c>
      <c r="CO726" s="13">
        <f t="shared" si="546"/>
        <v>0</v>
      </c>
      <c r="CP726" s="13">
        <f t="shared" si="547"/>
        <v>0</v>
      </c>
      <c r="CQ726" s="13">
        <f t="shared" si="548"/>
        <v>0</v>
      </c>
      <c r="CR726" s="13">
        <f t="shared" si="549"/>
        <v>1</v>
      </c>
      <c r="CS726" s="13">
        <f t="shared" si="551"/>
        <v>0</v>
      </c>
      <c r="CT726" s="13" t="s">
        <v>107</v>
      </c>
    </row>
    <row r="727" spans="1:98" x14ac:dyDescent="0.35">
      <c r="A727" s="14">
        <v>543</v>
      </c>
      <c r="B727" s="6">
        <v>727</v>
      </c>
      <c r="C727" s="13">
        <v>36</v>
      </c>
      <c r="D727" s="6">
        <v>1</v>
      </c>
      <c r="G727" s="6">
        <v>1</v>
      </c>
      <c r="H727" s="6"/>
      <c r="I727" s="6"/>
      <c r="J727" s="6" t="s">
        <v>163</v>
      </c>
      <c r="K727" s="16">
        <v>43767</v>
      </c>
      <c r="L727" s="6" t="s">
        <v>172</v>
      </c>
      <c r="M727" s="6" t="s">
        <v>134</v>
      </c>
      <c r="N727" s="6"/>
      <c r="O727" s="6"/>
      <c r="P727" s="16">
        <v>43760</v>
      </c>
      <c r="Q727" s="17">
        <v>0.88541666666666663</v>
      </c>
      <c r="R727" s="6" t="s">
        <v>98</v>
      </c>
      <c r="S727" s="6" t="s">
        <v>98</v>
      </c>
      <c r="T727" s="6" t="s">
        <v>53</v>
      </c>
      <c r="U727" s="6" t="s">
        <v>1078</v>
      </c>
      <c r="V727" s="6" t="s">
        <v>136</v>
      </c>
      <c r="W727" s="6" t="s">
        <v>94</v>
      </c>
      <c r="Y727" s="6" t="s">
        <v>87</v>
      </c>
      <c r="AA727" s="6" t="s">
        <v>49</v>
      </c>
      <c r="AB727" s="6" t="s">
        <v>1079</v>
      </c>
      <c r="AC727" s="6" t="s">
        <v>94</v>
      </c>
      <c r="AE727" s="6" t="s">
        <v>87</v>
      </c>
      <c r="AU727" s="6" t="s">
        <v>105</v>
      </c>
      <c r="AV727" s="6" t="s">
        <v>106</v>
      </c>
      <c r="AW727" s="6" t="s">
        <v>1080</v>
      </c>
      <c r="AX727" s="6" t="s">
        <v>99</v>
      </c>
      <c r="AY727" s="13">
        <f t="shared" si="506"/>
        <v>1</v>
      </c>
      <c r="AZ727" s="13">
        <f t="shared" si="507"/>
        <v>0</v>
      </c>
      <c r="BA727" s="13">
        <f t="shared" si="508"/>
        <v>0</v>
      </c>
      <c r="BB727" s="13">
        <f t="shared" si="509"/>
        <v>0</v>
      </c>
      <c r="BC727" s="13">
        <f t="shared" si="510"/>
        <v>1</v>
      </c>
      <c r="BD727" s="13">
        <f t="shared" si="511"/>
        <v>0</v>
      </c>
      <c r="BE727" s="13">
        <f>COUNTIF(T727:AW727,"Tocaciones")</f>
        <v>0</v>
      </c>
      <c r="BF727" s="13">
        <f t="shared" si="512"/>
        <v>0</v>
      </c>
      <c r="BG727" s="13">
        <f t="shared" si="513"/>
        <v>0</v>
      </c>
      <c r="BH727" s="13">
        <f t="shared" si="514"/>
        <v>0</v>
      </c>
      <c r="BI727" s="13">
        <f t="shared" si="515"/>
        <v>0</v>
      </c>
      <c r="BJ727" s="13">
        <f t="shared" si="516"/>
        <v>0</v>
      </c>
      <c r="BK727" s="13">
        <f t="shared" si="517"/>
        <v>0</v>
      </c>
      <c r="BL727" s="13">
        <f t="shared" si="518"/>
        <v>0</v>
      </c>
      <c r="BM727" s="13">
        <f t="shared" si="519"/>
        <v>0</v>
      </c>
      <c r="BN727" s="13">
        <f t="shared" si="520"/>
        <v>0</v>
      </c>
      <c r="BO727" s="13">
        <f t="shared" si="521"/>
        <v>0</v>
      </c>
      <c r="BP727" s="13">
        <f t="shared" si="522"/>
        <v>0</v>
      </c>
      <c r="BQ727" s="13">
        <f t="shared" si="523"/>
        <v>0</v>
      </c>
      <c r="BR727" s="13">
        <f t="shared" si="524"/>
        <v>0</v>
      </c>
      <c r="BS727" s="13">
        <f t="shared" si="525"/>
        <v>0</v>
      </c>
      <c r="BT727" s="13">
        <f t="shared" si="526"/>
        <v>0</v>
      </c>
      <c r="BU727" s="40">
        <f t="shared" si="550"/>
        <v>2</v>
      </c>
      <c r="BV727" s="13">
        <f t="shared" si="527"/>
        <v>0</v>
      </c>
      <c r="BW727" s="13">
        <f t="shared" si="528"/>
        <v>0</v>
      </c>
      <c r="BX727" s="13">
        <f t="shared" si="529"/>
        <v>0</v>
      </c>
      <c r="BY727" s="13">
        <f t="shared" si="530"/>
        <v>0</v>
      </c>
      <c r="BZ727" s="13">
        <f t="shared" si="531"/>
        <v>0</v>
      </c>
      <c r="CA727" s="13">
        <f t="shared" si="532"/>
        <v>0</v>
      </c>
      <c r="CB727" s="13">
        <f t="shared" si="533"/>
        <v>0</v>
      </c>
      <c r="CC727" s="13">
        <f t="shared" si="534"/>
        <v>0</v>
      </c>
      <c r="CD727" s="13">
        <f t="shared" si="535"/>
        <v>0</v>
      </c>
      <c r="CE727" s="13">
        <f t="shared" si="536"/>
        <v>0</v>
      </c>
      <c r="CF727" s="13">
        <f t="shared" si="537"/>
        <v>0</v>
      </c>
      <c r="CG727" s="13">
        <f t="shared" si="538"/>
        <v>0</v>
      </c>
      <c r="CH727" s="13">
        <f t="shared" si="539"/>
        <v>0</v>
      </c>
      <c r="CI727" s="13">
        <f t="shared" si="540"/>
        <v>0</v>
      </c>
      <c r="CJ727" s="13">
        <f t="shared" si="541"/>
        <v>0</v>
      </c>
      <c r="CK727" s="13">
        <f t="shared" si="542"/>
        <v>2</v>
      </c>
      <c r="CL727" s="13">
        <f t="shared" si="543"/>
        <v>0</v>
      </c>
      <c r="CM727" s="13">
        <f t="shared" si="544"/>
        <v>0</v>
      </c>
      <c r="CN727" s="13">
        <f t="shared" si="545"/>
        <v>0</v>
      </c>
      <c r="CO727" s="13">
        <f t="shared" si="546"/>
        <v>0</v>
      </c>
      <c r="CP727" s="13">
        <f t="shared" si="547"/>
        <v>0</v>
      </c>
      <c r="CQ727" s="13">
        <f t="shared" si="548"/>
        <v>0</v>
      </c>
      <c r="CR727" s="13">
        <f t="shared" si="549"/>
        <v>2</v>
      </c>
      <c r="CS727" s="13">
        <f t="shared" si="551"/>
        <v>0</v>
      </c>
      <c r="CT727" s="13" t="s">
        <v>107</v>
      </c>
    </row>
    <row r="728" spans="1:98" x14ac:dyDescent="0.35">
      <c r="A728" s="14">
        <v>544</v>
      </c>
      <c r="B728" s="6">
        <v>728</v>
      </c>
      <c r="C728" s="13">
        <v>27</v>
      </c>
      <c r="D728" s="6">
        <v>1</v>
      </c>
      <c r="F728" s="6" t="s">
        <v>1081</v>
      </c>
      <c r="G728" s="6">
        <v>1</v>
      </c>
      <c r="H728" s="6"/>
      <c r="I728" s="6"/>
      <c r="J728" s="6" t="s">
        <v>1082</v>
      </c>
      <c r="K728" s="16">
        <v>43767</v>
      </c>
      <c r="L728" s="6" t="s">
        <v>172</v>
      </c>
      <c r="M728" s="6" t="s">
        <v>440</v>
      </c>
      <c r="N728" s="6"/>
      <c r="O728" s="6"/>
      <c r="P728" s="16">
        <v>43765</v>
      </c>
      <c r="Q728" s="17">
        <v>0.875</v>
      </c>
      <c r="R728" s="6" t="s">
        <v>98</v>
      </c>
      <c r="S728" s="6" t="s">
        <v>99</v>
      </c>
      <c r="T728" s="6" t="s">
        <v>49</v>
      </c>
      <c r="U728" s="6" t="s">
        <v>1083</v>
      </c>
      <c r="V728" s="6" t="s">
        <v>442</v>
      </c>
      <c r="W728" s="6" t="s">
        <v>94</v>
      </c>
      <c r="Y728" s="6" t="s">
        <v>87</v>
      </c>
      <c r="AA728" s="6" t="s">
        <v>53</v>
      </c>
      <c r="AB728" s="6" t="s">
        <v>1083</v>
      </c>
      <c r="AC728" s="6" t="s">
        <v>94</v>
      </c>
      <c r="AE728" s="6" t="s">
        <v>79</v>
      </c>
      <c r="AG728" s="6" t="s">
        <v>49</v>
      </c>
      <c r="AH728" s="6" t="s">
        <v>406</v>
      </c>
      <c r="AI728" s="6" t="s">
        <v>94</v>
      </c>
      <c r="AK728" s="6" t="s">
        <v>86</v>
      </c>
      <c r="AU728" s="6" t="s">
        <v>655</v>
      </c>
      <c r="AV728" s="6" t="s">
        <v>106</v>
      </c>
      <c r="AW728" s="6" t="s">
        <v>1084</v>
      </c>
      <c r="AX728" s="6" t="s">
        <v>99</v>
      </c>
      <c r="AY728" s="13">
        <f t="shared" si="506"/>
        <v>2</v>
      </c>
      <c r="AZ728" s="13">
        <f t="shared" si="507"/>
        <v>0</v>
      </c>
      <c r="BA728" s="13">
        <f t="shared" si="508"/>
        <v>0</v>
      </c>
      <c r="BB728" s="13">
        <f t="shared" si="509"/>
        <v>0</v>
      </c>
      <c r="BC728" s="13">
        <f t="shared" si="510"/>
        <v>1</v>
      </c>
      <c r="BD728" s="13">
        <f t="shared" si="511"/>
        <v>0</v>
      </c>
      <c r="BE728" s="13">
        <f>COUNTIF(T728:AT728,"Tocaciones")</f>
        <v>0</v>
      </c>
      <c r="BF728" s="13">
        <f t="shared" si="512"/>
        <v>0</v>
      </c>
      <c r="BG728" s="13">
        <f t="shared" si="513"/>
        <v>0</v>
      </c>
      <c r="BH728" s="13">
        <f t="shared" si="514"/>
        <v>0</v>
      </c>
      <c r="BI728" s="13">
        <f t="shared" si="515"/>
        <v>0</v>
      </c>
      <c r="BJ728" s="13">
        <f t="shared" si="516"/>
        <v>0</v>
      </c>
      <c r="BK728" s="13">
        <f t="shared" si="517"/>
        <v>0</v>
      </c>
      <c r="BL728" s="13">
        <f t="shared" si="518"/>
        <v>0</v>
      </c>
      <c r="BM728" s="13">
        <f t="shared" si="519"/>
        <v>0</v>
      </c>
      <c r="BN728" s="13">
        <f t="shared" si="520"/>
        <v>0</v>
      </c>
      <c r="BO728" s="13">
        <f t="shared" si="521"/>
        <v>0</v>
      </c>
      <c r="BP728" s="13">
        <f t="shared" si="522"/>
        <v>0</v>
      </c>
      <c r="BQ728" s="13">
        <f t="shared" si="523"/>
        <v>0</v>
      </c>
      <c r="BR728" s="13">
        <f t="shared" si="524"/>
        <v>0</v>
      </c>
      <c r="BS728" s="13">
        <f t="shared" si="525"/>
        <v>0</v>
      </c>
      <c r="BT728" s="13">
        <f t="shared" si="526"/>
        <v>0</v>
      </c>
      <c r="BU728" s="40">
        <f t="shared" si="550"/>
        <v>3</v>
      </c>
      <c r="BV728" s="13">
        <f t="shared" si="527"/>
        <v>0</v>
      </c>
      <c r="BW728" s="13">
        <f t="shared" si="528"/>
        <v>0</v>
      </c>
      <c r="BX728" s="13">
        <f t="shared" si="529"/>
        <v>0</v>
      </c>
      <c r="BY728" s="13">
        <f t="shared" si="530"/>
        <v>0</v>
      </c>
      <c r="BZ728" s="13">
        <f t="shared" si="531"/>
        <v>0</v>
      </c>
      <c r="CA728" s="13">
        <f t="shared" si="532"/>
        <v>0</v>
      </c>
      <c r="CB728" s="13">
        <f t="shared" si="533"/>
        <v>0</v>
      </c>
      <c r="CC728" s="13">
        <f t="shared" si="534"/>
        <v>1</v>
      </c>
      <c r="CD728" s="13">
        <f t="shared" si="535"/>
        <v>0</v>
      </c>
      <c r="CE728" s="13">
        <f t="shared" si="536"/>
        <v>0</v>
      </c>
      <c r="CF728" s="13">
        <f t="shared" si="537"/>
        <v>0</v>
      </c>
      <c r="CG728" s="13">
        <f t="shared" si="538"/>
        <v>0</v>
      </c>
      <c r="CH728" s="13">
        <f t="shared" si="539"/>
        <v>0</v>
      </c>
      <c r="CI728" s="13">
        <f t="shared" si="540"/>
        <v>0</v>
      </c>
      <c r="CJ728" s="13">
        <f t="shared" si="541"/>
        <v>1</v>
      </c>
      <c r="CK728" s="13">
        <f t="shared" si="542"/>
        <v>1</v>
      </c>
      <c r="CL728" s="13">
        <f t="shared" si="543"/>
        <v>0</v>
      </c>
      <c r="CM728" s="13">
        <f t="shared" si="544"/>
        <v>0</v>
      </c>
      <c r="CN728" s="13">
        <f t="shared" si="545"/>
        <v>0</v>
      </c>
      <c r="CO728" s="13">
        <f t="shared" si="546"/>
        <v>0</v>
      </c>
      <c r="CP728" s="13">
        <f t="shared" si="547"/>
        <v>0</v>
      </c>
      <c r="CQ728" s="13">
        <f t="shared" si="548"/>
        <v>0</v>
      </c>
      <c r="CR728" s="13">
        <f t="shared" si="549"/>
        <v>3</v>
      </c>
      <c r="CS728" s="13">
        <f t="shared" si="551"/>
        <v>0</v>
      </c>
      <c r="CT728" s="13" t="s">
        <v>107</v>
      </c>
    </row>
    <row r="729" spans="1:98" x14ac:dyDescent="0.35">
      <c r="A729" s="14">
        <v>545</v>
      </c>
      <c r="B729" s="6">
        <v>729</v>
      </c>
      <c r="C729" s="6">
        <v>9</v>
      </c>
      <c r="D729" s="6">
        <v>2</v>
      </c>
      <c r="G729" s="6">
        <v>1</v>
      </c>
      <c r="H729" s="6"/>
      <c r="I729" s="6"/>
      <c r="J729" s="6" t="s">
        <v>1082</v>
      </c>
      <c r="K729" s="16" t="s">
        <v>1085</v>
      </c>
      <c r="L729" s="6" t="s">
        <v>172</v>
      </c>
      <c r="M729" s="6" t="s">
        <v>134</v>
      </c>
      <c r="N729" s="6"/>
      <c r="O729" s="6"/>
      <c r="P729" s="15">
        <v>43766</v>
      </c>
      <c r="Q729" s="17">
        <v>0.875</v>
      </c>
      <c r="R729" s="6" t="s">
        <v>99</v>
      </c>
      <c r="S729" s="6" t="s">
        <v>98</v>
      </c>
      <c r="T729" s="6" t="s">
        <v>52</v>
      </c>
      <c r="U729" s="6" t="s">
        <v>1086</v>
      </c>
      <c r="V729" s="6" t="s">
        <v>136</v>
      </c>
      <c r="W729" s="6" t="s">
        <v>92</v>
      </c>
      <c r="Y729" s="6" t="s">
        <v>73</v>
      </c>
      <c r="Z729" s="6" t="s">
        <v>74</v>
      </c>
      <c r="AU729" s="6" t="s">
        <v>655</v>
      </c>
      <c r="AV729" s="6" t="s">
        <v>106</v>
      </c>
      <c r="AX729" s="6" t="s">
        <v>99</v>
      </c>
      <c r="AY729" s="13">
        <f t="shared" si="506"/>
        <v>0</v>
      </c>
      <c r="AZ729" s="13">
        <f t="shared" si="507"/>
        <v>0</v>
      </c>
      <c r="BA729" s="13">
        <f t="shared" si="508"/>
        <v>0</v>
      </c>
      <c r="BB729" s="13">
        <f t="shared" si="509"/>
        <v>1</v>
      </c>
      <c r="BC729" s="13">
        <f t="shared" si="510"/>
        <v>0</v>
      </c>
      <c r="BD729" s="13">
        <f t="shared" si="511"/>
        <v>0</v>
      </c>
      <c r="BE729" s="13">
        <f>COUNTIF(T729:AW729,"Tocaciones")</f>
        <v>0</v>
      </c>
      <c r="BF729" s="13">
        <f t="shared" si="512"/>
        <v>0</v>
      </c>
      <c r="BG729" s="13">
        <f t="shared" si="513"/>
        <v>0</v>
      </c>
      <c r="BH729" s="13">
        <f t="shared" si="514"/>
        <v>0</v>
      </c>
      <c r="BI729" s="13">
        <f t="shared" si="515"/>
        <v>0</v>
      </c>
      <c r="BJ729" s="13">
        <f t="shared" si="516"/>
        <v>0</v>
      </c>
      <c r="BK729" s="13">
        <f t="shared" si="517"/>
        <v>0</v>
      </c>
      <c r="BL729" s="13">
        <f t="shared" si="518"/>
        <v>0</v>
      </c>
      <c r="BM729" s="13">
        <f t="shared" si="519"/>
        <v>0</v>
      </c>
      <c r="BN729" s="13">
        <f t="shared" si="520"/>
        <v>0</v>
      </c>
      <c r="BO729" s="13">
        <f t="shared" si="521"/>
        <v>0</v>
      </c>
      <c r="BP729" s="13">
        <f t="shared" si="522"/>
        <v>0</v>
      </c>
      <c r="BQ729" s="13">
        <f t="shared" si="523"/>
        <v>0</v>
      </c>
      <c r="BR729" s="13">
        <f t="shared" si="524"/>
        <v>0</v>
      </c>
      <c r="BS729" s="13">
        <f t="shared" si="525"/>
        <v>0</v>
      </c>
      <c r="BT729" s="13">
        <f t="shared" si="526"/>
        <v>0</v>
      </c>
      <c r="BU729" s="40">
        <f t="shared" si="550"/>
        <v>1</v>
      </c>
      <c r="BV729" s="13">
        <f t="shared" si="527"/>
        <v>0</v>
      </c>
      <c r="BW729" s="13">
        <f t="shared" si="528"/>
        <v>1</v>
      </c>
      <c r="BX729" s="13">
        <f t="shared" si="529"/>
        <v>1</v>
      </c>
      <c r="BY729" s="13">
        <f t="shared" si="530"/>
        <v>0</v>
      </c>
      <c r="BZ729" s="13">
        <f t="shared" si="531"/>
        <v>0</v>
      </c>
      <c r="CA729" s="13">
        <f t="shared" si="532"/>
        <v>0</v>
      </c>
      <c r="CB729" s="13">
        <f t="shared" si="533"/>
        <v>0</v>
      </c>
      <c r="CC729" s="13">
        <f t="shared" si="534"/>
        <v>0</v>
      </c>
      <c r="CD729" s="13">
        <f t="shared" si="535"/>
        <v>0</v>
      </c>
      <c r="CE729" s="13">
        <f t="shared" si="536"/>
        <v>0</v>
      </c>
      <c r="CF729" s="13">
        <f t="shared" si="537"/>
        <v>0</v>
      </c>
      <c r="CG729" s="13">
        <f t="shared" si="538"/>
        <v>0</v>
      </c>
      <c r="CH729" s="13">
        <f t="shared" si="539"/>
        <v>0</v>
      </c>
      <c r="CI729" s="13">
        <f t="shared" si="540"/>
        <v>0</v>
      </c>
      <c r="CJ729" s="13">
        <f t="shared" si="541"/>
        <v>0</v>
      </c>
      <c r="CK729" s="13">
        <f t="shared" si="542"/>
        <v>0</v>
      </c>
      <c r="CL729" s="13">
        <f t="shared" si="543"/>
        <v>0</v>
      </c>
      <c r="CM729" s="13">
        <f t="shared" si="544"/>
        <v>0</v>
      </c>
      <c r="CN729" s="13">
        <f t="shared" si="545"/>
        <v>0</v>
      </c>
      <c r="CO729" s="13">
        <f t="shared" si="546"/>
        <v>0</v>
      </c>
      <c r="CP729" s="13">
        <f t="shared" si="547"/>
        <v>1</v>
      </c>
      <c r="CQ729" s="13">
        <f t="shared" si="548"/>
        <v>0</v>
      </c>
      <c r="CR729" s="13">
        <f t="shared" si="549"/>
        <v>0</v>
      </c>
      <c r="CS729" s="13">
        <f t="shared" si="551"/>
        <v>0</v>
      </c>
      <c r="CT729" s="13" t="s">
        <v>107</v>
      </c>
    </row>
    <row r="730" spans="1:98" x14ac:dyDescent="0.35">
      <c r="A730" s="14">
        <v>546</v>
      </c>
      <c r="B730" s="6">
        <v>730</v>
      </c>
      <c r="C730" s="13">
        <v>30</v>
      </c>
      <c r="D730" s="6">
        <v>1</v>
      </c>
      <c r="G730" s="6">
        <v>1</v>
      </c>
      <c r="H730" s="6"/>
      <c r="I730" s="6"/>
      <c r="J730" s="6" t="s">
        <v>163</v>
      </c>
      <c r="K730" s="16">
        <v>43767</v>
      </c>
      <c r="L730" s="6" t="s">
        <v>172</v>
      </c>
      <c r="M730" s="6" t="s">
        <v>134</v>
      </c>
      <c r="N730" s="6"/>
      <c r="O730" s="6"/>
      <c r="P730" s="16">
        <v>43760</v>
      </c>
      <c r="Q730" s="17">
        <v>0.875</v>
      </c>
      <c r="R730" s="6" t="s">
        <v>98</v>
      </c>
      <c r="S730" s="6" t="s">
        <v>98</v>
      </c>
      <c r="T730" s="6" t="s">
        <v>52</v>
      </c>
      <c r="U730" s="6" t="s">
        <v>1086</v>
      </c>
      <c r="V730" s="6" t="s">
        <v>136</v>
      </c>
      <c r="W730" s="6" t="s">
        <v>94</v>
      </c>
      <c r="Y730" s="6" t="s">
        <v>73</v>
      </c>
      <c r="Z730" s="6" t="s">
        <v>74</v>
      </c>
      <c r="AU730" s="6" t="s">
        <v>105</v>
      </c>
      <c r="AV730" s="6" t="s">
        <v>106</v>
      </c>
      <c r="AX730" s="6" t="s">
        <v>99</v>
      </c>
      <c r="AY730" s="13">
        <f t="shared" si="506"/>
        <v>0</v>
      </c>
      <c r="AZ730" s="13">
        <f t="shared" si="507"/>
        <v>0</v>
      </c>
      <c r="BA730" s="13">
        <f t="shared" si="508"/>
        <v>0</v>
      </c>
      <c r="BB730" s="13">
        <f t="shared" si="509"/>
        <v>1</v>
      </c>
      <c r="BC730" s="13">
        <f t="shared" si="510"/>
        <v>0</v>
      </c>
      <c r="BD730" s="13">
        <f t="shared" si="511"/>
        <v>0</v>
      </c>
      <c r="BE730" s="13">
        <f>COUNTIF(T730:AT730,"Tocaciones")</f>
        <v>0</v>
      </c>
      <c r="BF730" s="13">
        <f t="shared" si="512"/>
        <v>0</v>
      </c>
      <c r="BG730" s="13">
        <f t="shared" si="513"/>
        <v>0</v>
      </c>
      <c r="BH730" s="13">
        <f t="shared" si="514"/>
        <v>0</v>
      </c>
      <c r="BI730" s="13">
        <f t="shared" si="515"/>
        <v>0</v>
      </c>
      <c r="BJ730" s="13">
        <f t="shared" si="516"/>
        <v>0</v>
      </c>
      <c r="BK730" s="13">
        <f t="shared" si="517"/>
        <v>0</v>
      </c>
      <c r="BL730" s="13">
        <f t="shared" si="518"/>
        <v>0</v>
      </c>
      <c r="BM730" s="13">
        <f t="shared" si="519"/>
        <v>0</v>
      </c>
      <c r="BN730" s="13">
        <f t="shared" si="520"/>
        <v>0</v>
      </c>
      <c r="BO730" s="13">
        <f t="shared" si="521"/>
        <v>0</v>
      </c>
      <c r="BP730" s="13">
        <f t="shared" si="522"/>
        <v>0</v>
      </c>
      <c r="BQ730" s="13">
        <f t="shared" si="523"/>
        <v>0</v>
      </c>
      <c r="BR730" s="13">
        <f t="shared" si="524"/>
        <v>0</v>
      </c>
      <c r="BS730" s="13">
        <f t="shared" si="525"/>
        <v>0</v>
      </c>
      <c r="BT730" s="13">
        <f t="shared" si="526"/>
        <v>0</v>
      </c>
      <c r="BU730" s="40">
        <f t="shared" si="550"/>
        <v>1</v>
      </c>
      <c r="BV730" s="13">
        <f t="shared" si="527"/>
        <v>0</v>
      </c>
      <c r="BW730" s="13">
        <f t="shared" si="528"/>
        <v>1</v>
      </c>
      <c r="BX730" s="13">
        <f t="shared" si="529"/>
        <v>1</v>
      </c>
      <c r="BY730" s="13">
        <f t="shared" si="530"/>
        <v>0</v>
      </c>
      <c r="BZ730" s="13">
        <f t="shared" si="531"/>
        <v>0</v>
      </c>
      <c r="CA730" s="13">
        <f t="shared" si="532"/>
        <v>0</v>
      </c>
      <c r="CB730" s="13">
        <f t="shared" si="533"/>
        <v>0</v>
      </c>
      <c r="CC730" s="13">
        <f t="shared" si="534"/>
        <v>0</v>
      </c>
      <c r="CD730" s="13">
        <f t="shared" si="535"/>
        <v>0</v>
      </c>
      <c r="CE730" s="13">
        <f t="shared" si="536"/>
        <v>0</v>
      </c>
      <c r="CF730" s="13">
        <f t="shared" si="537"/>
        <v>0</v>
      </c>
      <c r="CG730" s="13">
        <f t="shared" si="538"/>
        <v>0</v>
      </c>
      <c r="CH730" s="13">
        <f t="shared" si="539"/>
        <v>0</v>
      </c>
      <c r="CI730" s="13">
        <f t="shared" si="540"/>
        <v>0</v>
      </c>
      <c r="CJ730" s="13">
        <f t="shared" si="541"/>
        <v>0</v>
      </c>
      <c r="CK730" s="13">
        <f t="shared" si="542"/>
        <v>0</v>
      </c>
      <c r="CL730" s="13">
        <f t="shared" si="543"/>
        <v>0</v>
      </c>
      <c r="CM730" s="13">
        <f t="shared" si="544"/>
        <v>0</v>
      </c>
      <c r="CN730" s="13">
        <f t="shared" si="545"/>
        <v>0</v>
      </c>
      <c r="CO730" s="13">
        <f t="shared" si="546"/>
        <v>0</v>
      </c>
      <c r="CP730" s="13">
        <f t="shared" si="547"/>
        <v>0</v>
      </c>
      <c r="CQ730" s="13">
        <f t="shared" si="548"/>
        <v>0</v>
      </c>
      <c r="CR730" s="13">
        <f t="shared" si="549"/>
        <v>1</v>
      </c>
      <c r="CS730" s="13">
        <f t="shared" si="551"/>
        <v>0</v>
      </c>
      <c r="CT730" s="13" t="s">
        <v>107</v>
      </c>
    </row>
    <row r="731" spans="1:98" x14ac:dyDescent="0.35">
      <c r="A731" s="14">
        <v>547</v>
      </c>
      <c r="B731" s="6">
        <v>731</v>
      </c>
      <c r="C731" s="13">
        <v>24</v>
      </c>
      <c r="D731" s="6">
        <v>1</v>
      </c>
      <c r="G731" s="6">
        <v>1</v>
      </c>
      <c r="H731" s="6"/>
      <c r="I731" s="6"/>
      <c r="J731" s="6" t="s">
        <v>320</v>
      </c>
      <c r="K731" s="16">
        <v>43781</v>
      </c>
      <c r="L731" s="6" t="s">
        <v>172</v>
      </c>
      <c r="M731" s="6" t="s">
        <v>134</v>
      </c>
      <c r="N731" s="6"/>
      <c r="O731" s="6"/>
      <c r="P731" s="16">
        <v>43766</v>
      </c>
      <c r="R731" s="6" t="s">
        <v>99</v>
      </c>
      <c r="S731" s="6" t="s">
        <v>98</v>
      </c>
      <c r="T731" s="6" t="s">
        <v>49</v>
      </c>
      <c r="U731" s="6" t="s">
        <v>1087</v>
      </c>
      <c r="V731" s="6" t="s">
        <v>136</v>
      </c>
      <c r="W731" s="6" t="s">
        <v>94</v>
      </c>
      <c r="Y731" s="6" t="s">
        <v>87</v>
      </c>
      <c r="AA731" s="6" t="s">
        <v>53</v>
      </c>
      <c r="AB731" s="6" t="s">
        <v>1087</v>
      </c>
      <c r="AC731" s="6" t="s">
        <v>94</v>
      </c>
      <c r="AE731" s="6" t="s">
        <v>79</v>
      </c>
      <c r="AG731" s="6" t="s">
        <v>49</v>
      </c>
      <c r="AH731" s="6" t="s">
        <v>406</v>
      </c>
      <c r="AI731" s="6" t="s">
        <v>94</v>
      </c>
      <c r="AK731" s="6" t="s">
        <v>86</v>
      </c>
      <c r="AU731" s="6" t="s">
        <v>105</v>
      </c>
      <c r="AV731" s="6" t="s">
        <v>106</v>
      </c>
      <c r="AW731" s="6" t="s">
        <v>1088</v>
      </c>
      <c r="AX731" s="6" t="s">
        <v>99</v>
      </c>
      <c r="AY731" s="13">
        <f t="shared" si="506"/>
        <v>2</v>
      </c>
      <c r="AZ731" s="13">
        <f t="shared" si="507"/>
        <v>0</v>
      </c>
      <c r="BA731" s="13">
        <f t="shared" si="508"/>
        <v>0</v>
      </c>
      <c r="BB731" s="13">
        <f t="shared" si="509"/>
        <v>0</v>
      </c>
      <c r="BC731" s="13">
        <f t="shared" si="510"/>
        <v>1</v>
      </c>
      <c r="BD731" s="13">
        <f t="shared" si="511"/>
        <v>0</v>
      </c>
      <c r="BE731" s="13">
        <f>COUNTIF(T731:AW731,"Tocaciones")</f>
        <v>0</v>
      </c>
      <c r="BF731" s="13">
        <f t="shared" si="512"/>
        <v>0</v>
      </c>
      <c r="BG731" s="13">
        <f t="shared" si="513"/>
        <v>0</v>
      </c>
      <c r="BH731" s="13">
        <f t="shared" si="514"/>
        <v>0</v>
      </c>
      <c r="BI731" s="13">
        <f t="shared" si="515"/>
        <v>0</v>
      </c>
      <c r="BJ731" s="13">
        <f t="shared" si="516"/>
        <v>0</v>
      </c>
      <c r="BK731" s="13">
        <f t="shared" si="517"/>
        <v>0</v>
      </c>
      <c r="BL731" s="13">
        <f t="shared" si="518"/>
        <v>0</v>
      </c>
      <c r="BM731" s="13">
        <f t="shared" si="519"/>
        <v>0</v>
      </c>
      <c r="BN731" s="13">
        <f t="shared" si="520"/>
        <v>0</v>
      </c>
      <c r="BO731" s="13">
        <f t="shared" si="521"/>
        <v>0</v>
      </c>
      <c r="BP731" s="13">
        <f t="shared" si="522"/>
        <v>0</v>
      </c>
      <c r="BQ731" s="13">
        <f t="shared" si="523"/>
        <v>0</v>
      </c>
      <c r="BR731" s="13">
        <f t="shared" si="524"/>
        <v>0</v>
      </c>
      <c r="BS731" s="13">
        <f t="shared" si="525"/>
        <v>0</v>
      </c>
      <c r="BT731" s="13">
        <f t="shared" si="526"/>
        <v>0</v>
      </c>
      <c r="BU731" s="40">
        <f t="shared" si="550"/>
        <v>3</v>
      </c>
      <c r="BV731" s="13">
        <f t="shared" si="527"/>
        <v>0</v>
      </c>
      <c r="BW731" s="13">
        <f t="shared" si="528"/>
        <v>0</v>
      </c>
      <c r="BX731" s="13">
        <f t="shared" si="529"/>
        <v>0</v>
      </c>
      <c r="BY731" s="13">
        <f t="shared" si="530"/>
        <v>0</v>
      </c>
      <c r="BZ731" s="13">
        <f t="shared" si="531"/>
        <v>0</v>
      </c>
      <c r="CA731" s="13">
        <f t="shared" si="532"/>
        <v>0</v>
      </c>
      <c r="CB731" s="13">
        <f t="shared" si="533"/>
        <v>0</v>
      </c>
      <c r="CC731" s="13">
        <f t="shared" si="534"/>
        <v>1</v>
      </c>
      <c r="CD731" s="13">
        <f t="shared" si="535"/>
        <v>0</v>
      </c>
      <c r="CE731" s="13">
        <f t="shared" si="536"/>
        <v>0</v>
      </c>
      <c r="CF731" s="13">
        <f t="shared" si="537"/>
        <v>0</v>
      </c>
      <c r="CG731" s="13">
        <f t="shared" si="538"/>
        <v>0</v>
      </c>
      <c r="CH731" s="13">
        <f t="shared" si="539"/>
        <v>0</v>
      </c>
      <c r="CI731" s="13">
        <f t="shared" si="540"/>
        <v>0</v>
      </c>
      <c r="CJ731" s="13">
        <f t="shared" si="541"/>
        <v>1</v>
      </c>
      <c r="CK731" s="13">
        <f t="shared" si="542"/>
        <v>1</v>
      </c>
      <c r="CL731" s="13">
        <f t="shared" si="543"/>
        <v>0</v>
      </c>
      <c r="CM731" s="13">
        <f t="shared" si="544"/>
        <v>0</v>
      </c>
      <c r="CN731" s="13">
        <f t="shared" si="545"/>
        <v>0</v>
      </c>
      <c r="CO731" s="13">
        <f t="shared" si="546"/>
        <v>0</v>
      </c>
      <c r="CP731" s="13">
        <f t="shared" si="547"/>
        <v>0</v>
      </c>
      <c r="CQ731" s="13">
        <f t="shared" si="548"/>
        <v>0</v>
      </c>
      <c r="CR731" s="13">
        <f t="shared" si="549"/>
        <v>3</v>
      </c>
      <c r="CS731" s="13">
        <f t="shared" si="551"/>
        <v>0</v>
      </c>
      <c r="CT731" s="13" t="s">
        <v>107</v>
      </c>
    </row>
    <row r="732" spans="1:98" x14ac:dyDescent="0.35">
      <c r="A732" s="14">
        <v>548</v>
      </c>
      <c r="B732" s="6">
        <v>732</v>
      </c>
      <c r="C732" s="13">
        <v>36</v>
      </c>
      <c r="D732" s="6">
        <v>1</v>
      </c>
      <c r="G732" s="6">
        <v>1</v>
      </c>
      <c r="H732" s="6"/>
      <c r="I732" s="6"/>
      <c r="J732" s="6" t="s">
        <v>163</v>
      </c>
      <c r="K732" s="16">
        <v>43781</v>
      </c>
      <c r="L732" s="6" t="s">
        <v>172</v>
      </c>
      <c r="M732" s="6" t="s">
        <v>134</v>
      </c>
      <c r="N732" s="6"/>
      <c r="O732" s="6"/>
      <c r="P732" s="16">
        <v>43760</v>
      </c>
      <c r="Q732" s="17">
        <v>0.875</v>
      </c>
      <c r="R732" s="6" t="s">
        <v>307</v>
      </c>
      <c r="S732" s="6" t="s">
        <v>98</v>
      </c>
      <c r="T732" s="6" t="s">
        <v>49</v>
      </c>
      <c r="U732" s="6" t="s">
        <v>1086</v>
      </c>
      <c r="V732" s="6" t="s">
        <v>136</v>
      </c>
      <c r="W732" s="6" t="s">
        <v>94</v>
      </c>
      <c r="Y732" s="6" t="s">
        <v>87</v>
      </c>
      <c r="AA732" s="6" t="s">
        <v>53</v>
      </c>
      <c r="AB732" s="6" t="s">
        <v>1086</v>
      </c>
      <c r="AC732" s="6" t="s">
        <v>94</v>
      </c>
      <c r="AE732" s="6" t="s">
        <v>79</v>
      </c>
      <c r="AG732" s="6" t="s">
        <v>49</v>
      </c>
      <c r="AH732" s="6" t="s">
        <v>406</v>
      </c>
      <c r="AI732" s="6" t="s">
        <v>94</v>
      </c>
      <c r="AK732" s="6" t="s">
        <v>86</v>
      </c>
      <c r="AU732" s="6" t="s">
        <v>105</v>
      </c>
      <c r="AV732" s="6" t="s">
        <v>106</v>
      </c>
      <c r="AW732" s="6" t="s">
        <v>1088</v>
      </c>
      <c r="AX732" s="6" t="s">
        <v>99</v>
      </c>
      <c r="AY732" s="13">
        <f t="shared" si="506"/>
        <v>2</v>
      </c>
      <c r="AZ732" s="13">
        <f t="shared" si="507"/>
        <v>0</v>
      </c>
      <c r="BA732" s="13">
        <f t="shared" si="508"/>
        <v>0</v>
      </c>
      <c r="BB732" s="13">
        <f t="shared" si="509"/>
        <v>0</v>
      </c>
      <c r="BC732" s="13">
        <f t="shared" si="510"/>
        <v>1</v>
      </c>
      <c r="BD732" s="13">
        <f t="shared" si="511"/>
        <v>0</v>
      </c>
      <c r="BE732" s="13">
        <f>COUNTIF(T732:AT732,"Tocaciones")</f>
        <v>0</v>
      </c>
      <c r="BF732" s="13">
        <f t="shared" si="512"/>
        <v>0</v>
      </c>
      <c r="BG732" s="13">
        <f t="shared" si="513"/>
        <v>0</v>
      </c>
      <c r="BH732" s="13">
        <f t="shared" si="514"/>
        <v>0</v>
      </c>
      <c r="BI732" s="13">
        <f t="shared" si="515"/>
        <v>0</v>
      </c>
      <c r="BJ732" s="13">
        <f t="shared" si="516"/>
        <v>0</v>
      </c>
      <c r="BK732" s="13">
        <f t="shared" si="517"/>
        <v>0</v>
      </c>
      <c r="BL732" s="13">
        <f t="shared" si="518"/>
        <v>0</v>
      </c>
      <c r="BM732" s="13">
        <f t="shared" si="519"/>
        <v>0</v>
      </c>
      <c r="BN732" s="13">
        <f t="shared" si="520"/>
        <v>0</v>
      </c>
      <c r="BO732" s="13">
        <f t="shared" si="521"/>
        <v>0</v>
      </c>
      <c r="BP732" s="13">
        <f t="shared" si="522"/>
        <v>0</v>
      </c>
      <c r="BQ732" s="13">
        <f t="shared" si="523"/>
        <v>0</v>
      </c>
      <c r="BR732" s="13">
        <f t="shared" si="524"/>
        <v>0</v>
      </c>
      <c r="BS732" s="13">
        <f t="shared" si="525"/>
        <v>0</v>
      </c>
      <c r="BT732" s="13">
        <f t="shared" si="526"/>
        <v>0</v>
      </c>
      <c r="BU732" s="40">
        <f t="shared" si="550"/>
        <v>3</v>
      </c>
      <c r="BV732" s="13">
        <f t="shared" si="527"/>
        <v>0</v>
      </c>
      <c r="BW732" s="13">
        <f t="shared" si="528"/>
        <v>0</v>
      </c>
      <c r="BX732" s="13">
        <f t="shared" si="529"/>
        <v>0</v>
      </c>
      <c r="BY732" s="13">
        <f t="shared" si="530"/>
        <v>0</v>
      </c>
      <c r="BZ732" s="13">
        <f t="shared" si="531"/>
        <v>0</v>
      </c>
      <c r="CA732" s="13">
        <f t="shared" si="532"/>
        <v>0</v>
      </c>
      <c r="CB732" s="13">
        <f t="shared" si="533"/>
        <v>0</v>
      </c>
      <c r="CC732" s="13">
        <f t="shared" si="534"/>
        <v>1</v>
      </c>
      <c r="CD732" s="13">
        <f t="shared" si="535"/>
        <v>0</v>
      </c>
      <c r="CE732" s="13">
        <f t="shared" si="536"/>
        <v>0</v>
      </c>
      <c r="CF732" s="13">
        <f t="shared" si="537"/>
        <v>0</v>
      </c>
      <c r="CG732" s="13">
        <f t="shared" si="538"/>
        <v>0</v>
      </c>
      <c r="CH732" s="13">
        <f t="shared" si="539"/>
        <v>0</v>
      </c>
      <c r="CI732" s="13">
        <f t="shared" si="540"/>
        <v>0</v>
      </c>
      <c r="CJ732" s="13">
        <f t="shared" si="541"/>
        <v>1</v>
      </c>
      <c r="CK732" s="13">
        <f t="shared" si="542"/>
        <v>1</v>
      </c>
      <c r="CL732" s="13">
        <f t="shared" si="543"/>
        <v>0</v>
      </c>
      <c r="CM732" s="13">
        <f t="shared" si="544"/>
        <v>0</v>
      </c>
      <c r="CN732" s="13">
        <f t="shared" si="545"/>
        <v>0</v>
      </c>
      <c r="CO732" s="13">
        <f t="shared" si="546"/>
        <v>0</v>
      </c>
      <c r="CP732" s="13">
        <f t="shared" si="547"/>
        <v>0</v>
      </c>
      <c r="CQ732" s="13">
        <f t="shared" si="548"/>
        <v>0</v>
      </c>
      <c r="CR732" s="13">
        <f t="shared" si="549"/>
        <v>3</v>
      </c>
      <c r="CS732" s="13">
        <f t="shared" si="551"/>
        <v>0</v>
      </c>
      <c r="CT732" s="13" t="s">
        <v>107</v>
      </c>
    </row>
    <row r="733" spans="1:98" x14ac:dyDescent="0.35">
      <c r="A733" s="14">
        <v>549</v>
      </c>
      <c r="B733" s="6">
        <v>733</v>
      </c>
      <c r="C733" s="6">
        <v>17</v>
      </c>
      <c r="D733" s="6">
        <v>1</v>
      </c>
      <c r="G733" s="6">
        <v>1</v>
      </c>
      <c r="H733" s="6"/>
      <c r="I733" s="6"/>
      <c r="J733" s="6" t="s">
        <v>96</v>
      </c>
      <c r="K733" s="16">
        <v>43766</v>
      </c>
      <c r="L733" s="6" t="s">
        <v>172</v>
      </c>
      <c r="M733" s="6" t="s">
        <v>185</v>
      </c>
      <c r="N733" s="6"/>
      <c r="O733" s="6"/>
      <c r="P733" s="16">
        <v>43761</v>
      </c>
      <c r="Q733" s="17">
        <v>0.60416666666666663</v>
      </c>
      <c r="R733" s="6" t="s">
        <v>307</v>
      </c>
      <c r="S733" s="6" t="s">
        <v>98</v>
      </c>
      <c r="T733" s="6" t="s">
        <v>53</v>
      </c>
      <c r="U733" s="6" t="s">
        <v>1089</v>
      </c>
      <c r="V733" s="6" t="s">
        <v>1090</v>
      </c>
      <c r="W733" s="6" t="s">
        <v>94</v>
      </c>
      <c r="Y733" s="6" t="s">
        <v>87</v>
      </c>
      <c r="AU733" s="6" t="s">
        <v>105</v>
      </c>
      <c r="AV733" s="6" t="s">
        <v>106</v>
      </c>
      <c r="AW733" s="6" t="s">
        <v>1089</v>
      </c>
      <c r="AX733" s="6" t="s">
        <v>99</v>
      </c>
      <c r="AY733" s="13">
        <f t="shared" si="506"/>
        <v>0</v>
      </c>
      <c r="AZ733" s="13">
        <f t="shared" si="507"/>
        <v>0</v>
      </c>
      <c r="BA733" s="13">
        <f t="shared" si="508"/>
        <v>0</v>
      </c>
      <c r="BB733" s="13">
        <f t="shared" si="509"/>
        <v>0</v>
      </c>
      <c r="BC733" s="13">
        <f t="shared" si="510"/>
        <v>1</v>
      </c>
      <c r="BD733" s="13">
        <f t="shared" si="511"/>
        <v>0</v>
      </c>
      <c r="BE733" s="13">
        <f>COUNTIF(T733:AW733,"Tocaciones")</f>
        <v>0</v>
      </c>
      <c r="BF733" s="13">
        <f t="shared" si="512"/>
        <v>0</v>
      </c>
      <c r="BG733" s="13">
        <f t="shared" si="513"/>
        <v>0</v>
      </c>
      <c r="BH733" s="13">
        <f t="shared" si="514"/>
        <v>0</v>
      </c>
      <c r="BI733" s="13">
        <f t="shared" si="515"/>
        <v>0</v>
      </c>
      <c r="BJ733" s="13">
        <f t="shared" si="516"/>
        <v>0</v>
      </c>
      <c r="BK733" s="13">
        <f t="shared" si="517"/>
        <v>0</v>
      </c>
      <c r="BL733" s="13">
        <f t="shared" si="518"/>
        <v>0</v>
      </c>
      <c r="BM733" s="13">
        <f t="shared" si="519"/>
        <v>0</v>
      </c>
      <c r="BN733" s="13">
        <f t="shared" si="520"/>
        <v>0</v>
      </c>
      <c r="BO733" s="13">
        <f t="shared" si="521"/>
        <v>0</v>
      </c>
      <c r="BP733" s="13">
        <f t="shared" si="522"/>
        <v>0</v>
      </c>
      <c r="BQ733" s="13">
        <f t="shared" si="523"/>
        <v>0</v>
      </c>
      <c r="BR733" s="13">
        <f t="shared" si="524"/>
        <v>0</v>
      </c>
      <c r="BS733" s="13">
        <f t="shared" si="525"/>
        <v>0</v>
      </c>
      <c r="BT733" s="13">
        <f t="shared" si="526"/>
        <v>0</v>
      </c>
      <c r="BU733" s="40">
        <f t="shared" si="550"/>
        <v>1</v>
      </c>
      <c r="BV733" s="13">
        <f t="shared" si="527"/>
        <v>0</v>
      </c>
      <c r="BW733" s="13">
        <f t="shared" si="528"/>
        <v>0</v>
      </c>
      <c r="BX733" s="13">
        <f t="shared" si="529"/>
        <v>0</v>
      </c>
      <c r="BY733" s="13">
        <f t="shared" si="530"/>
        <v>0</v>
      </c>
      <c r="BZ733" s="13">
        <f t="shared" si="531"/>
        <v>0</v>
      </c>
      <c r="CA733" s="13">
        <f t="shared" si="532"/>
        <v>0</v>
      </c>
      <c r="CB733" s="13">
        <f t="shared" si="533"/>
        <v>0</v>
      </c>
      <c r="CC733" s="13">
        <f t="shared" si="534"/>
        <v>0</v>
      </c>
      <c r="CD733" s="13">
        <f t="shared" si="535"/>
        <v>0</v>
      </c>
      <c r="CE733" s="13">
        <f t="shared" si="536"/>
        <v>0</v>
      </c>
      <c r="CF733" s="13">
        <f t="shared" si="537"/>
        <v>0</v>
      </c>
      <c r="CG733" s="13">
        <f t="shared" si="538"/>
        <v>0</v>
      </c>
      <c r="CH733" s="13">
        <f t="shared" si="539"/>
        <v>0</v>
      </c>
      <c r="CI733" s="13">
        <f t="shared" si="540"/>
        <v>0</v>
      </c>
      <c r="CJ733" s="13">
        <f t="shared" si="541"/>
        <v>0</v>
      </c>
      <c r="CK733" s="13">
        <f t="shared" si="542"/>
        <v>1</v>
      </c>
      <c r="CL733" s="13">
        <f t="shared" si="543"/>
        <v>0</v>
      </c>
      <c r="CM733" s="13">
        <f t="shared" si="544"/>
        <v>0</v>
      </c>
      <c r="CN733" s="13">
        <f t="shared" si="545"/>
        <v>0</v>
      </c>
      <c r="CO733" s="13">
        <f t="shared" si="546"/>
        <v>0</v>
      </c>
      <c r="CP733" s="13">
        <f t="shared" si="547"/>
        <v>0</v>
      </c>
      <c r="CQ733" s="13">
        <f t="shared" si="548"/>
        <v>0</v>
      </c>
      <c r="CR733" s="13">
        <f t="shared" si="549"/>
        <v>1</v>
      </c>
      <c r="CS733" s="13">
        <f t="shared" si="551"/>
        <v>0</v>
      </c>
      <c r="CT733" s="13" t="s">
        <v>107</v>
      </c>
    </row>
    <row r="734" spans="1:98" x14ac:dyDescent="0.35">
      <c r="A734" s="14">
        <v>549</v>
      </c>
      <c r="B734" s="6">
        <v>734</v>
      </c>
      <c r="C734" s="6">
        <v>14</v>
      </c>
      <c r="D734" s="6">
        <v>1</v>
      </c>
      <c r="G734" s="6">
        <v>1</v>
      </c>
      <c r="H734" s="6"/>
      <c r="I734" s="6"/>
      <c r="J734" s="6" t="s">
        <v>96</v>
      </c>
      <c r="K734" s="16">
        <v>43766</v>
      </c>
      <c r="L734" s="6" t="s">
        <v>172</v>
      </c>
      <c r="M734" s="6" t="s">
        <v>185</v>
      </c>
      <c r="N734" s="6"/>
      <c r="O734" s="6"/>
      <c r="P734" s="16">
        <v>43761</v>
      </c>
      <c r="Q734" s="17">
        <v>0.60416666666666663</v>
      </c>
      <c r="R734" s="6" t="s">
        <v>307</v>
      </c>
      <c r="S734" s="6" t="s">
        <v>98</v>
      </c>
      <c r="T734" s="6" t="s">
        <v>53</v>
      </c>
      <c r="U734" s="6" t="s">
        <v>1089</v>
      </c>
      <c r="V734" s="6" t="s">
        <v>1090</v>
      </c>
      <c r="W734" s="6" t="s">
        <v>94</v>
      </c>
      <c r="Y734" s="6" t="s">
        <v>87</v>
      </c>
      <c r="AU734" s="6" t="s">
        <v>105</v>
      </c>
      <c r="AV734" s="6" t="s">
        <v>106</v>
      </c>
      <c r="AW734" s="6" t="s">
        <v>1089</v>
      </c>
      <c r="AX734" s="6" t="s">
        <v>99</v>
      </c>
      <c r="AY734" s="13">
        <f t="shared" si="506"/>
        <v>0</v>
      </c>
      <c r="AZ734" s="13">
        <f t="shared" si="507"/>
        <v>0</v>
      </c>
      <c r="BA734" s="13">
        <f t="shared" si="508"/>
        <v>0</v>
      </c>
      <c r="BB734" s="13">
        <f t="shared" si="509"/>
        <v>0</v>
      </c>
      <c r="BC734" s="13">
        <f t="shared" si="510"/>
        <v>1</v>
      </c>
      <c r="BD734" s="13">
        <f t="shared" si="511"/>
        <v>0</v>
      </c>
      <c r="BE734" s="13">
        <f>COUNTIF(T734:AT734,"Tocaciones")</f>
        <v>0</v>
      </c>
      <c r="BF734" s="13">
        <f t="shared" si="512"/>
        <v>0</v>
      </c>
      <c r="BG734" s="13">
        <f t="shared" si="513"/>
        <v>0</v>
      </c>
      <c r="BH734" s="13">
        <f t="shared" si="514"/>
        <v>0</v>
      </c>
      <c r="BI734" s="13">
        <f t="shared" si="515"/>
        <v>0</v>
      </c>
      <c r="BJ734" s="13">
        <f t="shared" si="516"/>
        <v>0</v>
      </c>
      <c r="BK734" s="13">
        <f t="shared" si="517"/>
        <v>0</v>
      </c>
      <c r="BL734" s="13">
        <f t="shared" si="518"/>
        <v>0</v>
      </c>
      <c r="BM734" s="13">
        <f t="shared" si="519"/>
        <v>0</v>
      </c>
      <c r="BN734" s="13">
        <f t="shared" si="520"/>
        <v>0</v>
      </c>
      <c r="BO734" s="13">
        <f t="shared" si="521"/>
        <v>0</v>
      </c>
      <c r="BP734" s="13">
        <f t="shared" si="522"/>
        <v>0</v>
      </c>
      <c r="BQ734" s="13">
        <f t="shared" si="523"/>
        <v>0</v>
      </c>
      <c r="BR734" s="13">
        <f t="shared" si="524"/>
        <v>0</v>
      </c>
      <c r="BS734" s="13">
        <f t="shared" si="525"/>
        <v>0</v>
      </c>
      <c r="BT734" s="13">
        <f t="shared" si="526"/>
        <v>0</v>
      </c>
      <c r="BU734" s="40">
        <f t="shared" si="550"/>
        <v>1</v>
      </c>
      <c r="BV734" s="13">
        <f t="shared" si="527"/>
        <v>0</v>
      </c>
      <c r="BW734" s="13">
        <f t="shared" si="528"/>
        <v>0</v>
      </c>
      <c r="BX734" s="13">
        <f t="shared" si="529"/>
        <v>0</v>
      </c>
      <c r="BY734" s="13">
        <f t="shared" si="530"/>
        <v>0</v>
      </c>
      <c r="BZ734" s="13">
        <f t="shared" si="531"/>
        <v>0</v>
      </c>
      <c r="CA734" s="13">
        <f t="shared" si="532"/>
        <v>0</v>
      </c>
      <c r="CB734" s="13">
        <f t="shared" si="533"/>
        <v>0</v>
      </c>
      <c r="CC734" s="13">
        <f t="shared" si="534"/>
        <v>0</v>
      </c>
      <c r="CD734" s="13">
        <f t="shared" si="535"/>
        <v>0</v>
      </c>
      <c r="CE734" s="13">
        <f t="shared" si="536"/>
        <v>0</v>
      </c>
      <c r="CF734" s="13">
        <f t="shared" si="537"/>
        <v>0</v>
      </c>
      <c r="CG734" s="13">
        <f t="shared" si="538"/>
        <v>0</v>
      </c>
      <c r="CH734" s="13">
        <f t="shared" si="539"/>
        <v>0</v>
      </c>
      <c r="CI734" s="13">
        <f t="shared" si="540"/>
        <v>0</v>
      </c>
      <c r="CJ734" s="13">
        <f t="shared" si="541"/>
        <v>0</v>
      </c>
      <c r="CK734" s="13">
        <f t="shared" si="542"/>
        <v>1</v>
      </c>
      <c r="CL734" s="13">
        <f t="shared" si="543"/>
        <v>0</v>
      </c>
      <c r="CM734" s="13">
        <f t="shared" si="544"/>
        <v>0</v>
      </c>
      <c r="CN734" s="13">
        <f t="shared" si="545"/>
        <v>0</v>
      </c>
      <c r="CO734" s="13">
        <f t="shared" si="546"/>
        <v>0</v>
      </c>
      <c r="CP734" s="13">
        <f t="shared" si="547"/>
        <v>0</v>
      </c>
      <c r="CQ734" s="13">
        <f t="shared" si="548"/>
        <v>0</v>
      </c>
      <c r="CR734" s="13">
        <f t="shared" si="549"/>
        <v>1</v>
      </c>
      <c r="CS734" s="13">
        <f t="shared" si="551"/>
        <v>0</v>
      </c>
      <c r="CT734" s="13" t="s">
        <v>107</v>
      </c>
    </row>
    <row r="735" spans="1:98" x14ac:dyDescent="0.35">
      <c r="A735" s="14">
        <v>549</v>
      </c>
      <c r="B735" s="6">
        <v>735</v>
      </c>
      <c r="C735" s="6">
        <v>17</v>
      </c>
      <c r="D735" s="6">
        <v>1</v>
      </c>
      <c r="G735" s="6">
        <v>1</v>
      </c>
      <c r="H735" s="6"/>
      <c r="I735" s="6"/>
      <c r="J735" s="6" t="s">
        <v>96</v>
      </c>
      <c r="K735" s="16">
        <v>43766</v>
      </c>
      <c r="L735" s="6" t="s">
        <v>172</v>
      </c>
      <c r="M735" s="6" t="s">
        <v>185</v>
      </c>
      <c r="N735" s="6"/>
      <c r="O735" s="6"/>
      <c r="P735" s="16">
        <v>43761</v>
      </c>
      <c r="Q735" s="17">
        <v>0.60416666666666663</v>
      </c>
      <c r="R735" s="6" t="s">
        <v>307</v>
      </c>
      <c r="S735" s="6" t="s">
        <v>98</v>
      </c>
      <c r="T735" s="6" t="s">
        <v>53</v>
      </c>
      <c r="U735" s="6" t="s">
        <v>1089</v>
      </c>
      <c r="V735" s="6" t="s">
        <v>1090</v>
      </c>
      <c r="W735" s="6" t="s">
        <v>94</v>
      </c>
      <c r="Y735" s="6" t="s">
        <v>87</v>
      </c>
      <c r="AU735" s="6" t="s">
        <v>105</v>
      </c>
      <c r="AV735" s="6" t="s">
        <v>106</v>
      </c>
      <c r="AW735" s="6" t="s">
        <v>1089</v>
      </c>
      <c r="AX735" s="6" t="s">
        <v>99</v>
      </c>
      <c r="AY735" s="13">
        <f t="shared" si="506"/>
        <v>0</v>
      </c>
      <c r="AZ735" s="13">
        <f t="shared" si="507"/>
        <v>0</v>
      </c>
      <c r="BA735" s="13">
        <f t="shared" si="508"/>
        <v>0</v>
      </c>
      <c r="BB735" s="13">
        <f t="shared" si="509"/>
        <v>0</v>
      </c>
      <c r="BC735" s="13">
        <f t="shared" si="510"/>
        <v>1</v>
      </c>
      <c r="BD735" s="13">
        <f t="shared" si="511"/>
        <v>0</v>
      </c>
      <c r="BE735" s="13">
        <f>COUNTIF(T735:AW735,"Tocaciones")</f>
        <v>0</v>
      </c>
      <c r="BF735" s="13">
        <f t="shared" si="512"/>
        <v>0</v>
      </c>
      <c r="BG735" s="13">
        <f t="shared" si="513"/>
        <v>0</v>
      </c>
      <c r="BH735" s="13">
        <f t="shared" si="514"/>
        <v>0</v>
      </c>
      <c r="BI735" s="13">
        <f t="shared" si="515"/>
        <v>0</v>
      </c>
      <c r="BJ735" s="13">
        <f t="shared" si="516"/>
        <v>0</v>
      </c>
      <c r="BK735" s="13">
        <f t="shared" si="517"/>
        <v>0</v>
      </c>
      <c r="BL735" s="13">
        <f t="shared" si="518"/>
        <v>0</v>
      </c>
      <c r="BM735" s="13">
        <f t="shared" si="519"/>
        <v>0</v>
      </c>
      <c r="BN735" s="13">
        <f t="shared" si="520"/>
        <v>0</v>
      </c>
      <c r="BO735" s="13">
        <f t="shared" si="521"/>
        <v>0</v>
      </c>
      <c r="BP735" s="13">
        <f t="shared" si="522"/>
        <v>0</v>
      </c>
      <c r="BQ735" s="13">
        <f t="shared" si="523"/>
        <v>0</v>
      </c>
      <c r="BR735" s="13">
        <f t="shared" si="524"/>
        <v>0</v>
      </c>
      <c r="BS735" s="13">
        <f t="shared" si="525"/>
        <v>0</v>
      </c>
      <c r="BT735" s="13">
        <f t="shared" si="526"/>
        <v>0</v>
      </c>
      <c r="BU735" s="40">
        <f t="shared" si="550"/>
        <v>1</v>
      </c>
      <c r="BV735" s="13">
        <f t="shared" si="527"/>
        <v>0</v>
      </c>
      <c r="BW735" s="13">
        <f t="shared" si="528"/>
        <v>0</v>
      </c>
      <c r="BX735" s="13">
        <f t="shared" si="529"/>
        <v>0</v>
      </c>
      <c r="BY735" s="13">
        <f t="shared" si="530"/>
        <v>0</v>
      </c>
      <c r="BZ735" s="13">
        <f t="shared" si="531"/>
        <v>0</v>
      </c>
      <c r="CA735" s="13">
        <f t="shared" si="532"/>
        <v>0</v>
      </c>
      <c r="CB735" s="13">
        <f t="shared" si="533"/>
        <v>0</v>
      </c>
      <c r="CC735" s="13">
        <f t="shared" si="534"/>
        <v>0</v>
      </c>
      <c r="CD735" s="13">
        <f t="shared" si="535"/>
        <v>0</v>
      </c>
      <c r="CE735" s="13">
        <f t="shared" si="536"/>
        <v>0</v>
      </c>
      <c r="CF735" s="13">
        <f t="shared" si="537"/>
        <v>0</v>
      </c>
      <c r="CG735" s="13">
        <f t="shared" si="538"/>
        <v>0</v>
      </c>
      <c r="CH735" s="13">
        <f t="shared" si="539"/>
        <v>0</v>
      </c>
      <c r="CI735" s="13">
        <f t="shared" si="540"/>
        <v>0</v>
      </c>
      <c r="CJ735" s="13">
        <f t="shared" si="541"/>
        <v>0</v>
      </c>
      <c r="CK735" s="13">
        <f t="shared" si="542"/>
        <v>1</v>
      </c>
      <c r="CL735" s="13">
        <f t="shared" si="543"/>
        <v>0</v>
      </c>
      <c r="CM735" s="13">
        <f t="shared" si="544"/>
        <v>0</v>
      </c>
      <c r="CN735" s="13">
        <f t="shared" si="545"/>
        <v>0</v>
      </c>
      <c r="CO735" s="13">
        <f t="shared" si="546"/>
        <v>0</v>
      </c>
      <c r="CP735" s="13">
        <f t="shared" si="547"/>
        <v>0</v>
      </c>
      <c r="CQ735" s="13">
        <f t="shared" si="548"/>
        <v>0</v>
      </c>
      <c r="CR735" s="13">
        <f t="shared" si="549"/>
        <v>1</v>
      </c>
      <c r="CS735" s="13">
        <f t="shared" si="551"/>
        <v>0</v>
      </c>
      <c r="CT735" s="13" t="s">
        <v>107</v>
      </c>
    </row>
    <row r="736" spans="1:98" x14ac:dyDescent="0.35">
      <c r="A736" s="14">
        <v>549</v>
      </c>
      <c r="B736" s="6">
        <v>736</v>
      </c>
      <c r="C736" s="6">
        <v>14</v>
      </c>
      <c r="D736" s="6">
        <v>1</v>
      </c>
      <c r="G736" s="6">
        <v>1</v>
      </c>
      <c r="H736" s="6"/>
      <c r="I736" s="6"/>
      <c r="J736" s="6" t="s">
        <v>96</v>
      </c>
      <c r="K736" s="16">
        <v>43766</v>
      </c>
      <c r="L736" s="6" t="s">
        <v>172</v>
      </c>
      <c r="M736" s="6" t="s">
        <v>185</v>
      </c>
      <c r="N736" s="6"/>
      <c r="O736" s="6"/>
      <c r="P736" s="16">
        <v>43761</v>
      </c>
      <c r="Q736" s="17">
        <v>0.60416666666666663</v>
      </c>
      <c r="R736" s="6" t="s">
        <v>307</v>
      </c>
      <c r="S736" s="6" t="s">
        <v>98</v>
      </c>
      <c r="T736" s="6" t="s">
        <v>53</v>
      </c>
      <c r="U736" s="6" t="s">
        <v>1089</v>
      </c>
      <c r="V736" s="6" t="s">
        <v>1090</v>
      </c>
      <c r="W736" s="6" t="s">
        <v>94</v>
      </c>
      <c r="Y736" s="6" t="s">
        <v>87</v>
      </c>
      <c r="AU736" s="6" t="s">
        <v>105</v>
      </c>
      <c r="AV736" s="6" t="s">
        <v>106</v>
      </c>
      <c r="AW736" s="6" t="s">
        <v>1089</v>
      </c>
      <c r="AX736" s="6" t="s">
        <v>99</v>
      </c>
      <c r="AY736" s="13">
        <f t="shared" si="506"/>
        <v>0</v>
      </c>
      <c r="AZ736" s="13">
        <f t="shared" si="507"/>
        <v>0</v>
      </c>
      <c r="BA736" s="13">
        <f t="shared" si="508"/>
        <v>0</v>
      </c>
      <c r="BB736" s="13">
        <f t="shared" si="509"/>
        <v>0</v>
      </c>
      <c r="BC736" s="13">
        <f t="shared" si="510"/>
        <v>1</v>
      </c>
      <c r="BD736" s="13">
        <f t="shared" si="511"/>
        <v>0</v>
      </c>
      <c r="BE736" s="13">
        <f>COUNTIF(T736:AT736,"Tocaciones")</f>
        <v>0</v>
      </c>
      <c r="BF736" s="13">
        <f t="shared" si="512"/>
        <v>0</v>
      </c>
      <c r="BG736" s="13">
        <f t="shared" si="513"/>
        <v>0</v>
      </c>
      <c r="BH736" s="13">
        <f t="shared" si="514"/>
        <v>0</v>
      </c>
      <c r="BI736" s="13">
        <f t="shared" si="515"/>
        <v>0</v>
      </c>
      <c r="BJ736" s="13">
        <f t="shared" si="516"/>
        <v>0</v>
      </c>
      <c r="BK736" s="13">
        <f t="shared" si="517"/>
        <v>0</v>
      </c>
      <c r="BL736" s="13">
        <f t="shared" si="518"/>
        <v>0</v>
      </c>
      <c r="BM736" s="13">
        <f t="shared" si="519"/>
        <v>0</v>
      </c>
      <c r="BN736" s="13">
        <f t="shared" si="520"/>
        <v>0</v>
      </c>
      <c r="BO736" s="13">
        <f t="shared" si="521"/>
        <v>0</v>
      </c>
      <c r="BP736" s="13">
        <f t="shared" si="522"/>
        <v>0</v>
      </c>
      <c r="BQ736" s="13">
        <f t="shared" si="523"/>
        <v>0</v>
      </c>
      <c r="BR736" s="13">
        <f t="shared" si="524"/>
        <v>0</v>
      </c>
      <c r="BS736" s="13">
        <f t="shared" si="525"/>
        <v>0</v>
      </c>
      <c r="BT736" s="13">
        <f t="shared" si="526"/>
        <v>0</v>
      </c>
      <c r="BU736" s="40">
        <f t="shared" si="550"/>
        <v>1</v>
      </c>
      <c r="BV736" s="13">
        <f t="shared" si="527"/>
        <v>0</v>
      </c>
      <c r="BW736" s="13">
        <f t="shared" si="528"/>
        <v>0</v>
      </c>
      <c r="BX736" s="13">
        <f t="shared" si="529"/>
        <v>0</v>
      </c>
      <c r="BY736" s="13">
        <f t="shared" si="530"/>
        <v>0</v>
      </c>
      <c r="BZ736" s="13">
        <f t="shared" si="531"/>
        <v>0</v>
      </c>
      <c r="CA736" s="13">
        <f t="shared" si="532"/>
        <v>0</v>
      </c>
      <c r="CB736" s="13">
        <f t="shared" si="533"/>
        <v>0</v>
      </c>
      <c r="CC736" s="13">
        <f t="shared" si="534"/>
        <v>0</v>
      </c>
      <c r="CD736" s="13">
        <f t="shared" si="535"/>
        <v>0</v>
      </c>
      <c r="CE736" s="13">
        <f t="shared" si="536"/>
        <v>0</v>
      </c>
      <c r="CF736" s="13">
        <f t="shared" si="537"/>
        <v>0</v>
      </c>
      <c r="CG736" s="13">
        <f t="shared" si="538"/>
        <v>0</v>
      </c>
      <c r="CH736" s="13">
        <f t="shared" si="539"/>
        <v>0</v>
      </c>
      <c r="CI736" s="13">
        <f t="shared" si="540"/>
        <v>0</v>
      </c>
      <c r="CJ736" s="13">
        <f t="shared" si="541"/>
        <v>0</v>
      </c>
      <c r="CK736" s="13">
        <f t="shared" si="542"/>
        <v>1</v>
      </c>
      <c r="CL736" s="13">
        <f t="shared" si="543"/>
        <v>0</v>
      </c>
      <c r="CM736" s="13">
        <f t="shared" si="544"/>
        <v>0</v>
      </c>
      <c r="CN736" s="13">
        <f t="shared" si="545"/>
        <v>0</v>
      </c>
      <c r="CO736" s="13">
        <f t="shared" si="546"/>
        <v>0</v>
      </c>
      <c r="CP736" s="13">
        <f t="shared" si="547"/>
        <v>0</v>
      </c>
      <c r="CQ736" s="13">
        <f t="shared" si="548"/>
        <v>0</v>
      </c>
      <c r="CR736" s="13">
        <f t="shared" si="549"/>
        <v>1</v>
      </c>
      <c r="CS736" s="13">
        <f t="shared" si="551"/>
        <v>0</v>
      </c>
      <c r="CT736" s="13" t="s">
        <v>107</v>
      </c>
    </row>
    <row r="737" spans="1:98" x14ac:dyDescent="0.35">
      <c r="A737" s="14">
        <v>549</v>
      </c>
      <c r="B737" s="6">
        <v>737</v>
      </c>
      <c r="C737" s="6">
        <v>16</v>
      </c>
      <c r="D737" s="6">
        <v>1</v>
      </c>
      <c r="G737" s="6">
        <v>1</v>
      </c>
      <c r="H737" s="6"/>
      <c r="I737" s="6"/>
      <c r="J737" s="6" t="s">
        <v>96</v>
      </c>
      <c r="K737" s="16">
        <v>43766</v>
      </c>
      <c r="L737" s="6" t="s">
        <v>172</v>
      </c>
      <c r="M737" s="6" t="s">
        <v>185</v>
      </c>
      <c r="N737" s="6"/>
      <c r="O737" s="6"/>
      <c r="P737" s="16">
        <v>43761</v>
      </c>
      <c r="Q737" s="17">
        <v>0.60416666666666663</v>
      </c>
      <c r="R737" s="6" t="s">
        <v>307</v>
      </c>
      <c r="S737" s="6" t="s">
        <v>98</v>
      </c>
      <c r="T737" s="6" t="s">
        <v>53</v>
      </c>
      <c r="U737" s="6" t="s">
        <v>1089</v>
      </c>
      <c r="V737" s="6" t="s">
        <v>1090</v>
      </c>
      <c r="W737" s="6" t="s">
        <v>94</v>
      </c>
      <c r="Y737" s="6" t="s">
        <v>87</v>
      </c>
      <c r="AU737" s="6" t="s">
        <v>105</v>
      </c>
      <c r="AV737" s="6" t="s">
        <v>106</v>
      </c>
      <c r="AW737" s="6" t="s">
        <v>1089</v>
      </c>
      <c r="AX737" s="6" t="s">
        <v>99</v>
      </c>
      <c r="AY737" s="13">
        <f t="shared" si="506"/>
        <v>0</v>
      </c>
      <c r="AZ737" s="13">
        <f t="shared" si="507"/>
        <v>0</v>
      </c>
      <c r="BA737" s="13">
        <f t="shared" si="508"/>
        <v>0</v>
      </c>
      <c r="BB737" s="13">
        <f t="shared" si="509"/>
        <v>0</v>
      </c>
      <c r="BC737" s="13">
        <f t="shared" si="510"/>
        <v>1</v>
      </c>
      <c r="BD737" s="13">
        <f t="shared" si="511"/>
        <v>0</v>
      </c>
      <c r="BE737" s="13">
        <f>COUNTIF(T737:AW737,"Tocaciones")</f>
        <v>0</v>
      </c>
      <c r="BF737" s="13">
        <f t="shared" si="512"/>
        <v>0</v>
      </c>
      <c r="BG737" s="13">
        <f t="shared" si="513"/>
        <v>0</v>
      </c>
      <c r="BH737" s="13">
        <f t="shared" si="514"/>
        <v>0</v>
      </c>
      <c r="BI737" s="13">
        <f t="shared" si="515"/>
        <v>0</v>
      </c>
      <c r="BJ737" s="13">
        <f t="shared" si="516"/>
        <v>0</v>
      </c>
      <c r="BK737" s="13">
        <f t="shared" si="517"/>
        <v>0</v>
      </c>
      <c r="BL737" s="13">
        <f t="shared" si="518"/>
        <v>0</v>
      </c>
      <c r="BM737" s="13">
        <f t="shared" si="519"/>
        <v>0</v>
      </c>
      <c r="BN737" s="13">
        <f t="shared" si="520"/>
        <v>0</v>
      </c>
      <c r="BO737" s="13">
        <f t="shared" si="521"/>
        <v>0</v>
      </c>
      <c r="BP737" s="13">
        <f t="shared" si="522"/>
        <v>0</v>
      </c>
      <c r="BQ737" s="13">
        <f t="shared" si="523"/>
        <v>0</v>
      </c>
      <c r="BR737" s="13">
        <f t="shared" si="524"/>
        <v>0</v>
      </c>
      <c r="BS737" s="13">
        <f t="shared" si="525"/>
        <v>0</v>
      </c>
      <c r="BT737" s="13">
        <f t="shared" si="526"/>
        <v>0</v>
      </c>
      <c r="BU737" s="40">
        <f t="shared" si="550"/>
        <v>1</v>
      </c>
      <c r="BV737" s="13">
        <f t="shared" si="527"/>
        <v>0</v>
      </c>
      <c r="BW737" s="13">
        <f t="shared" si="528"/>
        <v>0</v>
      </c>
      <c r="BX737" s="13">
        <f t="shared" si="529"/>
        <v>0</v>
      </c>
      <c r="BY737" s="13">
        <f t="shared" si="530"/>
        <v>0</v>
      </c>
      <c r="BZ737" s="13">
        <f t="shared" si="531"/>
        <v>0</v>
      </c>
      <c r="CA737" s="13">
        <f t="shared" si="532"/>
        <v>0</v>
      </c>
      <c r="CB737" s="13">
        <f t="shared" si="533"/>
        <v>0</v>
      </c>
      <c r="CC737" s="13">
        <f t="shared" si="534"/>
        <v>0</v>
      </c>
      <c r="CD737" s="13">
        <f t="shared" si="535"/>
        <v>0</v>
      </c>
      <c r="CE737" s="13">
        <f t="shared" si="536"/>
        <v>0</v>
      </c>
      <c r="CF737" s="13">
        <f t="shared" si="537"/>
        <v>0</v>
      </c>
      <c r="CG737" s="13">
        <f t="shared" si="538"/>
        <v>0</v>
      </c>
      <c r="CH737" s="13">
        <f t="shared" si="539"/>
        <v>0</v>
      </c>
      <c r="CI737" s="13">
        <f t="shared" si="540"/>
        <v>0</v>
      </c>
      <c r="CJ737" s="13">
        <f t="shared" si="541"/>
        <v>0</v>
      </c>
      <c r="CK737" s="13">
        <f t="shared" si="542"/>
        <v>1</v>
      </c>
      <c r="CL737" s="13">
        <f t="shared" si="543"/>
        <v>0</v>
      </c>
      <c r="CM737" s="13">
        <f t="shared" si="544"/>
        <v>0</v>
      </c>
      <c r="CN737" s="13">
        <f t="shared" si="545"/>
        <v>0</v>
      </c>
      <c r="CO737" s="13">
        <f t="shared" si="546"/>
        <v>0</v>
      </c>
      <c r="CP737" s="13">
        <f t="shared" si="547"/>
        <v>0</v>
      </c>
      <c r="CQ737" s="13">
        <f t="shared" si="548"/>
        <v>0</v>
      </c>
      <c r="CR737" s="13">
        <f t="shared" si="549"/>
        <v>1</v>
      </c>
      <c r="CS737" s="13">
        <f t="shared" si="551"/>
        <v>0</v>
      </c>
      <c r="CT737" s="13" t="s">
        <v>107</v>
      </c>
    </row>
    <row r="738" spans="1:98" x14ac:dyDescent="0.35">
      <c r="A738" s="14">
        <v>549</v>
      </c>
      <c r="B738" s="6">
        <v>738</v>
      </c>
      <c r="D738" s="6">
        <v>2</v>
      </c>
      <c r="G738" s="6">
        <v>1</v>
      </c>
      <c r="H738" s="6"/>
      <c r="I738" s="6"/>
      <c r="J738" s="6" t="s">
        <v>96</v>
      </c>
      <c r="K738" s="16">
        <v>43766</v>
      </c>
      <c r="L738" s="6" t="s">
        <v>172</v>
      </c>
      <c r="M738" s="6" t="s">
        <v>185</v>
      </c>
      <c r="N738" s="6"/>
      <c r="O738" s="6"/>
      <c r="P738" s="16">
        <v>43760</v>
      </c>
      <c r="Q738" s="17">
        <v>0.60416666666666663</v>
      </c>
      <c r="R738" s="6" t="s">
        <v>307</v>
      </c>
      <c r="S738" s="6" t="s">
        <v>98</v>
      </c>
      <c r="T738" s="6" t="s">
        <v>53</v>
      </c>
      <c r="U738" s="6" t="s">
        <v>1089</v>
      </c>
      <c r="V738" s="6" t="s">
        <v>1090</v>
      </c>
      <c r="W738" s="6" t="s">
        <v>94</v>
      </c>
      <c r="Y738" s="6" t="s">
        <v>87</v>
      </c>
      <c r="AA738" s="6" t="s">
        <v>50</v>
      </c>
      <c r="AB738" s="6" t="s">
        <v>1089</v>
      </c>
      <c r="AC738" s="6" t="s">
        <v>94</v>
      </c>
      <c r="AE738" s="6" t="s">
        <v>80</v>
      </c>
      <c r="AG738" s="6" t="s">
        <v>49</v>
      </c>
      <c r="AH738" s="6" t="s">
        <v>1089</v>
      </c>
      <c r="AI738" s="6" t="s">
        <v>94</v>
      </c>
      <c r="AK738" s="6" t="s">
        <v>86</v>
      </c>
      <c r="AM738" s="6" t="s">
        <v>56</v>
      </c>
      <c r="AN738" s="6" t="s">
        <v>1089</v>
      </c>
      <c r="AO738" s="6" t="s">
        <v>94</v>
      </c>
      <c r="AQ738" s="6" t="s">
        <v>79</v>
      </c>
      <c r="AU738" s="6" t="s">
        <v>105</v>
      </c>
      <c r="AV738" s="6" t="s">
        <v>106</v>
      </c>
      <c r="AW738" s="6" t="s">
        <v>1089</v>
      </c>
      <c r="AX738" s="6" t="s">
        <v>99</v>
      </c>
      <c r="AY738" s="13">
        <f t="shared" si="506"/>
        <v>1</v>
      </c>
      <c r="AZ738" s="13">
        <f t="shared" si="507"/>
        <v>1</v>
      </c>
      <c r="BA738" s="13">
        <f t="shared" si="508"/>
        <v>0</v>
      </c>
      <c r="BB738" s="13">
        <f t="shared" si="509"/>
        <v>0</v>
      </c>
      <c r="BC738" s="13">
        <f t="shared" si="510"/>
        <v>1</v>
      </c>
      <c r="BD738" s="13">
        <f t="shared" si="511"/>
        <v>0</v>
      </c>
      <c r="BE738" s="13">
        <f>COUNTIF(T738:AT738,"Tocaciones")</f>
        <v>0</v>
      </c>
      <c r="BF738" s="13">
        <f t="shared" si="512"/>
        <v>1</v>
      </c>
      <c r="BG738" s="13">
        <f t="shared" si="513"/>
        <v>0</v>
      </c>
      <c r="BH738" s="13">
        <f t="shared" si="514"/>
        <v>0</v>
      </c>
      <c r="BI738" s="13">
        <f t="shared" si="515"/>
        <v>0</v>
      </c>
      <c r="BJ738" s="13">
        <f t="shared" si="516"/>
        <v>0</v>
      </c>
      <c r="BK738" s="13">
        <f t="shared" si="517"/>
        <v>0</v>
      </c>
      <c r="BL738" s="13">
        <f t="shared" si="518"/>
        <v>0</v>
      </c>
      <c r="BM738" s="13">
        <f t="shared" si="519"/>
        <v>0</v>
      </c>
      <c r="BN738" s="13">
        <f t="shared" si="520"/>
        <v>0</v>
      </c>
      <c r="BO738" s="13">
        <f t="shared" si="521"/>
        <v>0</v>
      </c>
      <c r="BP738" s="13">
        <f t="shared" si="522"/>
        <v>0</v>
      </c>
      <c r="BQ738" s="13">
        <f t="shared" si="523"/>
        <v>0</v>
      </c>
      <c r="BR738" s="13">
        <f t="shared" si="524"/>
        <v>0</v>
      </c>
      <c r="BS738" s="13">
        <f t="shared" si="525"/>
        <v>0</v>
      </c>
      <c r="BT738" s="13">
        <f t="shared" si="526"/>
        <v>0</v>
      </c>
      <c r="BU738" s="40">
        <f t="shared" si="550"/>
        <v>4</v>
      </c>
      <c r="BV738" s="13">
        <f t="shared" si="527"/>
        <v>0</v>
      </c>
      <c r="BW738" s="13">
        <f t="shared" si="528"/>
        <v>0</v>
      </c>
      <c r="BX738" s="13">
        <f t="shared" si="529"/>
        <v>0</v>
      </c>
      <c r="BY738" s="13">
        <f t="shared" si="530"/>
        <v>0</v>
      </c>
      <c r="BZ738" s="13">
        <f t="shared" si="531"/>
        <v>0</v>
      </c>
      <c r="CA738" s="13">
        <f t="shared" si="532"/>
        <v>0</v>
      </c>
      <c r="CB738" s="13">
        <f t="shared" si="533"/>
        <v>0</v>
      </c>
      <c r="CC738" s="13">
        <f t="shared" si="534"/>
        <v>1</v>
      </c>
      <c r="CD738" s="13">
        <f t="shared" si="535"/>
        <v>1</v>
      </c>
      <c r="CE738" s="13">
        <f t="shared" si="536"/>
        <v>0</v>
      </c>
      <c r="CF738" s="13">
        <f t="shared" si="537"/>
        <v>0</v>
      </c>
      <c r="CG738" s="13">
        <f t="shared" si="538"/>
        <v>0</v>
      </c>
      <c r="CH738" s="13">
        <f t="shared" si="539"/>
        <v>0</v>
      </c>
      <c r="CI738" s="13">
        <f t="shared" si="540"/>
        <v>0</v>
      </c>
      <c r="CJ738" s="13">
        <f t="shared" si="541"/>
        <v>1</v>
      </c>
      <c r="CK738" s="13">
        <f t="shared" si="542"/>
        <v>1</v>
      </c>
      <c r="CL738" s="13">
        <f t="shared" si="543"/>
        <v>0</v>
      </c>
      <c r="CM738" s="13">
        <f t="shared" si="544"/>
        <v>0</v>
      </c>
      <c r="CN738" s="13">
        <f t="shared" si="545"/>
        <v>0</v>
      </c>
      <c r="CO738" s="13">
        <f t="shared" si="546"/>
        <v>0</v>
      </c>
      <c r="CP738" s="13">
        <f t="shared" si="547"/>
        <v>0</v>
      </c>
      <c r="CQ738" s="13">
        <f t="shared" si="548"/>
        <v>0</v>
      </c>
      <c r="CR738" s="13">
        <f t="shared" si="549"/>
        <v>4</v>
      </c>
      <c r="CS738" s="13">
        <f t="shared" si="551"/>
        <v>1</v>
      </c>
      <c r="CT738" s="13" t="s">
        <v>125</v>
      </c>
    </row>
    <row r="739" spans="1:98" x14ac:dyDescent="0.35">
      <c r="A739" s="14">
        <v>549</v>
      </c>
      <c r="B739" s="6">
        <v>739</v>
      </c>
      <c r="C739" s="13">
        <v>30</v>
      </c>
      <c r="D739" s="6">
        <v>2</v>
      </c>
      <c r="G739" s="6">
        <v>1</v>
      </c>
      <c r="H739" s="6"/>
      <c r="I739" s="6"/>
      <c r="J739" s="6" t="s">
        <v>96</v>
      </c>
      <c r="K739" s="16">
        <v>43766</v>
      </c>
      <c r="L739" s="6" t="s">
        <v>172</v>
      </c>
      <c r="M739" s="6" t="s">
        <v>185</v>
      </c>
      <c r="N739" s="6"/>
      <c r="O739" s="6"/>
      <c r="P739" s="16">
        <v>43760</v>
      </c>
      <c r="Q739" s="17">
        <v>0.60416666666666663</v>
      </c>
      <c r="R739" s="6" t="s">
        <v>307</v>
      </c>
      <c r="S739" s="6" t="s">
        <v>98</v>
      </c>
      <c r="T739" s="6" t="s">
        <v>53</v>
      </c>
      <c r="U739" s="6" t="s">
        <v>1089</v>
      </c>
      <c r="V739" s="6" t="s">
        <v>1090</v>
      </c>
      <c r="W739" s="6" t="s">
        <v>94</v>
      </c>
      <c r="Y739" s="6" t="s">
        <v>87</v>
      </c>
      <c r="AA739" s="6" t="s">
        <v>50</v>
      </c>
      <c r="AB739" s="6" t="s">
        <v>1089</v>
      </c>
      <c r="AC739" s="6" t="s">
        <v>94</v>
      </c>
      <c r="AE739" s="6" t="s">
        <v>80</v>
      </c>
      <c r="AG739" s="6" t="s">
        <v>49</v>
      </c>
      <c r="AH739" s="6" t="s">
        <v>1089</v>
      </c>
      <c r="AI739" s="6" t="s">
        <v>94</v>
      </c>
      <c r="AK739" s="6" t="s">
        <v>86</v>
      </c>
      <c r="AM739" s="6" t="s">
        <v>56</v>
      </c>
      <c r="AN739" s="6" t="s">
        <v>1089</v>
      </c>
      <c r="AO739" s="6" t="s">
        <v>94</v>
      </c>
      <c r="AQ739" s="6" t="s">
        <v>79</v>
      </c>
      <c r="AU739" s="6" t="s">
        <v>105</v>
      </c>
      <c r="AV739" s="6" t="s">
        <v>106</v>
      </c>
      <c r="AW739" s="6" t="s">
        <v>1089</v>
      </c>
      <c r="AX739" s="6" t="s">
        <v>99</v>
      </c>
      <c r="AY739" s="13">
        <f t="shared" si="506"/>
        <v>1</v>
      </c>
      <c r="AZ739" s="13">
        <f t="shared" si="507"/>
        <v>1</v>
      </c>
      <c r="BA739" s="13">
        <f t="shared" si="508"/>
        <v>0</v>
      </c>
      <c r="BB739" s="13">
        <f t="shared" si="509"/>
        <v>0</v>
      </c>
      <c r="BC739" s="13">
        <f t="shared" si="510"/>
        <v>1</v>
      </c>
      <c r="BD739" s="13">
        <f t="shared" si="511"/>
        <v>0</v>
      </c>
      <c r="BE739" s="13">
        <f>COUNTIF(T739:AW739,"Tocaciones")</f>
        <v>0</v>
      </c>
      <c r="BF739" s="13">
        <f t="shared" si="512"/>
        <v>1</v>
      </c>
      <c r="BG739" s="13">
        <f t="shared" si="513"/>
        <v>0</v>
      </c>
      <c r="BH739" s="13">
        <f t="shared" si="514"/>
        <v>0</v>
      </c>
      <c r="BI739" s="13">
        <f t="shared" si="515"/>
        <v>0</v>
      </c>
      <c r="BJ739" s="13">
        <f t="shared" si="516"/>
        <v>0</v>
      </c>
      <c r="BK739" s="13">
        <f t="shared" si="517"/>
        <v>0</v>
      </c>
      <c r="BL739" s="13">
        <f t="shared" si="518"/>
        <v>0</v>
      </c>
      <c r="BM739" s="13">
        <f t="shared" si="519"/>
        <v>0</v>
      </c>
      <c r="BN739" s="13">
        <f t="shared" si="520"/>
        <v>0</v>
      </c>
      <c r="BO739" s="13">
        <f t="shared" si="521"/>
        <v>0</v>
      </c>
      <c r="BP739" s="13">
        <f t="shared" si="522"/>
        <v>0</v>
      </c>
      <c r="BQ739" s="13">
        <f t="shared" si="523"/>
        <v>0</v>
      </c>
      <c r="BR739" s="13">
        <f t="shared" si="524"/>
        <v>0</v>
      </c>
      <c r="BS739" s="13">
        <f t="shared" si="525"/>
        <v>0</v>
      </c>
      <c r="BT739" s="13">
        <f t="shared" si="526"/>
        <v>0</v>
      </c>
      <c r="BU739" s="40">
        <f t="shared" si="550"/>
        <v>4</v>
      </c>
      <c r="BV739" s="13">
        <f t="shared" si="527"/>
        <v>0</v>
      </c>
      <c r="BW739" s="13">
        <f t="shared" si="528"/>
        <v>0</v>
      </c>
      <c r="BX739" s="13">
        <f t="shared" si="529"/>
        <v>0</v>
      </c>
      <c r="BY739" s="13">
        <f t="shared" si="530"/>
        <v>0</v>
      </c>
      <c r="BZ739" s="13">
        <f t="shared" si="531"/>
        <v>0</v>
      </c>
      <c r="CA739" s="13">
        <f t="shared" si="532"/>
        <v>0</v>
      </c>
      <c r="CB739" s="13">
        <f t="shared" si="533"/>
        <v>0</v>
      </c>
      <c r="CC739" s="13">
        <f t="shared" si="534"/>
        <v>1</v>
      </c>
      <c r="CD739" s="13">
        <f t="shared" si="535"/>
        <v>1</v>
      </c>
      <c r="CE739" s="13">
        <f t="shared" si="536"/>
        <v>0</v>
      </c>
      <c r="CF739" s="13">
        <f t="shared" si="537"/>
        <v>0</v>
      </c>
      <c r="CG739" s="13">
        <f t="shared" si="538"/>
        <v>0</v>
      </c>
      <c r="CH739" s="13">
        <f t="shared" si="539"/>
        <v>0</v>
      </c>
      <c r="CI739" s="13">
        <f t="shared" si="540"/>
        <v>0</v>
      </c>
      <c r="CJ739" s="13">
        <f t="shared" si="541"/>
        <v>1</v>
      </c>
      <c r="CK739" s="13">
        <f t="shared" si="542"/>
        <v>1</v>
      </c>
      <c r="CL739" s="13">
        <f t="shared" si="543"/>
        <v>0</v>
      </c>
      <c r="CM739" s="13">
        <f t="shared" si="544"/>
        <v>0</v>
      </c>
      <c r="CN739" s="13">
        <f t="shared" si="545"/>
        <v>0</v>
      </c>
      <c r="CO739" s="13">
        <f t="shared" si="546"/>
        <v>0</v>
      </c>
      <c r="CP739" s="13">
        <f t="shared" si="547"/>
        <v>0</v>
      </c>
      <c r="CQ739" s="13">
        <f t="shared" si="548"/>
        <v>0</v>
      </c>
      <c r="CR739" s="13">
        <f t="shared" si="549"/>
        <v>4</v>
      </c>
      <c r="CS739" s="13">
        <f t="shared" si="551"/>
        <v>1</v>
      </c>
      <c r="CT739" s="13" t="s">
        <v>125</v>
      </c>
    </row>
    <row r="740" spans="1:98" x14ac:dyDescent="0.35">
      <c r="A740" s="14">
        <v>549</v>
      </c>
      <c r="B740" s="6">
        <v>740</v>
      </c>
      <c r="C740" s="13">
        <v>22</v>
      </c>
      <c r="D740" s="6">
        <v>2</v>
      </c>
      <c r="G740" s="6">
        <v>1</v>
      </c>
      <c r="H740" s="6"/>
      <c r="I740" s="6"/>
      <c r="J740" s="6" t="s">
        <v>96</v>
      </c>
      <c r="K740" s="16">
        <v>43766</v>
      </c>
      <c r="L740" s="6" t="s">
        <v>172</v>
      </c>
      <c r="M740" s="6" t="s">
        <v>185</v>
      </c>
      <c r="N740" s="6"/>
      <c r="O740" s="6"/>
      <c r="P740" s="16">
        <v>43760</v>
      </c>
      <c r="Q740" s="17">
        <v>0.60416666666666663</v>
      </c>
      <c r="R740" s="6" t="s">
        <v>307</v>
      </c>
      <c r="S740" s="6" t="s">
        <v>98</v>
      </c>
      <c r="T740" s="6" t="s">
        <v>53</v>
      </c>
      <c r="U740" s="6" t="s">
        <v>1089</v>
      </c>
      <c r="V740" s="6" t="s">
        <v>1090</v>
      </c>
      <c r="W740" s="6" t="s">
        <v>94</v>
      </c>
      <c r="Y740" s="6" t="s">
        <v>87</v>
      </c>
      <c r="AA740" s="6" t="s">
        <v>50</v>
      </c>
      <c r="AB740" s="6" t="s">
        <v>1089</v>
      </c>
      <c r="AC740" s="6" t="s">
        <v>94</v>
      </c>
      <c r="AE740" s="6" t="s">
        <v>80</v>
      </c>
      <c r="AG740" s="6" t="s">
        <v>49</v>
      </c>
      <c r="AH740" s="6" t="s">
        <v>1089</v>
      </c>
      <c r="AI740" s="6" t="s">
        <v>94</v>
      </c>
      <c r="AK740" s="6" t="s">
        <v>86</v>
      </c>
      <c r="AM740" s="6" t="s">
        <v>56</v>
      </c>
      <c r="AN740" s="6" t="s">
        <v>1089</v>
      </c>
      <c r="AO740" s="6" t="s">
        <v>94</v>
      </c>
      <c r="AQ740" s="6" t="s">
        <v>79</v>
      </c>
      <c r="AU740" s="6" t="s">
        <v>105</v>
      </c>
      <c r="AV740" s="6" t="s">
        <v>106</v>
      </c>
      <c r="AW740" s="6" t="s">
        <v>1089</v>
      </c>
      <c r="AX740" s="6" t="s">
        <v>99</v>
      </c>
      <c r="AY740" s="13">
        <f t="shared" si="506"/>
        <v>1</v>
      </c>
      <c r="AZ740" s="13">
        <f t="shared" si="507"/>
        <v>1</v>
      </c>
      <c r="BA740" s="13">
        <f t="shared" si="508"/>
        <v>0</v>
      </c>
      <c r="BB740" s="13">
        <f t="shared" si="509"/>
        <v>0</v>
      </c>
      <c r="BC740" s="13">
        <f t="shared" si="510"/>
        <v>1</v>
      </c>
      <c r="BD740" s="13">
        <f t="shared" si="511"/>
        <v>0</v>
      </c>
      <c r="BE740" s="13">
        <f>COUNTIF(T740:AT740,"Tocaciones")</f>
        <v>0</v>
      </c>
      <c r="BF740" s="13">
        <f t="shared" si="512"/>
        <v>1</v>
      </c>
      <c r="BG740" s="13">
        <f t="shared" si="513"/>
        <v>0</v>
      </c>
      <c r="BH740" s="13">
        <f t="shared" si="514"/>
        <v>0</v>
      </c>
      <c r="BI740" s="13">
        <f t="shared" si="515"/>
        <v>0</v>
      </c>
      <c r="BJ740" s="13">
        <f t="shared" si="516"/>
        <v>0</v>
      </c>
      <c r="BK740" s="13">
        <f t="shared" si="517"/>
        <v>0</v>
      </c>
      <c r="BL740" s="13">
        <f t="shared" si="518"/>
        <v>0</v>
      </c>
      <c r="BM740" s="13">
        <f t="shared" si="519"/>
        <v>0</v>
      </c>
      <c r="BN740" s="13">
        <f t="shared" si="520"/>
        <v>0</v>
      </c>
      <c r="BO740" s="13">
        <f t="shared" si="521"/>
        <v>0</v>
      </c>
      <c r="BP740" s="13">
        <f t="shared" si="522"/>
        <v>0</v>
      </c>
      <c r="BQ740" s="13">
        <f t="shared" si="523"/>
        <v>0</v>
      </c>
      <c r="BR740" s="13">
        <f t="shared" si="524"/>
        <v>0</v>
      </c>
      <c r="BS740" s="13">
        <f t="shared" si="525"/>
        <v>0</v>
      </c>
      <c r="BT740" s="13">
        <f t="shared" si="526"/>
        <v>0</v>
      </c>
      <c r="BU740" s="40">
        <f t="shared" si="550"/>
        <v>4</v>
      </c>
      <c r="BV740" s="13">
        <f t="shared" si="527"/>
        <v>0</v>
      </c>
      <c r="BW740" s="13">
        <f t="shared" si="528"/>
        <v>0</v>
      </c>
      <c r="BX740" s="13">
        <f t="shared" si="529"/>
        <v>0</v>
      </c>
      <c r="BY740" s="13">
        <f t="shared" si="530"/>
        <v>0</v>
      </c>
      <c r="BZ740" s="13">
        <f t="shared" si="531"/>
        <v>0</v>
      </c>
      <c r="CA740" s="13">
        <f t="shared" si="532"/>
        <v>0</v>
      </c>
      <c r="CB740" s="13">
        <f t="shared" si="533"/>
        <v>0</v>
      </c>
      <c r="CC740" s="13">
        <f t="shared" si="534"/>
        <v>1</v>
      </c>
      <c r="CD740" s="13">
        <f t="shared" si="535"/>
        <v>1</v>
      </c>
      <c r="CE740" s="13">
        <f t="shared" si="536"/>
        <v>0</v>
      </c>
      <c r="CF740" s="13">
        <f t="shared" si="537"/>
        <v>0</v>
      </c>
      <c r="CG740" s="13">
        <f t="shared" si="538"/>
        <v>0</v>
      </c>
      <c r="CH740" s="13">
        <f t="shared" si="539"/>
        <v>0</v>
      </c>
      <c r="CI740" s="13">
        <f t="shared" si="540"/>
        <v>0</v>
      </c>
      <c r="CJ740" s="13">
        <f t="shared" si="541"/>
        <v>1</v>
      </c>
      <c r="CK740" s="13">
        <f t="shared" si="542"/>
        <v>1</v>
      </c>
      <c r="CL740" s="13">
        <f t="shared" si="543"/>
        <v>0</v>
      </c>
      <c r="CM740" s="13">
        <f t="shared" si="544"/>
        <v>0</v>
      </c>
      <c r="CN740" s="13">
        <f t="shared" si="545"/>
        <v>0</v>
      </c>
      <c r="CO740" s="13">
        <f t="shared" si="546"/>
        <v>0</v>
      </c>
      <c r="CP740" s="13">
        <f t="shared" si="547"/>
        <v>0</v>
      </c>
      <c r="CQ740" s="13">
        <f t="shared" si="548"/>
        <v>0</v>
      </c>
      <c r="CR740" s="13">
        <f t="shared" si="549"/>
        <v>4</v>
      </c>
      <c r="CS740" s="13">
        <f t="shared" si="551"/>
        <v>1</v>
      </c>
      <c r="CT740" s="13" t="s">
        <v>125</v>
      </c>
    </row>
    <row r="741" spans="1:98" x14ac:dyDescent="0.35">
      <c r="A741" s="14">
        <v>549</v>
      </c>
      <c r="B741" s="6">
        <v>741</v>
      </c>
      <c r="C741" s="13">
        <v>25</v>
      </c>
      <c r="D741" s="6">
        <v>2</v>
      </c>
      <c r="G741" s="6">
        <v>1</v>
      </c>
      <c r="H741" s="6"/>
      <c r="I741" s="6"/>
      <c r="J741" s="6" t="s">
        <v>96</v>
      </c>
      <c r="K741" s="16">
        <v>43766</v>
      </c>
      <c r="L741" s="6" t="s">
        <v>172</v>
      </c>
      <c r="M741" s="6" t="s">
        <v>185</v>
      </c>
      <c r="N741" s="6"/>
      <c r="O741" s="6"/>
      <c r="P741" s="16">
        <v>43760</v>
      </c>
      <c r="Q741" s="17">
        <v>0.60416666666666663</v>
      </c>
      <c r="R741" s="6" t="s">
        <v>307</v>
      </c>
      <c r="S741" s="6" t="s">
        <v>98</v>
      </c>
      <c r="T741" s="6" t="s">
        <v>53</v>
      </c>
      <c r="U741" s="6" t="s">
        <v>1089</v>
      </c>
      <c r="V741" s="6" t="s">
        <v>1090</v>
      </c>
      <c r="W741" s="6" t="s">
        <v>94</v>
      </c>
      <c r="Y741" s="6" t="s">
        <v>87</v>
      </c>
      <c r="AA741" s="6" t="s">
        <v>50</v>
      </c>
      <c r="AB741" s="6" t="s">
        <v>1089</v>
      </c>
      <c r="AC741" s="6" t="s">
        <v>94</v>
      </c>
      <c r="AE741" s="6" t="s">
        <v>80</v>
      </c>
      <c r="AG741" s="6" t="s">
        <v>49</v>
      </c>
      <c r="AH741" s="6" t="s">
        <v>1089</v>
      </c>
      <c r="AI741" s="6" t="s">
        <v>94</v>
      </c>
      <c r="AK741" s="6" t="s">
        <v>86</v>
      </c>
      <c r="AM741" s="6" t="s">
        <v>56</v>
      </c>
      <c r="AN741" s="6" t="s">
        <v>1089</v>
      </c>
      <c r="AO741" s="6" t="s">
        <v>94</v>
      </c>
      <c r="AQ741" s="6" t="s">
        <v>79</v>
      </c>
      <c r="AU741" s="6" t="s">
        <v>105</v>
      </c>
      <c r="AV741" s="6" t="s">
        <v>106</v>
      </c>
      <c r="AW741" s="6" t="s">
        <v>1089</v>
      </c>
      <c r="AX741" s="6" t="s">
        <v>99</v>
      </c>
      <c r="AY741" s="13">
        <f t="shared" si="506"/>
        <v>1</v>
      </c>
      <c r="AZ741" s="13">
        <f t="shared" si="507"/>
        <v>1</v>
      </c>
      <c r="BA741" s="13">
        <f t="shared" si="508"/>
        <v>0</v>
      </c>
      <c r="BB741" s="13">
        <f t="shared" si="509"/>
        <v>0</v>
      </c>
      <c r="BC741" s="13">
        <f t="shared" si="510"/>
        <v>1</v>
      </c>
      <c r="BD741" s="13">
        <f t="shared" si="511"/>
        <v>0</v>
      </c>
      <c r="BE741" s="13">
        <f>COUNTIF(T741:AW741,"Tocaciones")</f>
        <v>0</v>
      </c>
      <c r="BF741" s="13">
        <f t="shared" si="512"/>
        <v>1</v>
      </c>
      <c r="BG741" s="13">
        <f t="shared" si="513"/>
        <v>0</v>
      </c>
      <c r="BH741" s="13">
        <f t="shared" si="514"/>
        <v>0</v>
      </c>
      <c r="BI741" s="13">
        <f t="shared" si="515"/>
        <v>0</v>
      </c>
      <c r="BJ741" s="13">
        <f t="shared" si="516"/>
        <v>0</v>
      </c>
      <c r="BK741" s="13">
        <f t="shared" si="517"/>
        <v>0</v>
      </c>
      <c r="BL741" s="13">
        <f t="shared" si="518"/>
        <v>0</v>
      </c>
      <c r="BM741" s="13">
        <f t="shared" si="519"/>
        <v>0</v>
      </c>
      <c r="BN741" s="13">
        <f t="shared" si="520"/>
        <v>0</v>
      </c>
      <c r="BO741" s="13">
        <f t="shared" si="521"/>
        <v>0</v>
      </c>
      <c r="BP741" s="13">
        <f t="shared" si="522"/>
        <v>0</v>
      </c>
      <c r="BQ741" s="13">
        <f t="shared" si="523"/>
        <v>0</v>
      </c>
      <c r="BR741" s="13">
        <f t="shared" si="524"/>
        <v>0</v>
      </c>
      <c r="BS741" s="13">
        <f t="shared" si="525"/>
        <v>0</v>
      </c>
      <c r="BT741" s="13">
        <f t="shared" si="526"/>
        <v>0</v>
      </c>
      <c r="BU741" s="40">
        <f t="shared" si="550"/>
        <v>4</v>
      </c>
      <c r="BV741" s="13">
        <f t="shared" si="527"/>
        <v>0</v>
      </c>
      <c r="BW741" s="13">
        <f t="shared" si="528"/>
        <v>0</v>
      </c>
      <c r="BX741" s="13">
        <f t="shared" si="529"/>
        <v>0</v>
      </c>
      <c r="BY741" s="13">
        <f t="shared" si="530"/>
        <v>0</v>
      </c>
      <c r="BZ741" s="13">
        <f t="shared" si="531"/>
        <v>0</v>
      </c>
      <c r="CA741" s="13">
        <f t="shared" si="532"/>
        <v>0</v>
      </c>
      <c r="CB741" s="13">
        <f t="shared" si="533"/>
        <v>0</v>
      </c>
      <c r="CC741" s="13">
        <f t="shared" si="534"/>
        <v>1</v>
      </c>
      <c r="CD741" s="13">
        <f t="shared" si="535"/>
        <v>1</v>
      </c>
      <c r="CE741" s="13">
        <f t="shared" si="536"/>
        <v>0</v>
      </c>
      <c r="CF741" s="13">
        <f t="shared" si="537"/>
        <v>0</v>
      </c>
      <c r="CG741" s="13">
        <f t="shared" si="538"/>
        <v>0</v>
      </c>
      <c r="CH741" s="13">
        <f t="shared" si="539"/>
        <v>0</v>
      </c>
      <c r="CI741" s="13">
        <f t="shared" si="540"/>
        <v>0</v>
      </c>
      <c r="CJ741" s="13">
        <f t="shared" si="541"/>
        <v>1</v>
      </c>
      <c r="CK741" s="13">
        <f t="shared" si="542"/>
        <v>1</v>
      </c>
      <c r="CL741" s="13">
        <f t="shared" si="543"/>
        <v>0</v>
      </c>
      <c r="CM741" s="13">
        <f t="shared" si="544"/>
        <v>0</v>
      </c>
      <c r="CN741" s="13">
        <f t="shared" si="545"/>
        <v>0</v>
      </c>
      <c r="CO741" s="13">
        <f t="shared" si="546"/>
        <v>0</v>
      </c>
      <c r="CP741" s="13">
        <f t="shared" si="547"/>
        <v>0</v>
      </c>
      <c r="CQ741" s="13">
        <f t="shared" si="548"/>
        <v>0</v>
      </c>
      <c r="CR741" s="13">
        <f t="shared" si="549"/>
        <v>4</v>
      </c>
      <c r="CS741" s="13">
        <f t="shared" si="551"/>
        <v>1</v>
      </c>
      <c r="CT741" s="13" t="s">
        <v>125</v>
      </c>
    </row>
    <row r="742" spans="1:98" x14ac:dyDescent="0.35">
      <c r="A742" s="14">
        <v>550</v>
      </c>
      <c r="B742" s="6">
        <v>742</v>
      </c>
      <c r="C742" s="6">
        <v>32</v>
      </c>
      <c r="D742" s="6">
        <v>1</v>
      </c>
      <c r="G742" s="6">
        <v>1</v>
      </c>
      <c r="H742" s="6"/>
      <c r="I742" s="6"/>
      <c r="J742" s="6" t="s">
        <v>96</v>
      </c>
      <c r="K742" s="16">
        <v>43768</v>
      </c>
      <c r="L742" s="6" t="s">
        <v>172</v>
      </c>
      <c r="M742" s="6" t="s">
        <v>661</v>
      </c>
      <c r="N742" s="6"/>
      <c r="O742" s="6"/>
      <c r="P742" s="16">
        <v>43759</v>
      </c>
      <c r="Q742" s="17">
        <v>0.5625</v>
      </c>
      <c r="R742" s="6" t="s">
        <v>99</v>
      </c>
      <c r="S742" s="6" t="s">
        <v>98</v>
      </c>
      <c r="T742" s="6" t="s">
        <v>52</v>
      </c>
      <c r="U742" s="6" t="s">
        <v>1091</v>
      </c>
      <c r="V742" s="6" t="s">
        <v>224</v>
      </c>
      <c r="W742" s="6" t="s">
        <v>94</v>
      </c>
      <c r="X742" s="6">
        <v>25</v>
      </c>
      <c r="Y742" s="6" t="s">
        <v>73</v>
      </c>
      <c r="Z742" s="6" t="s">
        <v>74</v>
      </c>
      <c r="AU742" s="6" t="s">
        <v>105</v>
      </c>
      <c r="AV742" s="6" t="s">
        <v>106</v>
      </c>
      <c r="AX742" s="6" t="s">
        <v>99</v>
      </c>
      <c r="AY742" s="13">
        <f t="shared" si="506"/>
        <v>0</v>
      </c>
      <c r="AZ742" s="13">
        <f t="shared" si="507"/>
        <v>0</v>
      </c>
      <c r="BA742" s="13">
        <f t="shared" si="508"/>
        <v>0</v>
      </c>
      <c r="BB742" s="13">
        <f t="shared" si="509"/>
        <v>1</v>
      </c>
      <c r="BC742" s="13">
        <f t="shared" si="510"/>
        <v>0</v>
      </c>
      <c r="BD742" s="13">
        <f t="shared" si="511"/>
        <v>0</v>
      </c>
      <c r="BE742" s="13">
        <f>COUNTIF(T742:AT742,"Tocaciones")</f>
        <v>0</v>
      </c>
      <c r="BF742" s="13">
        <f t="shared" si="512"/>
        <v>0</v>
      </c>
      <c r="BG742" s="13">
        <f t="shared" si="513"/>
        <v>0</v>
      </c>
      <c r="BH742" s="13">
        <f t="shared" si="514"/>
        <v>0</v>
      </c>
      <c r="BI742" s="13">
        <f t="shared" si="515"/>
        <v>0</v>
      </c>
      <c r="BJ742" s="13">
        <f t="shared" si="516"/>
        <v>0</v>
      </c>
      <c r="BK742" s="13">
        <f t="shared" si="517"/>
        <v>0</v>
      </c>
      <c r="BL742" s="13">
        <f t="shared" si="518"/>
        <v>0</v>
      </c>
      <c r="BM742" s="13">
        <f t="shared" si="519"/>
        <v>0</v>
      </c>
      <c r="BN742" s="13">
        <f t="shared" si="520"/>
        <v>0</v>
      </c>
      <c r="BO742" s="13">
        <f t="shared" si="521"/>
        <v>0</v>
      </c>
      <c r="BP742" s="13">
        <f t="shared" si="522"/>
        <v>0</v>
      </c>
      <c r="BQ742" s="13">
        <f t="shared" si="523"/>
        <v>0</v>
      </c>
      <c r="BR742" s="13">
        <f t="shared" si="524"/>
        <v>0</v>
      </c>
      <c r="BS742" s="13">
        <f t="shared" si="525"/>
        <v>0</v>
      </c>
      <c r="BT742" s="13">
        <f t="shared" si="526"/>
        <v>0</v>
      </c>
      <c r="BU742" s="40">
        <f t="shared" si="550"/>
        <v>1</v>
      </c>
      <c r="BV742" s="13">
        <f t="shared" si="527"/>
        <v>0</v>
      </c>
      <c r="BW742" s="13">
        <f t="shared" si="528"/>
        <v>1</v>
      </c>
      <c r="BX742" s="13">
        <f t="shared" si="529"/>
        <v>1</v>
      </c>
      <c r="BY742" s="13">
        <f t="shared" si="530"/>
        <v>0</v>
      </c>
      <c r="BZ742" s="13">
        <f t="shared" si="531"/>
        <v>0</v>
      </c>
      <c r="CA742" s="13">
        <f t="shared" si="532"/>
        <v>0</v>
      </c>
      <c r="CB742" s="13">
        <f t="shared" si="533"/>
        <v>0</v>
      </c>
      <c r="CC742" s="13">
        <f t="shared" si="534"/>
        <v>0</v>
      </c>
      <c r="CD742" s="13">
        <f t="shared" si="535"/>
        <v>0</v>
      </c>
      <c r="CE742" s="13">
        <f t="shared" si="536"/>
        <v>0</v>
      </c>
      <c r="CF742" s="13">
        <f t="shared" si="537"/>
        <v>0</v>
      </c>
      <c r="CG742" s="13">
        <f t="shared" si="538"/>
        <v>0</v>
      </c>
      <c r="CH742" s="13">
        <f t="shared" si="539"/>
        <v>0</v>
      </c>
      <c r="CI742" s="13">
        <f t="shared" si="540"/>
        <v>0</v>
      </c>
      <c r="CJ742" s="13">
        <f t="shared" si="541"/>
        <v>0</v>
      </c>
      <c r="CK742" s="13">
        <f t="shared" si="542"/>
        <v>0</v>
      </c>
      <c r="CL742" s="13">
        <f t="shared" si="543"/>
        <v>0</v>
      </c>
      <c r="CM742" s="13">
        <f t="shared" si="544"/>
        <v>0</v>
      </c>
      <c r="CN742" s="13">
        <f t="shared" si="545"/>
        <v>0</v>
      </c>
      <c r="CO742" s="13">
        <f t="shared" si="546"/>
        <v>0</v>
      </c>
      <c r="CP742" s="13">
        <f t="shared" si="547"/>
        <v>0</v>
      </c>
      <c r="CQ742" s="13">
        <f t="shared" si="548"/>
        <v>0</v>
      </c>
      <c r="CR742" s="13">
        <f t="shared" si="549"/>
        <v>1</v>
      </c>
      <c r="CS742" s="13">
        <f t="shared" si="551"/>
        <v>0</v>
      </c>
      <c r="CT742" s="13" t="s">
        <v>107</v>
      </c>
    </row>
    <row r="743" spans="1:98" x14ac:dyDescent="0.35">
      <c r="A743" s="14">
        <v>551</v>
      </c>
      <c r="B743" s="6">
        <v>743</v>
      </c>
      <c r="D743" s="6">
        <v>2</v>
      </c>
      <c r="G743" s="6">
        <v>1</v>
      </c>
      <c r="H743" s="6"/>
      <c r="I743" s="6"/>
      <c r="J743" s="6" t="s">
        <v>1092</v>
      </c>
      <c r="K743" s="16">
        <v>43763</v>
      </c>
      <c r="L743" s="6" t="s">
        <v>172</v>
      </c>
      <c r="M743" s="6" t="s">
        <v>835</v>
      </c>
      <c r="N743" s="6"/>
      <c r="O743" s="6"/>
      <c r="P743" s="16">
        <v>43758</v>
      </c>
      <c r="Q743" s="17">
        <v>0.875</v>
      </c>
      <c r="R743" s="6" t="s">
        <v>99</v>
      </c>
      <c r="S743" s="6" t="s">
        <v>98</v>
      </c>
      <c r="T743" s="6" t="s">
        <v>52</v>
      </c>
      <c r="U743" s="6" t="s">
        <v>1093</v>
      </c>
      <c r="V743" s="6" t="s">
        <v>837</v>
      </c>
      <c r="W743" s="6" t="s">
        <v>94</v>
      </c>
      <c r="Y743" s="6" t="s">
        <v>73</v>
      </c>
      <c r="Z743" s="6" t="s">
        <v>74</v>
      </c>
      <c r="AU743" s="6" t="s">
        <v>105</v>
      </c>
      <c r="AV743" s="6" t="s">
        <v>106</v>
      </c>
      <c r="AX743" s="6" t="s">
        <v>99</v>
      </c>
      <c r="AY743" s="13">
        <f t="shared" si="506"/>
        <v>0</v>
      </c>
      <c r="AZ743" s="13">
        <f t="shared" si="507"/>
        <v>0</v>
      </c>
      <c r="BA743" s="13">
        <f t="shared" si="508"/>
        <v>0</v>
      </c>
      <c r="BB743" s="13">
        <f t="shared" si="509"/>
        <v>1</v>
      </c>
      <c r="BC743" s="13">
        <f t="shared" si="510"/>
        <v>0</v>
      </c>
      <c r="BD743" s="13">
        <f t="shared" si="511"/>
        <v>0</v>
      </c>
      <c r="BE743" s="13">
        <f>COUNTIF(T743:AW743,"Tocaciones")</f>
        <v>0</v>
      </c>
      <c r="BF743" s="13">
        <f t="shared" si="512"/>
        <v>0</v>
      </c>
      <c r="BG743" s="13">
        <f t="shared" si="513"/>
        <v>0</v>
      </c>
      <c r="BH743" s="13">
        <f t="shared" si="514"/>
        <v>0</v>
      </c>
      <c r="BI743" s="13">
        <f t="shared" si="515"/>
        <v>0</v>
      </c>
      <c r="BJ743" s="13">
        <f t="shared" si="516"/>
        <v>0</v>
      </c>
      <c r="BK743" s="13">
        <f t="shared" si="517"/>
        <v>0</v>
      </c>
      <c r="BL743" s="13">
        <f t="shared" si="518"/>
        <v>0</v>
      </c>
      <c r="BM743" s="13">
        <f t="shared" si="519"/>
        <v>0</v>
      </c>
      <c r="BN743" s="13">
        <f t="shared" si="520"/>
        <v>0</v>
      </c>
      <c r="BO743" s="13">
        <f t="shared" si="521"/>
        <v>0</v>
      </c>
      <c r="BP743" s="13">
        <f t="shared" si="522"/>
        <v>0</v>
      </c>
      <c r="BQ743" s="13">
        <f t="shared" si="523"/>
        <v>0</v>
      </c>
      <c r="BR743" s="13">
        <f t="shared" si="524"/>
        <v>0</v>
      </c>
      <c r="BS743" s="13">
        <f t="shared" si="525"/>
        <v>0</v>
      </c>
      <c r="BT743" s="13">
        <f t="shared" si="526"/>
        <v>0</v>
      </c>
      <c r="BU743" s="40">
        <f t="shared" si="550"/>
        <v>1</v>
      </c>
      <c r="BV743" s="13">
        <f t="shared" si="527"/>
        <v>0</v>
      </c>
      <c r="BW743" s="13">
        <f t="shared" si="528"/>
        <v>1</v>
      </c>
      <c r="BX743" s="13">
        <f t="shared" si="529"/>
        <v>1</v>
      </c>
      <c r="BY743" s="13">
        <f t="shared" si="530"/>
        <v>0</v>
      </c>
      <c r="BZ743" s="13">
        <f t="shared" si="531"/>
        <v>0</v>
      </c>
      <c r="CA743" s="13">
        <f t="shared" si="532"/>
        <v>0</v>
      </c>
      <c r="CB743" s="13">
        <f t="shared" si="533"/>
        <v>0</v>
      </c>
      <c r="CC743" s="13">
        <f t="shared" si="534"/>
        <v>0</v>
      </c>
      <c r="CD743" s="13">
        <f t="shared" si="535"/>
        <v>0</v>
      </c>
      <c r="CE743" s="13">
        <f t="shared" si="536"/>
        <v>0</v>
      </c>
      <c r="CF743" s="13">
        <f t="shared" si="537"/>
        <v>0</v>
      </c>
      <c r="CG743" s="13">
        <f t="shared" si="538"/>
        <v>0</v>
      </c>
      <c r="CH743" s="13">
        <f t="shared" si="539"/>
        <v>0</v>
      </c>
      <c r="CI743" s="13">
        <f t="shared" si="540"/>
        <v>0</v>
      </c>
      <c r="CJ743" s="13">
        <f t="shared" si="541"/>
        <v>0</v>
      </c>
      <c r="CK743" s="13">
        <f t="shared" si="542"/>
        <v>0</v>
      </c>
      <c r="CL743" s="13">
        <f t="shared" si="543"/>
        <v>0</v>
      </c>
      <c r="CM743" s="13">
        <f t="shared" si="544"/>
        <v>0</v>
      </c>
      <c r="CN743" s="13">
        <f t="shared" si="545"/>
        <v>0</v>
      </c>
      <c r="CO743" s="13">
        <f t="shared" si="546"/>
        <v>0</v>
      </c>
      <c r="CP743" s="13">
        <f t="shared" si="547"/>
        <v>0</v>
      </c>
      <c r="CQ743" s="13">
        <f t="shared" si="548"/>
        <v>0</v>
      </c>
      <c r="CR743" s="13">
        <f t="shared" si="549"/>
        <v>1</v>
      </c>
      <c r="CS743" s="13">
        <f t="shared" si="551"/>
        <v>0</v>
      </c>
      <c r="CT743" s="13" t="s">
        <v>107</v>
      </c>
    </row>
    <row r="744" spans="1:98" x14ac:dyDescent="0.35">
      <c r="A744" s="14">
        <v>551</v>
      </c>
      <c r="B744" s="6">
        <v>744</v>
      </c>
      <c r="C744" s="13">
        <v>72</v>
      </c>
      <c r="D744" s="6">
        <v>2</v>
      </c>
      <c r="G744" s="6">
        <v>1</v>
      </c>
      <c r="H744" s="6"/>
      <c r="I744" s="6"/>
      <c r="J744" s="6" t="s">
        <v>1092</v>
      </c>
      <c r="K744" s="16">
        <v>43763</v>
      </c>
      <c r="L744" s="6" t="s">
        <v>172</v>
      </c>
      <c r="M744" s="6" t="s">
        <v>835</v>
      </c>
      <c r="N744" s="6"/>
      <c r="O744" s="6"/>
      <c r="P744" s="16">
        <v>43758</v>
      </c>
      <c r="Q744" s="17">
        <v>0.875</v>
      </c>
      <c r="R744" s="6" t="s">
        <v>99</v>
      </c>
      <c r="S744" s="6" t="s">
        <v>98</v>
      </c>
      <c r="T744" s="6" t="s">
        <v>52</v>
      </c>
      <c r="U744" s="6" t="s">
        <v>1093</v>
      </c>
      <c r="V744" s="6" t="s">
        <v>837</v>
      </c>
      <c r="W744" s="6" t="s">
        <v>94</v>
      </c>
      <c r="Y744" s="6" t="s">
        <v>73</v>
      </c>
      <c r="Z744" s="6" t="s">
        <v>74</v>
      </c>
      <c r="AU744" s="6" t="s">
        <v>105</v>
      </c>
      <c r="AV744" s="6" t="s">
        <v>106</v>
      </c>
      <c r="AX744" s="6" t="s">
        <v>99</v>
      </c>
      <c r="AY744" s="13">
        <f t="shared" si="506"/>
        <v>0</v>
      </c>
      <c r="AZ744" s="13">
        <f t="shared" si="507"/>
        <v>0</v>
      </c>
      <c r="BA744" s="13">
        <f t="shared" si="508"/>
        <v>0</v>
      </c>
      <c r="BB744" s="13">
        <f t="shared" si="509"/>
        <v>1</v>
      </c>
      <c r="BC744" s="13">
        <f t="shared" si="510"/>
        <v>0</v>
      </c>
      <c r="BD744" s="13">
        <f t="shared" si="511"/>
        <v>0</v>
      </c>
      <c r="BE744" s="13">
        <f>COUNTIF(T744:AT744,"Tocaciones")</f>
        <v>0</v>
      </c>
      <c r="BF744" s="13">
        <f t="shared" si="512"/>
        <v>0</v>
      </c>
      <c r="BG744" s="13">
        <f t="shared" si="513"/>
        <v>0</v>
      </c>
      <c r="BH744" s="13">
        <f t="shared" si="514"/>
        <v>0</v>
      </c>
      <c r="BI744" s="13">
        <f t="shared" si="515"/>
        <v>0</v>
      </c>
      <c r="BJ744" s="13">
        <f t="shared" si="516"/>
        <v>0</v>
      </c>
      <c r="BK744" s="13">
        <f t="shared" si="517"/>
        <v>0</v>
      </c>
      <c r="BL744" s="13">
        <f t="shared" si="518"/>
        <v>0</v>
      </c>
      <c r="BM744" s="13">
        <f t="shared" si="519"/>
        <v>0</v>
      </c>
      <c r="BN744" s="13">
        <f t="shared" si="520"/>
        <v>0</v>
      </c>
      <c r="BO744" s="13">
        <f t="shared" si="521"/>
        <v>0</v>
      </c>
      <c r="BP744" s="13">
        <f t="shared" si="522"/>
        <v>0</v>
      </c>
      <c r="BQ744" s="13">
        <f t="shared" si="523"/>
        <v>0</v>
      </c>
      <c r="BR744" s="13">
        <f t="shared" si="524"/>
        <v>0</v>
      </c>
      <c r="BS744" s="13">
        <f t="shared" si="525"/>
        <v>0</v>
      </c>
      <c r="BT744" s="13">
        <f t="shared" si="526"/>
        <v>0</v>
      </c>
      <c r="BU744" s="40">
        <f t="shared" si="550"/>
        <v>1</v>
      </c>
      <c r="BV744" s="13">
        <f t="shared" si="527"/>
        <v>0</v>
      </c>
      <c r="BW744" s="13">
        <f t="shared" si="528"/>
        <v>1</v>
      </c>
      <c r="BX744" s="13">
        <f t="shared" si="529"/>
        <v>1</v>
      </c>
      <c r="BY744" s="13">
        <f t="shared" si="530"/>
        <v>0</v>
      </c>
      <c r="BZ744" s="13">
        <f t="shared" si="531"/>
        <v>0</v>
      </c>
      <c r="CA744" s="13">
        <f t="shared" si="532"/>
        <v>0</v>
      </c>
      <c r="CB744" s="13">
        <f t="shared" si="533"/>
        <v>0</v>
      </c>
      <c r="CC744" s="13">
        <f t="shared" si="534"/>
        <v>0</v>
      </c>
      <c r="CD744" s="13">
        <f t="shared" si="535"/>
        <v>0</v>
      </c>
      <c r="CE744" s="13">
        <f t="shared" si="536"/>
        <v>0</v>
      </c>
      <c r="CF744" s="13">
        <f t="shared" si="537"/>
        <v>0</v>
      </c>
      <c r="CG744" s="13">
        <f t="shared" si="538"/>
        <v>0</v>
      </c>
      <c r="CH744" s="13">
        <f t="shared" si="539"/>
        <v>0</v>
      </c>
      <c r="CI744" s="13">
        <f t="shared" si="540"/>
        <v>0</v>
      </c>
      <c r="CJ744" s="13">
        <f t="shared" si="541"/>
        <v>0</v>
      </c>
      <c r="CK744" s="13">
        <f t="shared" si="542"/>
        <v>0</v>
      </c>
      <c r="CL744" s="13">
        <f t="shared" si="543"/>
        <v>0</v>
      </c>
      <c r="CM744" s="13">
        <f t="shared" si="544"/>
        <v>0</v>
      </c>
      <c r="CN744" s="13">
        <f t="shared" si="545"/>
        <v>0</v>
      </c>
      <c r="CO744" s="13">
        <f t="shared" si="546"/>
        <v>0</v>
      </c>
      <c r="CP744" s="13">
        <f t="shared" si="547"/>
        <v>0</v>
      </c>
      <c r="CQ744" s="13">
        <f t="shared" si="548"/>
        <v>0</v>
      </c>
      <c r="CR744" s="13">
        <f t="shared" si="549"/>
        <v>1</v>
      </c>
      <c r="CS744" s="13">
        <f t="shared" si="551"/>
        <v>0</v>
      </c>
      <c r="CT744" s="13" t="s">
        <v>107</v>
      </c>
    </row>
    <row r="745" spans="1:98" x14ac:dyDescent="0.35">
      <c r="A745" s="14">
        <v>552</v>
      </c>
      <c r="B745" s="6">
        <v>745</v>
      </c>
      <c r="C745" s="13">
        <v>25</v>
      </c>
      <c r="D745" s="6">
        <v>1</v>
      </c>
      <c r="G745" s="6">
        <v>1</v>
      </c>
      <c r="H745" s="6"/>
      <c r="I745" s="6"/>
      <c r="J745" s="6" t="s">
        <v>723</v>
      </c>
      <c r="K745" s="16">
        <v>43791</v>
      </c>
      <c r="L745" s="6" t="s">
        <v>172</v>
      </c>
      <c r="M745" s="6" t="s">
        <v>342</v>
      </c>
      <c r="N745" s="6"/>
      <c r="O745" s="6"/>
      <c r="P745" s="16">
        <v>43759</v>
      </c>
      <c r="Q745" s="17">
        <v>0.75</v>
      </c>
      <c r="R745" s="6" t="s">
        <v>98</v>
      </c>
      <c r="S745" s="6" t="s">
        <v>98</v>
      </c>
      <c r="T745" s="6" t="s">
        <v>52</v>
      </c>
      <c r="U745" s="6" t="s">
        <v>1094</v>
      </c>
      <c r="V745" s="6" t="s">
        <v>344</v>
      </c>
      <c r="W745" s="6" t="s">
        <v>94</v>
      </c>
      <c r="Y745" s="6" t="s">
        <v>73</v>
      </c>
      <c r="Z745" s="6" t="s">
        <v>74</v>
      </c>
      <c r="AU745" s="6" t="s">
        <v>105</v>
      </c>
      <c r="AV745" s="6" t="s">
        <v>106</v>
      </c>
      <c r="AX745" s="6" t="s">
        <v>99</v>
      </c>
      <c r="AY745" s="13">
        <f t="shared" si="506"/>
        <v>0</v>
      </c>
      <c r="AZ745" s="13">
        <f t="shared" si="507"/>
        <v>0</v>
      </c>
      <c r="BA745" s="13">
        <f t="shared" si="508"/>
        <v>0</v>
      </c>
      <c r="BB745" s="13">
        <f t="shared" si="509"/>
        <v>1</v>
      </c>
      <c r="BC745" s="13">
        <f t="shared" si="510"/>
        <v>0</v>
      </c>
      <c r="BD745" s="13">
        <f t="shared" si="511"/>
        <v>0</v>
      </c>
      <c r="BE745" s="13">
        <f>COUNTIF(T745:AW745,"Tocaciones")</f>
        <v>0</v>
      </c>
      <c r="BF745" s="13">
        <f t="shared" si="512"/>
        <v>0</v>
      </c>
      <c r="BG745" s="13">
        <f t="shared" si="513"/>
        <v>0</v>
      </c>
      <c r="BH745" s="13">
        <f t="shared" si="514"/>
        <v>0</v>
      </c>
      <c r="BI745" s="13">
        <f t="shared" si="515"/>
        <v>0</v>
      </c>
      <c r="BJ745" s="13">
        <f t="shared" si="516"/>
        <v>0</v>
      </c>
      <c r="BK745" s="13">
        <f t="shared" si="517"/>
        <v>0</v>
      </c>
      <c r="BL745" s="13">
        <f t="shared" si="518"/>
        <v>0</v>
      </c>
      <c r="BM745" s="13">
        <f t="shared" si="519"/>
        <v>0</v>
      </c>
      <c r="BN745" s="13">
        <f t="shared" si="520"/>
        <v>0</v>
      </c>
      <c r="BO745" s="13">
        <f t="shared" si="521"/>
        <v>0</v>
      </c>
      <c r="BP745" s="13">
        <f t="shared" si="522"/>
        <v>0</v>
      </c>
      <c r="BQ745" s="13">
        <f t="shared" si="523"/>
        <v>0</v>
      </c>
      <c r="BR745" s="13">
        <f t="shared" si="524"/>
        <v>0</v>
      </c>
      <c r="BS745" s="13">
        <f t="shared" si="525"/>
        <v>0</v>
      </c>
      <c r="BT745" s="13">
        <f t="shared" si="526"/>
        <v>0</v>
      </c>
      <c r="BU745" s="40">
        <f t="shared" si="550"/>
        <v>1</v>
      </c>
      <c r="BV745" s="13">
        <f t="shared" si="527"/>
        <v>0</v>
      </c>
      <c r="BW745" s="13">
        <f t="shared" si="528"/>
        <v>1</v>
      </c>
      <c r="BX745" s="13">
        <f t="shared" si="529"/>
        <v>1</v>
      </c>
      <c r="BY745" s="13">
        <f t="shared" si="530"/>
        <v>0</v>
      </c>
      <c r="BZ745" s="13">
        <f t="shared" si="531"/>
        <v>0</v>
      </c>
      <c r="CA745" s="13">
        <f t="shared" si="532"/>
        <v>0</v>
      </c>
      <c r="CB745" s="13">
        <f t="shared" si="533"/>
        <v>0</v>
      </c>
      <c r="CC745" s="13">
        <f t="shared" si="534"/>
        <v>0</v>
      </c>
      <c r="CD745" s="13">
        <f t="shared" si="535"/>
        <v>0</v>
      </c>
      <c r="CE745" s="13">
        <f t="shared" si="536"/>
        <v>0</v>
      </c>
      <c r="CF745" s="13">
        <f t="shared" si="537"/>
        <v>0</v>
      </c>
      <c r="CG745" s="13">
        <f t="shared" si="538"/>
        <v>0</v>
      </c>
      <c r="CH745" s="13">
        <f t="shared" si="539"/>
        <v>0</v>
      </c>
      <c r="CI745" s="13">
        <f t="shared" si="540"/>
        <v>0</v>
      </c>
      <c r="CJ745" s="13">
        <f t="shared" si="541"/>
        <v>0</v>
      </c>
      <c r="CK745" s="13">
        <f t="shared" si="542"/>
        <v>0</v>
      </c>
      <c r="CL745" s="13">
        <f t="shared" si="543"/>
        <v>0</v>
      </c>
      <c r="CM745" s="13">
        <f t="shared" si="544"/>
        <v>0</v>
      </c>
      <c r="CN745" s="13">
        <f t="shared" si="545"/>
        <v>0</v>
      </c>
      <c r="CO745" s="13">
        <f t="shared" si="546"/>
        <v>0</v>
      </c>
      <c r="CP745" s="13">
        <f t="shared" si="547"/>
        <v>0</v>
      </c>
      <c r="CQ745" s="13">
        <f t="shared" si="548"/>
        <v>0</v>
      </c>
      <c r="CR745" s="13">
        <f t="shared" si="549"/>
        <v>1</v>
      </c>
      <c r="CS745" s="13">
        <f t="shared" si="551"/>
        <v>0</v>
      </c>
      <c r="CT745" s="13" t="s">
        <v>107</v>
      </c>
    </row>
    <row r="746" spans="1:98" x14ac:dyDescent="0.35">
      <c r="A746" s="14">
        <v>553</v>
      </c>
      <c r="B746" s="6">
        <v>746</v>
      </c>
      <c r="C746" s="13">
        <v>20</v>
      </c>
      <c r="D746" s="6">
        <v>2</v>
      </c>
      <c r="G746" s="6">
        <v>1</v>
      </c>
      <c r="H746" s="6"/>
      <c r="I746" s="6"/>
      <c r="J746" s="6" t="s">
        <v>723</v>
      </c>
      <c r="K746" s="16">
        <v>43797</v>
      </c>
      <c r="L746" s="6" t="s">
        <v>172</v>
      </c>
      <c r="M746" s="6" t="s">
        <v>342</v>
      </c>
      <c r="N746" s="6"/>
      <c r="O746" s="6"/>
      <c r="P746" s="16">
        <v>43759</v>
      </c>
      <c r="Q746" s="17">
        <v>0.70833333333333337</v>
      </c>
      <c r="R746" s="6" t="s">
        <v>98</v>
      </c>
      <c r="S746" s="6" t="s">
        <v>98</v>
      </c>
      <c r="T746" s="6" t="s">
        <v>52</v>
      </c>
      <c r="U746" s="6" t="s">
        <v>1095</v>
      </c>
      <c r="V746" s="6" t="s">
        <v>344</v>
      </c>
      <c r="W746" s="6" t="s">
        <v>94</v>
      </c>
      <c r="Y746" s="6" t="s">
        <v>73</v>
      </c>
      <c r="Z746" s="6" t="s">
        <v>74</v>
      </c>
      <c r="AU746" s="6" t="s">
        <v>105</v>
      </c>
      <c r="AV746" s="6" t="s">
        <v>106</v>
      </c>
      <c r="AX746" s="6" t="s">
        <v>99</v>
      </c>
      <c r="AY746" s="13">
        <f t="shared" si="506"/>
        <v>0</v>
      </c>
      <c r="AZ746" s="13">
        <f t="shared" si="507"/>
        <v>0</v>
      </c>
      <c r="BA746" s="13">
        <f t="shared" si="508"/>
        <v>0</v>
      </c>
      <c r="BB746" s="13">
        <f t="shared" si="509"/>
        <v>1</v>
      </c>
      <c r="BC746" s="13">
        <f t="shared" si="510"/>
        <v>0</v>
      </c>
      <c r="BD746" s="13">
        <f t="shared" si="511"/>
        <v>0</v>
      </c>
      <c r="BE746" s="13">
        <f>COUNTIF(T746:AT746,"Tocaciones")</f>
        <v>0</v>
      </c>
      <c r="BF746" s="13">
        <f t="shared" si="512"/>
        <v>0</v>
      </c>
      <c r="BG746" s="13">
        <f t="shared" si="513"/>
        <v>0</v>
      </c>
      <c r="BH746" s="13">
        <f t="shared" si="514"/>
        <v>0</v>
      </c>
      <c r="BI746" s="13">
        <f t="shared" si="515"/>
        <v>0</v>
      </c>
      <c r="BJ746" s="13">
        <f t="shared" si="516"/>
        <v>0</v>
      </c>
      <c r="BK746" s="13">
        <f t="shared" si="517"/>
        <v>0</v>
      </c>
      <c r="BL746" s="13">
        <f t="shared" si="518"/>
        <v>0</v>
      </c>
      <c r="BM746" s="13">
        <f t="shared" si="519"/>
        <v>0</v>
      </c>
      <c r="BN746" s="13">
        <f t="shared" si="520"/>
        <v>0</v>
      </c>
      <c r="BO746" s="13">
        <f t="shared" si="521"/>
        <v>0</v>
      </c>
      <c r="BP746" s="13">
        <f t="shared" si="522"/>
        <v>0</v>
      </c>
      <c r="BQ746" s="13">
        <f t="shared" si="523"/>
        <v>0</v>
      </c>
      <c r="BR746" s="13">
        <f t="shared" si="524"/>
        <v>0</v>
      </c>
      <c r="BS746" s="13">
        <f t="shared" si="525"/>
        <v>0</v>
      </c>
      <c r="BT746" s="13">
        <f t="shared" si="526"/>
        <v>0</v>
      </c>
      <c r="BU746" s="40">
        <f t="shared" si="550"/>
        <v>1</v>
      </c>
      <c r="BV746" s="13">
        <f t="shared" si="527"/>
        <v>0</v>
      </c>
      <c r="BW746" s="13">
        <f t="shared" si="528"/>
        <v>1</v>
      </c>
      <c r="BX746" s="13">
        <f t="shared" si="529"/>
        <v>1</v>
      </c>
      <c r="BY746" s="13">
        <f t="shared" si="530"/>
        <v>0</v>
      </c>
      <c r="BZ746" s="13">
        <f t="shared" si="531"/>
        <v>0</v>
      </c>
      <c r="CA746" s="13">
        <f t="shared" si="532"/>
        <v>0</v>
      </c>
      <c r="CB746" s="13">
        <f t="shared" si="533"/>
        <v>0</v>
      </c>
      <c r="CC746" s="13">
        <f t="shared" si="534"/>
        <v>0</v>
      </c>
      <c r="CD746" s="13">
        <f t="shared" si="535"/>
        <v>0</v>
      </c>
      <c r="CE746" s="13">
        <f t="shared" si="536"/>
        <v>0</v>
      </c>
      <c r="CF746" s="13">
        <f t="shared" si="537"/>
        <v>0</v>
      </c>
      <c r="CG746" s="13">
        <f t="shared" si="538"/>
        <v>0</v>
      </c>
      <c r="CH746" s="13">
        <f t="shared" si="539"/>
        <v>0</v>
      </c>
      <c r="CI746" s="13">
        <f t="shared" si="540"/>
        <v>0</v>
      </c>
      <c r="CJ746" s="13">
        <f t="shared" si="541"/>
        <v>0</v>
      </c>
      <c r="CK746" s="13">
        <f t="shared" si="542"/>
        <v>0</v>
      </c>
      <c r="CL746" s="13">
        <f t="shared" si="543"/>
        <v>0</v>
      </c>
      <c r="CM746" s="13">
        <f t="shared" si="544"/>
        <v>0</v>
      </c>
      <c r="CN746" s="13">
        <f t="shared" si="545"/>
        <v>0</v>
      </c>
      <c r="CO746" s="13">
        <f t="shared" si="546"/>
        <v>0</v>
      </c>
      <c r="CP746" s="13">
        <f t="shared" si="547"/>
        <v>0</v>
      </c>
      <c r="CQ746" s="13">
        <f t="shared" si="548"/>
        <v>0</v>
      </c>
      <c r="CR746" s="13">
        <f t="shared" si="549"/>
        <v>1</v>
      </c>
      <c r="CS746" s="13">
        <f t="shared" si="551"/>
        <v>0</v>
      </c>
      <c r="CT746" s="13" t="s">
        <v>107</v>
      </c>
    </row>
    <row r="747" spans="1:98" x14ac:dyDescent="0.35">
      <c r="A747" s="14">
        <v>554</v>
      </c>
      <c r="B747" s="6">
        <v>747</v>
      </c>
      <c r="C747" s="13">
        <v>20</v>
      </c>
      <c r="D747" s="6">
        <v>2</v>
      </c>
      <c r="G747" s="6">
        <v>1</v>
      </c>
      <c r="H747" s="6"/>
      <c r="I747" s="6"/>
      <c r="J747" s="6" t="s">
        <v>723</v>
      </c>
      <c r="K747" s="16">
        <v>43797</v>
      </c>
      <c r="L747" s="6" t="s">
        <v>172</v>
      </c>
      <c r="M747" s="6" t="s">
        <v>342</v>
      </c>
      <c r="N747" s="6"/>
      <c r="O747" s="6"/>
      <c r="P747" s="16">
        <v>43759</v>
      </c>
      <c r="Q747" s="17">
        <v>0.72916666666666663</v>
      </c>
      <c r="R747" s="6" t="s">
        <v>98</v>
      </c>
      <c r="S747" s="6" t="s">
        <v>98</v>
      </c>
      <c r="T747" s="6" t="s">
        <v>52</v>
      </c>
      <c r="U747" s="6" t="s">
        <v>1096</v>
      </c>
      <c r="V747" s="6" t="s">
        <v>344</v>
      </c>
      <c r="W747" s="6" t="s">
        <v>94</v>
      </c>
      <c r="X747" s="6">
        <v>1</v>
      </c>
      <c r="Y747" s="6" t="s">
        <v>73</v>
      </c>
      <c r="Z747" s="6" t="s">
        <v>74</v>
      </c>
      <c r="AU747" s="6" t="s">
        <v>105</v>
      </c>
      <c r="AV747" s="6" t="s">
        <v>106</v>
      </c>
      <c r="AX747" s="6" t="s">
        <v>99</v>
      </c>
      <c r="AY747" s="13">
        <f t="shared" si="506"/>
        <v>0</v>
      </c>
      <c r="AZ747" s="13">
        <f t="shared" si="507"/>
        <v>0</v>
      </c>
      <c r="BA747" s="13">
        <f t="shared" si="508"/>
        <v>0</v>
      </c>
      <c r="BB747" s="13">
        <f t="shared" si="509"/>
        <v>1</v>
      </c>
      <c r="BC747" s="13">
        <f t="shared" si="510"/>
        <v>0</v>
      </c>
      <c r="BD747" s="13">
        <f t="shared" si="511"/>
        <v>0</v>
      </c>
      <c r="BE747" s="13">
        <f>COUNTIF(T747:AW747,"Tocaciones")</f>
        <v>0</v>
      </c>
      <c r="BF747" s="13">
        <f t="shared" si="512"/>
        <v>0</v>
      </c>
      <c r="BG747" s="13">
        <f t="shared" si="513"/>
        <v>0</v>
      </c>
      <c r="BH747" s="13">
        <f t="shared" si="514"/>
        <v>0</v>
      </c>
      <c r="BI747" s="13">
        <f t="shared" si="515"/>
        <v>0</v>
      </c>
      <c r="BJ747" s="13">
        <f t="shared" si="516"/>
        <v>0</v>
      </c>
      <c r="BK747" s="13">
        <f t="shared" si="517"/>
        <v>0</v>
      </c>
      <c r="BL747" s="13">
        <f t="shared" si="518"/>
        <v>0</v>
      </c>
      <c r="BM747" s="13">
        <f t="shared" si="519"/>
        <v>0</v>
      </c>
      <c r="BN747" s="13">
        <f t="shared" si="520"/>
        <v>0</v>
      </c>
      <c r="BO747" s="13">
        <f t="shared" si="521"/>
        <v>0</v>
      </c>
      <c r="BP747" s="13">
        <f t="shared" si="522"/>
        <v>0</v>
      </c>
      <c r="BQ747" s="13">
        <f t="shared" si="523"/>
        <v>0</v>
      </c>
      <c r="BR747" s="13">
        <f t="shared" si="524"/>
        <v>0</v>
      </c>
      <c r="BS747" s="13">
        <f t="shared" si="525"/>
        <v>0</v>
      </c>
      <c r="BT747" s="13">
        <f t="shared" si="526"/>
        <v>0</v>
      </c>
      <c r="BU747" s="40">
        <f t="shared" si="550"/>
        <v>1</v>
      </c>
      <c r="BV747" s="13">
        <f t="shared" si="527"/>
        <v>0</v>
      </c>
      <c r="BW747" s="13">
        <f t="shared" si="528"/>
        <v>1</v>
      </c>
      <c r="BX747" s="13">
        <f t="shared" si="529"/>
        <v>1</v>
      </c>
      <c r="BY747" s="13">
        <f t="shared" si="530"/>
        <v>0</v>
      </c>
      <c r="BZ747" s="13">
        <f t="shared" si="531"/>
        <v>0</v>
      </c>
      <c r="CA747" s="13">
        <f t="shared" si="532"/>
        <v>0</v>
      </c>
      <c r="CB747" s="13">
        <f t="shared" si="533"/>
        <v>0</v>
      </c>
      <c r="CC747" s="13">
        <f t="shared" si="534"/>
        <v>0</v>
      </c>
      <c r="CD747" s="13">
        <f t="shared" si="535"/>
        <v>0</v>
      </c>
      <c r="CE747" s="13">
        <f t="shared" si="536"/>
        <v>0</v>
      </c>
      <c r="CF747" s="13">
        <f t="shared" si="537"/>
        <v>0</v>
      </c>
      <c r="CG747" s="13">
        <f t="shared" si="538"/>
        <v>0</v>
      </c>
      <c r="CH747" s="13">
        <f t="shared" si="539"/>
        <v>0</v>
      </c>
      <c r="CI747" s="13">
        <f t="shared" si="540"/>
        <v>0</v>
      </c>
      <c r="CJ747" s="13">
        <f t="shared" si="541"/>
        <v>0</v>
      </c>
      <c r="CK747" s="13">
        <f t="shared" si="542"/>
        <v>0</v>
      </c>
      <c r="CL747" s="13">
        <f t="shared" si="543"/>
        <v>0</v>
      </c>
      <c r="CM747" s="13">
        <f t="shared" si="544"/>
        <v>0</v>
      </c>
      <c r="CN747" s="13">
        <f t="shared" si="545"/>
        <v>0</v>
      </c>
      <c r="CO747" s="13">
        <f t="shared" si="546"/>
        <v>0</v>
      </c>
      <c r="CP747" s="13">
        <f t="shared" si="547"/>
        <v>0</v>
      </c>
      <c r="CQ747" s="13">
        <f t="shared" si="548"/>
        <v>0</v>
      </c>
      <c r="CR747" s="13">
        <f t="shared" si="549"/>
        <v>1</v>
      </c>
      <c r="CS747" s="13">
        <f t="shared" si="551"/>
        <v>0</v>
      </c>
      <c r="CT747" s="13" t="s">
        <v>107</v>
      </c>
    </row>
    <row r="748" spans="1:98" x14ac:dyDescent="0.35">
      <c r="A748" s="14">
        <v>555</v>
      </c>
      <c r="B748" s="6">
        <v>748</v>
      </c>
      <c r="C748" s="13">
        <v>17</v>
      </c>
      <c r="D748" s="6">
        <v>2</v>
      </c>
      <c r="G748" s="6">
        <v>1</v>
      </c>
      <c r="H748" s="6"/>
      <c r="I748" s="6"/>
      <c r="J748" s="6" t="s">
        <v>175</v>
      </c>
      <c r="K748" s="16">
        <v>43763</v>
      </c>
      <c r="L748" s="6" t="s">
        <v>527</v>
      </c>
      <c r="M748" s="6" t="s">
        <v>176</v>
      </c>
      <c r="N748" s="6"/>
      <c r="O748" s="6"/>
      <c r="P748" s="16">
        <v>43759</v>
      </c>
      <c r="R748" s="6" t="s">
        <v>98</v>
      </c>
      <c r="S748" s="6" t="s">
        <v>98</v>
      </c>
      <c r="T748" s="6" t="s">
        <v>49</v>
      </c>
      <c r="U748" s="6" t="s">
        <v>1097</v>
      </c>
      <c r="V748" s="6" t="s">
        <v>178</v>
      </c>
      <c r="W748" s="6" t="s">
        <v>94</v>
      </c>
      <c r="Y748" s="6" t="s">
        <v>87</v>
      </c>
      <c r="AA748" s="6" t="s">
        <v>53</v>
      </c>
      <c r="AB748" s="6" t="s">
        <v>1097</v>
      </c>
      <c r="AC748" s="6" t="s">
        <v>94</v>
      </c>
      <c r="AE748" s="6" t="s">
        <v>79</v>
      </c>
      <c r="AU748" s="6" t="s">
        <v>105</v>
      </c>
      <c r="AV748" s="6" t="s">
        <v>106</v>
      </c>
      <c r="AX748" s="6" t="s">
        <v>99</v>
      </c>
      <c r="AY748" s="13">
        <f t="shared" si="506"/>
        <v>1</v>
      </c>
      <c r="AZ748" s="13">
        <f t="shared" si="507"/>
        <v>0</v>
      </c>
      <c r="BA748" s="13">
        <f t="shared" si="508"/>
        <v>0</v>
      </c>
      <c r="BB748" s="13">
        <f t="shared" si="509"/>
        <v>0</v>
      </c>
      <c r="BC748" s="13">
        <f t="shared" si="510"/>
        <v>1</v>
      </c>
      <c r="BD748" s="13">
        <f t="shared" si="511"/>
        <v>0</v>
      </c>
      <c r="BE748" s="13">
        <f>COUNTIF(T748:AT748,"Tocaciones")</f>
        <v>0</v>
      </c>
      <c r="BF748" s="13">
        <f t="shared" si="512"/>
        <v>0</v>
      </c>
      <c r="BG748" s="13">
        <f t="shared" si="513"/>
        <v>0</v>
      </c>
      <c r="BH748" s="13">
        <f t="shared" si="514"/>
        <v>0</v>
      </c>
      <c r="BI748" s="13">
        <f t="shared" si="515"/>
        <v>0</v>
      </c>
      <c r="BJ748" s="13">
        <f t="shared" si="516"/>
        <v>0</v>
      </c>
      <c r="BK748" s="13">
        <f t="shared" si="517"/>
        <v>0</v>
      </c>
      <c r="BL748" s="13">
        <f t="shared" si="518"/>
        <v>0</v>
      </c>
      <c r="BM748" s="13">
        <f t="shared" si="519"/>
        <v>0</v>
      </c>
      <c r="BN748" s="13">
        <f t="shared" si="520"/>
        <v>0</v>
      </c>
      <c r="BO748" s="13">
        <f t="shared" si="521"/>
        <v>0</v>
      </c>
      <c r="BP748" s="13">
        <f t="shared" si="522"/>
        <v>0</v>
      </c>
      <c r="BQ748" s="13">
        <f t="shared" si="523"/>
        <v>0</v>
      </c>
      <c r="BR748" s="13">
        <f t="shared" si="524"/>
        <v>0</v>
      </c>
      <c r="BS748" s="13">
        <f t="shared" si="525"/>
        <v>0</v>
      </c>
      <c r="BT748" s="13">
        <f t="shared" si="526"/>
        <v>0</v>
      </c>
      <c r="BU748" s="40">
        <f t="shared" si="550"/>
        <v>2</v>
      </c>
      <c r="BV748" s="13">
        <f t="shared" si="527"/>
        <v>0</v>
      </c>
      <c r="BW748" s="13">
        <f t="shared" si="528"/>
        <v>0</v>
      </c>
      <c r="BX748" s="13">
        <f t="shared" si="529"/>
        <v>0</v>
      </c>
      <c r="BY748" s="13">
        <f t="shared" si="530"/>
        <v>0</v>
      </c>
      <c r="BZ748" s="13">
        <f t="shared" si="531"/>
        <v>0</v>
      </c>
      <c r="CA748" s="13">
        <f t="shared" si="532"/>
        <v>0</v>
      </c>
      <c r="CB748" s="13">
        <f t="shared" si="533"/>
        <v>0</v>
      </c>
      <c r="CC748" s="13">
        <f t="shared" si="534"/>
        <v>1</v>
      </c>
      <c r="CD748" s="13">
        <f t="shared" si="535"/>
        <v>0</v>
      </c>
      <c r="CE748" s="13">
        <f t="shared" si="536"/>
        <v>0</v>
      </c>
      <c r="CF748" s="13">
        <f t="shared" si="537"/>
        <v>0</v>
      </c>
      <c r="CG748" s="13">
        <f t="shared" si="538"/>
        <v>0</v>
      </c>
      <c r="CH748" s="13">
        <f t="shared" si="539"/>
        <v>0</v>
      </c>
      <c r="CI748" s="13">
        <f t="shared" si="540"/>
        <v>0</v>
      </c>
      <c r="CJ748" s="13">
        <f t="shared" si="541"/>
        <v>0</v>
      </c>
      <c r="CK748" s="13">
        <f t="shared" si="542"/>
        <v>1</v>
      </c>
      <c r="CL748" s="13">
        <f t="shared" si="543"/>
        <v>0</v>
      </c>
      <c r="CM748" s="13">
        <f t="shared" si="544"/>
        <v>0</v>
      </c>
      <c r="CN748" s="13">
        <f t="shared" si="545"/>
        <v>0</v>
      </c>
      <c r="CO748" s="13">
        <f t="shared" si="546"/>
        <v>0</v>
      </c>
      <c r="CP748" s="13">
        <f t="shared" si="547"/>
        <v>0</v>
      </c>
      <c r="CQ748" s="13">
        <f t="shared" si="548"/>
        <v>0</v>
      </c>
      <c r="CR748" s="13">
        <f t="shared" si="549"/>
        <v>2</v>
      </c>
      <c r="CS748" s="13">
        <f t="shared" si="551"/>
        <v>0</v>
      </c>
      <c r="CT748" s="13" t="s">
        <v>107</v>
      </c>
    </row>
    <row r="749" spans="1:98" x14ac:dyDescent="0.35">
      <c r="A749" s="14">
        <v>555</v>
      </c>
      <c r="B749" s="6">
        <v>749</v>
      </c>
      <c r="C749" s="13">
        <v>18</v>
      </c>
      <c r="D749" s="6">
        <v>1</v>
      </c>
      <c r="G749" s="6">
        <v>1</v>
      </c>
      <c r="H749" s="6"/>
      <c r="I749" s="6"/>
      <c r="J749" s="6" t="s">
        <v>175</v>
      </c>
      <c r="K749" s="35">
        <v>43763</v>
      </c>
      <c r="L749" s="6" t="s">
        <v>527</v>
      </c>
      <c r="M749" s="6" t="s">
        <v>176</v>
      </c>
      <c r="N749" s="6"/>
      <c r="O749" s="6"/>
      <c r="P749" s="16">
        <v>43759</v>
      </c>
      <c r="R749" s="6" t="s">
        <v>98</v>
      </c>
      <c r="S749" s="6" t="s">
        <v>98</v>
      </c>
      <c r="T749" s="6" t="s">
        <v>53</v>
      </c>
      <c r="U749" s="6" t="s">
        <v>1097</v>
      </c>
      <c r="V749" s="6" t="s">
        <v>178</v>
      </c>
      <c r="W749" s="6" t="s">
        <v>94</v>
      </c>
      <c r="X749" s="6">
        <v>2</v>
      </c>
      <c r="Y749" s="6" t="s">
        <v>79</v>
      </c>
      <c r="AA749" s="6" t="s">
        <v>49</v>
      </c>
      <c r="AB749" s="6" t="s">
        <v>1097</v>
      </c>
      <c r="AC749" s="6" t="s">
        <v>94</v>
      </c>
      <c r="AE749" s="6" t="s">
        <v>87</v>
      </c>
      <c r="AU749" s="6" t="s">
        <v>105</v>
      </c>
      <c r="AV749" s="6" t="s">
        <v>106</v>
      </c>
      <c r="AX749" s="6" t="s">
        <v>99</v>
      </c>
      <c r="AY749" s="13">
        <f t="shared" si="506"/>
        <v>1</v>
      </c>
      <c r="AZ749" s="13">
        <f t="shared" si="507"/>
        <v>0</v>
      </c>
      <c r="BA749" s="13">
        <f t="shared" si="508"/>
        <v>0</v>
      </c>
      <c r="BB749" s="13">
        <f t="shared" si="509"/>
        <v>0</v>
      </c>
      <c r="BC749" s="13">
        <f t="shared" si="510"/>
        <v>1</v>
      </c>
      <c r="BD749" s="13">
        <f t="shared" si="511"/>
        <v>0</v>
      </c>
      <c r="BE749" s="13">
        <f>COUNTIF(T749:AW749,"Tocaciones")</f>
        <v>0</v>
      </c>
      <c r="BF749" s="13">
        <f t="shared" si="512"/>
        <v>0</v>
      </c>
      <c r="BG749" s="13">
        <f t="shared" si="513"/>
        <v>0</v>
      </c>
      <c r="BH749" s="13">
        <f t="shared" si="514"/>
        <v>0</v>
      </c>
      <c r="BI749" s="13">
        <f t="shared" si="515"/>
        <v>0</v>
      </c>
      <c r="BJ749" s="13">
        <f t="shared" si="516"/>
        <v>0</v>
      </c>
      <c r="BK749" s="13">
        <f t="shared" si="517"/>
        <v>0</v>
      </c>
      <c r="BL749" s="13">
        <f t="shared" si="518"/>
        <v>0</v>
      </c>
      <c r="BM749" s="13">
        <f t="shared" si="519"/>
        <v>0</v>
      </c>
      <c r="BN749" s="13">
        <f t="shared" si="520"/>
        <v>0</v>
      </c>
      <c r="BO749" s="13">
        <f t="shared" si="521"/>
        <v>0</v>
      </c>
      <c r="BP749" s="13">
        <f t="shared" si="522"/>
        <v>0</v>
      </c>
      <c r="BQ749" s="13">
        <f t="shared" si="523"/>
        <v>0</v>
      </c>
      <c r="BR749" s="13">
        <f t="shared" si="524"/>
        <v>0</v>
      </c>
      <c r="BS749" s="13">
        <f t="shared" si="525"/>
        <v>0</v>
      </c>
      <c r="BT749" s="13">
        <f t="shared" si="526"/>
        <v>0</v>
      </c>
      <c r="BU749" s="40">
        <f t="shared" si="550"/>
        <v>2</v>
      </c>
      <c r="BV749" s="13">
        <f t="shared" si="527"/>
        <v>0</v>
      </c>
      <c r="BW749" s="13">
        <f t="shared" si="528"/>
        <v>0</v>
      </c>
      <c r="BX749" s="13">
        <f t="shared" si="529"/>
        <v>0</v>
      </c>
      <c r="BY749" s="13">
        <f t="shared" si="530"/>
        <v>0</v>
      </c>
      <c r="BZ749" s="13">
        <f t="shared" si="531"/>
        <v>0</v>
      </c>
      <c r="CA749" s="13">
        <f t="shared" si="532"/>
        <v>0</v>
      </c>
      <c r="CB749" s="13">
        <f t="shared" si="533"/>
        <v>0</v>
      </c>
      <c r="CC749" s="13">
        <f t="shared" si="534"/>
        <v>1</v>
      </c>
      <c r="CD749" s="13">
        <f t="shared" si="535"/>
        <v>0</v>
      </c>
      <c r="CE749" s="13">
        <f t="shared" si="536"/>
        <v>0</v>
      </c>
      <c r="CF749" s="13">
        <f t="shared" si="537"/>
        <v>0</v>
      </c>
      <c r="CG749" s="13">
        <f t="shared" si="538"/>
        <v>0</v>
      </c>
      <c r="CH749" s="13">
        <f t="shared" si="539"/>
        <v>0</v>
      </c>
      <c r="CI749" s="13">
        <f t="shared" si="540"/>
        <v>0</v>
      </c>
      <c r="CJ749" s="13">
        <f t="shared" si="541"/>
        <v>0</v>
      </c>
      <c r="CK749" s="13">
        <f t="shared" si="542"/>
        <v>1</v>
      </c>
      <c r="CL749" s="13">
        <f t="shared" si="543"/>
        <v>0</v>
      </c>
      <c r="CM749" s="13">
        <f t="shared" si="544"/>
        <v>0</v>
      </c>
      <c r="CN749" s="13">
        <f t="shared" si="545"/>
        <v>0</v>
      </c>
      <c r="CO749" s="13">
        <f t="shared" si="546"/>
        <v>0</v>
      </c>
      <c r="CP749" s="13">
        <f t="shared" si="547"/>
        <v>0</v>
      </c>
      <c r="CQ749" s="13">
        <f t="shared" si="548"/>
        <v>0</v>
      </c>
      <c r="CR749" s="13">
        <f t="shared" si="549"/>
        <v>2</v>
      </c>
      <c r="CS749" s="13">
        <f t="shared" si="551"/>
        <v>0</v>
      </c>
      <c r="CT749" s="13" t="s">
        <v>107</v>
      </c>
    </row>
    <row r="750" spans="1:98" x14ac:dyDescent="0.35">
      <c r="A750" s="14">
        <v>556</v>
      </c>
      <c r="B750" s="6">
        <v>750</v>
      </c>
      <c r="C750" s="13">
        <v>19</v>
      </c>
      <c r="D750" s="6">
        <v>1</v>
      </c>
      <c r="G750" s="6">
        <v>1</v>
      </c>
      <c r="H750" s="6"/>
      <c r="I750" s="6"/>
      <c r="J750" s="6" t="s">
        <v>175</v>
      </c>
      <c r="K750" s="35">
        <v>43783</v>
      </c>
      <c r="L750" s="6" t="s">
        <v>527</v>
      </c>
      <c r="M750" s="6" t="s">
        <v>176</v>
      </c>
      <c r="N750" s="6"/>
      <c r="O750" s="6"/>
      <c r="P750" s="21">
        <v>43775</v>
      </c>
      <c r="R750" s="6" t="s">
        <v>99</v>
      </c>
      <c r="S750" s="6" t="s">
        <v>98</v>
      </c>
      <c r="T750" s="6" t="s">
        <v>49</v>
      </c>
      <c r="U750" s="6" t="s">
        <v>1098</v>
      </c>
      <c r="V750" s="6" t="s">
        <v>178</v>
      </c>
      <c r="W750" s="6" t="s">
        <v>94</v>
      </c>
      <c r="X750" s="6">
        <v>3</v>
      </c>
      <c r="Y750" s="6" t="s">
        <v>87</v>
      </c>
      <c r="AU750" s="6" t="s">
        <v>105</v>
      </c>
      <c r="AV750" s="6" t="s">
        <v>106</v>
      </c>
      <c r="AX750" s="6" t="s">
        <v>99</v>
      </c>
      <c r="AY750" s="13">
        <f t="shared" si="506"/>
        <v>1</v>
      </c>
      <c r="AZ750" s="13">
        <f t="shared" si="507"/>
        <v>0</v>
      </c>
      <c r="BA750" s="13">
        <f t="shared" si="508"/>
        <v>0</v>
      </c>
      <c r="BB750" s="13">
        <f t="shared" si="509"/>
        <v>0</v>
      </c>
      <c r="BC750" s="13">
        <f t="shared" si="510"/>
        <v>0</v>
      </c>
      <c r="BD750" s="13">
        <f t="shared" si="511"/>
        <v>0</v>
      </c>
      <c r="BE750" s="13">
        <f>COUNTIF(T750:AT750,"Tocaciones")</f>
        <v>0</v>
      </c>
      <c r="BF750" s="13">
        <f t="shared" si="512"/>
        <v>0</v>
      </c>
      <c r="BG750" s="13">
        <f t="shared" si="513"/>
        <v>0</v>
      </c>
      <c r="BH750" s="13">
        <f t="shared" si="514"/>
        <v>0</v>
      </c>
      <c r="BI750" s="13">
        <f t="shared" si="515"/>
        <v>0</v>
      </c>
      <c r="BJ750" s="13">
        <f t="shared" si="516"/>
        <v>0</v>
      </c>
      <c r="BK750" s="13">
        <f t="shared" si="517"/>
        <v>0</v>
      </c>
      <c r="BL750" s="13">
        <f t="shared" si="518"/>
        <v>0</v>
      </c>
      <c r="BM750" s="13">
        <f t="shared" si="519"/>
        <v>0</v>
      </c>
      <c r="BN750" s="13">
        <f t="shared" si="520"/>
        <v>0</v>
      </c>
      <c r="BO750" s="13">
        <f t="shared" si="521"/>
        <v>0</v>
      </c>
      <c r="BP750" s="13">
        <f t="shared" si="522"/>
        <v>0</v>
      </c>
      <c r="BQ750" s="13">
        <f t="shared" si="523"/>
        <v>0</v>
      </c>
      <c r="BR750" s="13">
        <f t="shared" si="524"/>
        <v>0</v>
      </c>
      <c r="BS750" s="13">
        <f t="shared" si="525"/>
        <v>0</v>
      </c>
      <c r="BT750" s="13">
        <f t="shared" si="526"/>
        <v>0</v>
      </c>
      <c r="BU750" s="40">
        <f t="shared" si="550"/>
        <v>1</v>
      </c>
      <c r="BV750" s="13">
        <f t="shared" si="527"/>
        <v>0</v>
      </c>
      <c r="BW750" s="13">
        <f t="shared" si="528"/>
        <v>0</v>
      </c>
      <c r="BX750" s="13">
        <f t="shared" si="529"/>
        <v>0</v>
      </c>
      <c r="BY750" s="13">
        <f t="shared" si="530"/>
        <v>0</v>
      </c>
      <c r="BZ750" s="13">
        <f t="shared" si="531"/>
        <v>0</v>
      </c>
      <c r="CA750" s="13">
        <f t="shared" si="532"/>
        <v>0</v>
      </c>
      <c r="CB750" s="13">
        <f t="shared" si="533"/>
        <v>0</v>
      </c>
      <c r="CC750" s="13">
        <f t="shared" si="534"/>
        <v>0</v>
      </c>
      <c r="CD750" s="13">
        <f t="shared" si="535"/>
        <v>0</v>
      </c>
      <c r="CE750" s="13">
        <f t="shared" si="536"/>
        <v>0</v>
      </c>
      <c r="CF750" s="13">
        <f t="shared" si="537"/>
        <v>0</v>
      </c>
      <c r="CG750" s="13">
        <f t="shared" si="538"/>
        <v>0</v>
      </c>
      <c r="CH750" s="13">
        <f t="shared" si="539"/>
        <v>0</v>
      </c>
      <c r="CI750" s="13">
        <f t="shared" si="540"/>
        <v>0</v>
      </c>
      <c r="CJ750" s="13">
        <f t="shared" si="541"/>
        <v>0</v>
      </c>
      <c r="CK750" s="13">
        <f t="shared" si="542"/>
        <v>1</v>
      </c>
      <c r="CL750" s="13">
        <f t="shared" si="543"/>
        <v>0</v>
      </c>
      <c r="CM750" s="13">
        <f t="shared" si="544"/>
        <v>0</v>
      </c>
      <c r="CN750" s="13">
        <f t="shared" si="545"/>
        <v>0</v>
      </c>
      <c r="CO750" s="13">
        <f t="shared" si="546"/>
        <v>0</v>
      </c>
      <c r="CP750" s="13">
        <f t="shared" si="547"/>
        <v>0</v>
      </c>
      <c r="CQ750" s="13">
        <f t="shared" si="548"/>
        <v>0</v>
      </c>
      <c r="CR750" s="13">
        <f t="shared" si="549"/>
        <v>1</v>
      </c>
      <c r="CS750" s="13">
        <f t="shared" si="551"/>
        <v>0</v>
      </c>
      <c r="CT750" s="13" t="s">
        <v>107</v>
      </c>
    </row>
    <row r="751" spans="1:98" x14ac:dyDescent="0.35">
      <c r="A751" s="14">
        <v>557</v>
      </c>
      <c r="B751" s="6">
        <v>751</v>
      </c>
      <c r="D751" s="6">
        <v>1</v>
      </c>
      <c r="G751" s="6">
        <v>1</v>
      </c>
      <c r="H751" s="6"/>
      <c r="I751" s="6"/>
      <c r="J751" s="6" t="s">
        <v>175</v>
      </c>
      <c r="K751" s="16">
        <v>43790</v>
      </c>
      <c r="L751" s="6" t="s">
        <v>172</v>
      </c>
      <c r="M751" s="6" t="s">
        <v>1099</v>
      </c>
      <c r="N751" s="6"/>
      <c r="O751" s="6"/>
      <c r="P751" s="16">
        <v>43784</v>
      </c>
      <c r="R751" s="6" t="s">
        <v>99</v>
      </c>
      <c r="S751" s="6" t="s">
        <v>99</v>
      </c>
      <c r="T751" s="6" t="s">
        <v>53</v>
      </c>
      <c r="U751" s="6" t="s">
        <v>461</v>
      </c>
      <c r="V751" s="6" t="s">
        <v>1100</v>
      </c>
      <c r="W751" s="6" t="s">
        <v>94</v>
      </c>
      <c r="Y751" s="6" t="s">
        <v>79</v>
      </c>
      <c r="AA751" s="6" t="s">
        <v>49</v>
      </c>
      <c r="AB751" s="6" t="s">
        <v>461</v>
      </c>
      <c r="AC751" s="6" t="s">
        <v>94</v>
      </c>
      <c r="AE751" s="6" t="s">
        <v>87</v>
      </c>
      <c r="AU751" s="6" t="s">
        <v>105</v>
      </c>
      <c r="AV751" s="6" t="s">
        <v>106</v>
      </c>
      <c r="AW751" s="6" t="s">
        <v>1101</v>
      </c>
      <c r="AX751" s="6" t="s">
        <v>99</v>
      </c>
      <c r="AY751" s="13">
        <f t="shared" si="506"/>
        <v>1</v>
      </c>
      <c r="AZ751" s="13">
        <f t="shared" si="507"/>
        <v>0</v>
      </c>
      <c r="BA751" s="13">
        <f t="shared" si="508"/>
        <v>0</v>
      </c>
      <c r="BB751" s="13">
        <f t="shared" si="509"/>
        <v>0</v>
      </c>
      <c r="BC751" s="13">
        <f t="shared" si="510"/>
        <v>1</v>
      </c>
      <c r="BD751" s="13">
        <f t="shared" si="511"/>
        <v>0</v>
      </c>
      <c r="BE751" s="13">
        <f>COUNTIF(T751:AW751,"Tocaciones")</f>
        <v>0</v>
      </c>
      <c r="BF751" s="13">
        <f t="shared" si="512"/>
        <v>0</v>
      </c>
      <c r="BG751" s="13">
        <f t="shared" si="513"/>
        <v>0</v>
      </c>
      <c r="BH751" s="13">
        <f t="shared" si="514"/>
        <v>0</v>
      </c>
      <c r="BI751" s="13">
        <f t="shared" si="515"/>
        <v>0</v>
      </c>
      <c r="BJ751" s="13">
        <f t="shared" si="516"/>
        <v>0</v>
      </c>
      <c r="BK751" s="13">
        <f t="shared" si="517"/>
        <v>0</v>
      </c>
      <c r="BL751" s="13">
        <f t="shared" si="518"/>
        <v>0</v>
      </c>
      <c r="BM751" s="13">
        <f t="shared" si="519"/>
        <v>0</v>
      </c>
      <c r="BN751" s="13">
        <f t="shared" si="520"/>
        <v>0</v>
      </c>
      <c r="BO751" s="13">
        <f t="shared" si="521"/>
        <v>0</v>
      </c>
      <c r="BP751" s="13">
        <f t="shared" si="522"/>
        <v>0</v>
      </c>
      <c r="BQ751" s="13">
        <f t="shared" si="523"/>
        <v>0</v>
      </c>
      <c r="BR751" s="13">
        <f t="shared" si="524"/>
        <v>0</v>
      </c>
      <c r="BS751" s="13">
        <f t="shared" si="525"/>
        <v>0</v>
      </c>
      <c r="BT751" s="13">
        <f t="shared" si="526"/>
        <v>0</v>
      </c>
      <c r="BU751" s="40">
        <f t="shared" si="550"/>
        <v>2</v>
      </c>
      <c r="BV751" s="13">
        <f t="shared" si="527"/>
        <v>0</v>
      </c>
      <c r="BW751" s="13">
        <f t="shared" si="528"/>
        <v>0</v>
      </c>
      <c r="BX751" s="13">
        <f t="shared" si="529"/>
        <v>0</v>
      </c>
      <c r="BY751" s="13">
        <f t="shared" si="530"/>
        <v>0</v>
      </c>
      <c r="BZ751" s="13">
        <f t="shared" si="531"/>
        <v>0</v>
      </c>
      <c r="CA751" s="13">
        <f t="shared" si="532"/>
        <v>0</v>
      </c>
      <c r="CB751" s="13">
        <f t="shared" si="533"/>
        <v>0</v>
      </c>
      <c r="CC751" s="13">
        <f t="shared" si="534"/>
        <v>1</v>
      </c>
      <c r="CD751" s="13">
        <f t="shared" si="535"/>
        <v>0</v>
      </c>
      <c r="CE751" s="13">
        <f t="shared" si="536"/>
        <v>0</v>
      </c>
      <c r="CF751" s="13">
        <f t="shared" si="537"/>
        <v>0</v>
      </c>
      <c r="CG751" s="13">
        <f t="shared" si="538"/>
        <v>0</v>
      </c>
      <c r="CH751" s="13">
        <f t="shared" si="539"/>
        <v>0</v>
      </c>
      <c r="CI751" s="13">
        <f t="shared" si="540"/>
        <v>0</v>
      </c>
      <c r="CJ751" s="13">
        <f t="shared" si="541"/>
        <v>0</v>
      </c>
      <c r="CK751" s="13">
        <f t="shared" si="542"/>
        <v>1</v>
      </c>
      <c r="CL751" s="13">
        <f t="shared" si="543"/>
        <v>0</v>
      </c>
      <c r="CM751" s="13">
        <f t="shared" si="544"/>
        <v>0</v>
      </c>
      <c r="CN751" s="13">
        <f t="shared" si="545"/>
        <v>0</v>
      </c>
      <c r="CO751" s="13">
        <f t="shared" si="546"/>
        <v>0</v>
      </c>
      <c r="CP751" s="13">
        <f t="shared" si="547"/>
        <v>0</v>
      </c>
      <c r="CQ751" s="13">
        <f t="shared" si="548"/>
        <v>0</v>
      </c>
      <c r="CR751" s="13">
        <f t="shared" si="549"/>
        <v>2</v>
      </c>
      <c r="CS751" s="13">
        <f t="shared" si="551"/>
        <v>0</v>
      </c>
      <c r="CT751" s="13" t="s">
        <v>107</v>
      </c>
    </row>
    <row r="752" spans="1:98" x14ac:dyDescent="0.35">
      <c r="A752" s="14">
        <v>558</v>
      </c>
      <c r="B752" s="6">
        <v>752</v>
      </c>
      <c r="C752" s="6">
        <v>13</v>
      </c>
      <c r="D752" s="6">
        <v>1</v>
      </c>
      <c r="G752" s="6">
        <v>1</v>
      </c>
      <c r="H752" s="6"/>
      <c r="I752" s="6"/>
      <c r="J752" s="6" t="s">
        <v>175</v>
      </c>
      <c r="K752" s="35">
        <v>43783</v>
      </c>
      <c r="L752" s="6" t="s">
        <v>527</v>
      </c>
      <c r="M752" s="6" t="s">
        <v>1102</v>
      </c>
      <c r="N752" s="6"/>
      <c r="O752" s="6"/>
      <c r="P752" s="16">
        <v>43769</v>
      </c>
      <c r="Q752" s="17">
        <v>0.91666666666666663</v>
      </c>
      <c r="R752" s="6" t="s">
        <v>99</v>
      </c>
      <c r="S752" s="6" t="s">
        <v>99</v>
      </c>
      <c r="T752" s="6" t="s">
        <v>53</v>
      </c>
      <c r="V752" s="6" t="s">
        <v>1103</v>
      </c>
      <c r="W752" s="6" t="s">
        <v>94</v>
      </c>
      <c r="Y752" s="6" t="s">
        <v>79</v>
      </c>
      <c r="AU752" s="6" t="s">
        <v>1104</v>
      </c>
      <c r="AV752" s="6" t="s">
        <v>106</v>
      </c>
      <c r="AW752" s="6" t="s">
        <v>1105</v>
      </c>
      <c r="AX752" s="6" t="s">
        <v>99</v>
      </c>
      <c r="AY752" s="13">
        <f t="shared" si="506"/>
        <v>0</v>
      </c>
      <c r="AZ752" s="13">
        <f t="shared" si="507"/>
        <v>0</v>
      </c>
      <c r="BA752" s="13">
        <f t="shared" si="508"/>
        <v>0</v>
      </c>
      <c r="BB752" s="13">
        <f t="shared" si="509"/>
        <v>0</v>
      </c>
      <c r="BC752" s="13">
        <f t="shared" si="510"/>
        <v>1</v>
      </c>
      <c r="BD752" s="13">
        <f t="shared" si="511"/>
        <v>0</v>
      </c>
      <c r="BE752" s="13">
        <f>COUNTIF(T752:AT752,"Tocaciones")</f>
        <v>0</v>
      </c>
      <c r="BF752" s="13">
        <f t="shared" si="512"/>
        <v>0</v>
      </c>
      <c r="BG752" s="13">
        <f t="shared" si="513"/>
        <v>0</v>
      </c>
      <c r="BH752" s="13">
        <f t="shared" si="514"/>
        <v>0</v>
      </c>
      <c r="BI752" s="13">
        <f t="shared" si="515"/>
        <v>0</v>
      </c>
      <c r="BJ752" s="13">
        <f t="shared" si="516"/>
        <v>0</v>
      </c>
      <c r="BK752" s="13">
        <f t="shared" si="517"/>
        <v>0</v>
      </c>
      <c r="BL752" s="13">
        <f t="shared" si="518"/>
        <v>0</v>
      </c>
      <c r="BM752" s="13">
        <f t="shared" si="519"/>
        <v>0</v>
      </c>
      <c r="BN752" s="13">
        <f t="shared" si="520"/>
        <v>0</v>
      </c>
      <c r="BO752" s="13">
        <f t="shared" si="521"/>
        <v>0</v>
      </c>
      <c r="BP752" s="13">
        <f t="shared" si="522"/>
        <v>0</v>
      </c>
      <c r="BQ752" s="13">
        <f t="shared" si="523"/>
        <v>0</v>
      </c>
      <c r="BR752" s="13">
        <f t="shared" si="524"/>
        <v>0</v>
      </c>
      <c r="BS752" s="13">
        <f t="shared" si="525"/>
        <v>0</v>
      </c>
      <c r="BT752" s="13">
        <f t="shared" si="526"/>
        <v>0</v>
      </c>
      <c r="BU752" s="40">
        <f t="shared" si="550"/>
        <v>1</v>
      </c>
      <c r="BV752" s="13">
        <f t="shared" si="527"/>
        <v>0</v>
      </c>
      <c r="BW752" s="13">
        <f t="shared" si="528"/>
        <v>0</v>
      </c>
      <c r="BX752" s="13">
        <f t="shared" si="529"/>
        <v>0</v>
      </c>
      <c r="BY752" s="13">
        <f t="shared" si="530"/>
        <v>0</v>
      </c>
      <c r="BZ752" s="13">
        <f t="shared" si="531"/>
        <v>0</v>
      </c>
      <c r="CA752" s="13">
        <f t="shared" si="532"/>
        <v>0</v>
      </c>
      <c r="CB752" s="13">
        <f t="shared" si="533"/>
        <v>0</v>
      </c>
      <c r="CC752" s="13">
        <f t="shared" si="534"/>
        <v>1</v>
      </c>
      <c r="CD752" s="13">
        <f t="shared" si="535"/>
        <v>0</v>
      </c>
      <c r="CE752" s="13">
        <f t="shared" si="536"/>
        <v>0</v>
      </c>
      <c r="CF752" s="13">
        <f t="shared" si="537"/>
        <v>0</v>
      </c>
      <c r="CG752" s="13">
        <f t="shared" si="538"/>
        <v>0</v>
      </c>
      <c r="CH752" s="13">
        <f t="shared" si="539"/>
        <v>0</v>
      </c>
      <c r="CI752" s="13">
        <f t="shared" si="540"/>
        <v>0</v>
      </c>
      <c r="CJ752" s="13">
        <f t="shared" si="541"/>
        <v>0</v>
      </c>
      <c r="CK752" s="13">
        <f t="shared" si="542"/>
        <v>0</v>
      </c>
      <c r="CL752" s="13">
        <f t="shared" si="543"/>
        <v>0</v>
      </c>
      <c r="CM752" s="13">
        <f t="shared" si="544"/>
        <v>0</v>
      </c>
      <c r="CN752" s="13">
        <f t="shared" si="545"/>
        <v>0</v>
      </c>
      <c r="CO752" s="13">
        <f t="shared" si="546"/>
        <v>0</v>
      </c>
      <c r="CP752" s="13">
        <f t="shared" si="547"/>
        <v>0</v>
      </c>
      <c r="CQ752" s="13">
        <f t="shared" si="548"/>
        <v>0</v>
      </c>
      <c r="CR752" s="13">
        <f t="shared" si="549"/>
        <v>1</v>
      </c>
      <c r="CS752" s="13">
        <f t="shared" si="551"/>
        <v>0</v>
      </c>
      <c r="CT752" s="13" t="s">
        <v>107</v>
      </c>
    </row>
    <row r="753" spans="1:98" x14ac:dyDescent="0.35">
      <c r="A753" s="14">
        <v>559</v>
      </c>
      <c r="B753" s="6">
        <v>753</v>
      </c>
      <c r="C753" s="13">
        <v>31</v>
      </c>
      <c r="D753" s="6">
        <v>2</v>
      </c>
      <c r="G753" s="6">
        <v>1</v>
      </c>
      <c r="H753" s="6"/>
      <c r="I753" s="6"/>
      <c r="J753" s="6" t="s">
        <v>338</v>
      </c>
      <c r="K753" s="16">
        <v>43795</v>
      </c>
      <c r="L753" s="6" t="s">
        <v>172</v>
      </c>
      <c r="M753" s="6" t="s">
        <v>139</v>
      </c>
      <c r="N753" s="6"/>
      <c r="O753" s="6"/>
      <c r="P753" s="16">
        <v>43783</v>
      </c>
      <c r="Q753" s="17">
        <v>0.89583333333333337</v>
      </c>
      <c r="R753" s="6" t="s">
        <v>99</v>
      </c>
      <c r="S753" s="6" t="s">
        <v>98</v>
      </c>
      <c r="T753" s="6" t="s">
        <v>49</v>
      </c>
      <c r="U753" s="6" t="s">
        <v>1106</v>
      </c>
      <c r="W753" s="6" t="s">
        <v>94</v>
      </c>
      <c r="Y753" s="6" t="s">
        <v>87</v>
      </c>
      <c r="AU753" s="6" t="s">
        <v>105</v>
      </c>
      <c r="AV753" s="6" t="s">
        <v>106</v>
      </c>
      <c r="AX753" s="6" t="s">
        <v>99</v>
      </c>
      <c r="AY753" s="13">
        <f t="shared" si="506"/>
        <v>1</v>
      </c>
      <c r="AZ753" s="13">
        <f t="shared" si="507"/>
        <v>0</v>
      </c>
      <c r="BA753" s="13">
        <f t="shared" si="508"/>
        <v>0</v>
      </c>
      <c r="BB753" s="13">
        <f t="shared" si="509"/>
        <v>0</v>
      </c>
      <c r="BC753" s="13">
        <f t="shared" si="510"/>
        <v>0</v>
      </c>
      <c r="BD753" s="13">
        <f t="shared" si="511"/>
        <v>0</v>
      </c>
      <c r="BE753" s="13">
        <f>COUNTIF(T753:AW753,"Tocaciones")</f>
        <v>0</v>
      </c>
      <c r="BF753" s="13">
        <f t="shared" si="512"/>
        <v>0</v>
      </c>
      <c r="BG753" s="13">
        <f t="shared" si="513"/>
        <v>0</v>
      </c>
      <c r="BH753" s="13">
        <f t="shared" si="514"/>
        <v>0</v>
      </c>
      <c r="BI753" s="13">
        <f t="shared" si="515"/>
        <v>0</v>
      </c>
      <c r="BJ753" s="13">
        <f t="shared" si="516"/>
        <v>0</v>
      </c>
      <c r="BK753" s="13">
        <f t="shared" si="517"/>
        <v>0</v>
      </c>
      <c r="BL753" s="13">
        <f t="shared" si="518"/>
        <v>0</v>
      </c>
      <c r="BM753" s="13">
        <f t="shared" si="519"/>
        <v>0</v>
      </c>
      <c r="BN753" s="13">
        <f t="shared" si="520"/>
        <v>0</v>
      </c>
      <c r="BO753" s="13">
        <f t="shared" si="521"/>
        <v>0</v>
      </c>
      <c r="BP753" s="13">
        <f t="shared" si="522"/>
        <v>0</v>
      </c>
      <c r="BQ753" s="13">
        <f t="shared" si="523"/>
        <v>0</v>
      </c>
      <c r="BR753" s="13">
        <f t="shared" si="524"/>
        <v>0</v>
      </c>
      <c r="BS753" s="13">
        <f t="shared" si="525"/>
        <v>0</v>
      </c>
      <c r="BT753" s="13">
        <f t="shared" si="526"/>
        <v>0</v>
      </c>
      <c r="BU753" s="40">
        <f t="shared" si="550"/>
        <v>1</v>
      </c>
      <c r="BV753" s="13">
        <f t="shared" si="527"/>
        <v>0</v>
      </c>
      <c r="BW753" s="13">
        <f t="shared" si="528"/>
        <v>0</v>
      </c>
      <c r="BX753" s="13">
        <f t="shared" si="529"/>
        <v>0</v>
      </c>
      <c r="BY753" s="13">
        <f t="shared" si="530"/>
        <v>0</v>
      </c>
      <c r="BZ753" s="13">
        <f t="shared" si="531"/>
        <v>0</v>
      </c>
      <c r="CA753" s="13">
        <f t="shared" si="532"/>
        <v>0</v>
      </c>
      <c r="CB753" s="13">
        <f t="shared" si="533"/>
        <v>0</v>
      </c>
      <c r="CC753" s="13">
        <f t="shared" si="534"/>
        <v>0</v>
      </c>
      <c r="CD753" s="13">
        <f t="shared" si="535"/>
        <v>0</v>
      </c>
      <c r="CE753" s="13">
        <f t="shared" si="536"/>
        <v>0</v>
      </c>
      <c r="CF753" s="13">
        <f t="shared" si="537"/>
        <v>0</v>
      </c>
      <c r="CG753" s="13">
        <f t="shared" si="538"/>
        <v>0</v>
      </c>
      <c r="CH753" s="13">
        <f t="shared" si="539"/>
        <v>0</v>
      </c>
      <c r="CI753" s="13">
        <f t="shared" si="540"/>
        <v>0</v>
      </c>
      <c r="CJ753" s="13">
        <f t="shared" si="541"/>
        <v>0</v>
      </c>
      <c r="CK753" s="13">
        <f t="shared" si="542"/>
        <v>1</v>
      </c>
      <c r="CL753" s="13">
        <f t="shared" si="543"/>
        <v>0</v>
      </c>
      <c r="CM753" s="13">
        <f t="shared" si="544"/>
        <v>0</v>
      </c>
      <c r="CN753" s="13">
        <f t="shared" si="545"/>
        <v>0</v>
      </c>
      <c r="CO753" s="13">
        <f t="shared" si="546"/>
        <v>0</v>
      </c>
      <c r="CP753" s="13">
        <f t="shared" si="547"/>
        <v>0</v>
      </c>
      <c r="CQ753" s="13">
        <f t="shared" si="548"/>
        <v>0</v>
      </c>
      <c r="CR753" s="13">
        <f t="shared" si="549"/>
        <v>1</v>
      </c>
      <c r="CS753" s="13">
        <f t="shared" si="551"/>
        <v>0</v>
      </c>
      <c r="CT753" s="13" t="s">
        <v>107</v>
      </c>
    </row>
    <row r="754" spans="1:98" x14ac:dyDescent="0.35">
      <c r="A754" s="14">
        <v>560</v>
      </c>
      <c r="B754" s="6">
        <v>754</v>
      </c>
      <c r="C754" s="13">
        <v>23</v>
      </c>
      <c r="D754" s="6">
        <v>1</v>
      </c>
      <c r="G754" s="6">
        <v>1</v>
      </c>
      <c r="H754" s="6"/>
      <c r="I754" s="6"/>
      <c r="J754" s="6" t="s">
        <v>338</v>
      </c>
      <c r="K754" s="16">
        <v>43795</v>
      </c>
      <c r="L754" s="6" t="s">
        <v>172</v>
      </c>
      <c r="M754" s="6" t="s">
        <v>139</v>
      </c>
      <c r="N754" s="6"/>
      <c r="O754" s="6"/>
      <c r="P754" s="16">
        <v>43781</v>
      </c>
      <c r="Q754" s="17">
        <v>0.95833333333333337</v>
      </c>
      <c r="R754" s="6" t="s">
        <v>99</v>
      </c>
      <c r="S754" s="6" t="s">
        <v>99</v>
      </c>
      <c r="T754" s="6" t="s">
        <v>52</v>
      </c>
      <c r="U754" s="6" t="s">
        <v>1107</v>
      </c>
      <c r="V754" s="6" t="s">
        <v>141</v>
      </c>
      <c r="W754" s="6" t="s">
        <v>94</v>
      </c>
      <c r="Y754" s="6" t="s">
        <v>73</v>
      </c>
      <c r="Z754" s="6" t="s">
        <v>76</v>
      </c>
      <c r="AU754" s="6" t="s">
        <v>105</v>
      </c>
      <c r="AV754" s="6" t="s">
        <v>106</v>
      </c>
      <c r="AX754" s="6" t="s">
        <v>99</v>
      </c>
      <c r="AY754" s="13">
        <f t="shared" si="506"/>
        <v>0</v>
      </c>
      <c r="AZ754" s="13">
        <f t="shared" si="507"/>
        <v>0</v>
      </c>
      <c r="BA754" s="13">
        <f t="shared" si="508"/>
        <v>0</v>
      </c>
      <c r="BB754" s="13">
        <f t="shared" si="509"/>
        <v>1</v>
      </c>
      <c r="BC754" s="13">
        <f t="shared" si="510"/>
        <v>0</v>
      </c>
      <c r="BD754" s="13">
        <f t="shared" si="511"/>
        <v>0</v>
      </c>
      <c r="BE754" s="13">
        <f>COUNTIF(T754:AT754,"Tocaciones")</f>
        <v>0</v>
      </c>
      <c r="BF754" s="13">
        <f t="shared" si="512"/>
        <v>0</v>
      </c>
      <c r="BG754" s="13">
        <f t="shared" si="513"/>
        <v>0</v>
      </c>
      <c r="BH754" s="13">
        <f t="shared" si="514"/>
        <v>0</v>
      </c>
      <c r="BI754" s="13">
        <f t="shared" si="515"/>
        <v>0</v>
      </c>
      <c r="BJ754" s="13">
        <f t="shared" si="516"/>
        <v>0</v>
      </c>
      <c r="BK754" s="13">
        <f t="shared" si="517"/>
        <v>0</v>
      </c>
      <c r="BL754" s="13">
        <f t="shared" si="518"/>
        <v>0</v>
      </c>
      <c r="BM754" s="13">
        <f t="shared" si="519"/>
        <v>0</v>
      </c>
      <c r="BN754" s="13">
        <f t="shared" si="520"/>
        <v>0</v>
      </c>
      <c r="BO754" s="13">
        <f t="shared" si="521"/>
        <v>0</v>
      </c>
      <c r="BP754" s="13">
        <f t="shared" si="522"/>
        <v>0</v>
      </c>
      <c r="BQ754" s="13">
        <f t="shared" si="523"/>
        <v>0</v>
      </c>
      <c r="BR754" s="13">
        <f t="shared" si="524"/>
        <v>0</v>
      </c>
      <c r="BS754" s="13">
        <f t="shared" si="525"/>
        <v>0</v>
      </c>
      <c r="BT754" s="13">
        <f t="shared" si="526"/>
        <v>0</v>
      </c>
      <c r="BU754" s="40">
        <f t="shared" si="550"/>
        <v>1</v>
      </c>
      <c r="BV754" s="13">
        <f t="shared" si="527"/>
        <v>0</v>
      </c>
      <c r="BW754" s="13">
        <f t="shared" si="528"/>
        <v>1</v>
      </c>
      <c r="BX754" s="13">
        <f t="shared" si="529"/>
        <v>0</v>
      </c>
      <c r="BY754" s="13">
        <f t="shared" si="530"/>
        <v>0</v>
      </c>
      <c r="BZ754" s="13">
        <f t="shared" si="531"/>
        <v>1</v>
      </c>
      <c r="CA754" s="13">
        <f t="shared" si="532"/>
        <v>0</v>
      </c>
      <c r="CB754" s="13">
        <f t="shared" si="533"/>
        <v>0</v>
      </c>
      <c r="CC754" s="13">
        <f t="shared" si="534"/>
        <v>0</v>
      </c>
      <c r="CD754" s="13">
        <f t="shared" si="535"/>
        <v>0</v>
      </c>
      <c r="CE754" s="13">
        <f t="shared" si="536"/>
        <v>0</v>
      </c>
      <c r="CF754" s="13">
        <f t="shared" si="537"/>
        <v>0</v>
      </c>
      <c r="CG754" s="13">
        <f t="shared" si="538"/>
        <v>0</v>
      </c>
      <c r="CH754" s="13">
        <f t="shared" si="539"/>
        <v>0</v>
      </c>
      <c r="CI754" s="13">
        <f t="shared" si="540"/>
        <v>0</v>
      </c>
      <c r="CJ754" s="13">
        <f t="shared" si="541"/>
        <v>0</v>
      </c>
      <c r="CK754" s="13">
        <f t="shared" si="542"/>
        <v>0</v>
      </c>
      <c r="CL754" s="13">
        <f t="shared" si="543"/>
        <v>0</v>
      </c>
      <c r="CM754" s="13">
        <f t="shared" si="544"/>
        <v>0</v>
      </c>
      <c r="CN754" s="13">
        <f t="shared" si="545"/>
        <v>0</v>
      </c>
      <c r="CO754" s="13">
        <f t="shared" si="546"/>
        <v>0</v>
      </c>
      <c r="CP754" s="13">
        <f t="shared" si="547"/>
        <v>0</v>
      </c>
      <c r="CQ754" s="13">
        <f t="shared" si="548"/>
        <v>0</v>
      </c>
      <c r="CR754" s="13">
        <f t="shared" si="549"/>
        <v>1</v>
      </c>
      <c r="CS754" s="13">
        <f t="shared" si="551"/>
        <v>0</v>
      </c>
      <c r="CT754" s="13" t="s">
        <v>107</v>
      </c>
    </row>
    <row r="755" spans="1:98" x14ac:dyDescent="0.35">
      <c r="A755" s="14">
        <v>561</v>
      </c>
      <c r="B755" s="6">
        <v>755</v>
      </c>
      <c r="C755" s="13">
        <v>35</v>
      </c>
      <c r="D755" s="6">
        <v>1</v>
      </c>
      <c r="G755" s="6">
        <v>1</v>
      </c>
      <c r="H755" s="6"/>
      <c r="I755" s="6"/>
      <c r="J755" s="6" t="s">
        <v>338</v>
      </c>
      <c r="K755" s="16">
        <v>43795</v>
      </c>
      <c r="L755" s="6" t="s">
        <v>172</v>
      </c>
      <c r="M755" s="6" t="s">
        <v>139</v>
      </c>
      <c r="N755" s="6"/>
      <c r="O755" s="6"/>
      <c r="P755" s="21">
        <v>43776</v>
      </c>
      <c r="Q755" s="17">
        <v>0.94444444444444442</v>
      </c>
      <c r="R755" s="6" t="s">
        <v>99</v>
      </c>
      <c r="S755" s="6" t="s">
        <v>99</v>
      </c>
      <c r="T755" s="6" t="s">
        <v>63</v>
      </c>
      <c r="U755" s="6" t="s">
        <v>1108</v>
      </c>
      <c r="V755" s="6" t="s">
        <v>141</v>
      </c>
      <c r="W755" s="6" t="s">
        <v>94</v>
      </c>
      <c r="Y755" s="6" t="s">
        <v>82</v>
      </c>
      <c r="AU755" s="6" t="s">
        <v>105</v>
      </c>
      <c r="AV755" s="6" t="s">
        <v>106</v>
      </c>
      <c r="AX755" s="6" t="s">
        <v>99</v>
      </c>
      <c r="AY755" s="13">
        <f t="shared" si="506"/>
        <v>0</v>
      </c>
      <c r="AZ755" s="13">
        <f t="shared" si="507"/>
        <v>0</v>
      </c>
      <c r="BA755" s="13">
        <f t="shared" si="508"/>
        <v>0</v>
      </c>
      <c r="BB755" s="13">
        <f t="shared" si="509"/>
        <v>0</v>
      </c>
      <c r="BC755" s="13">
        <f t="shared" si="510"/>
        <v>0</v>
      </c>
      <c r="BD755" s="13">
        <f t="shared" si="511"/>
        <v>0</v>
      </c>
      <c r="BE755" s="13">
        <f>COUNTIF(T755:AW755,"Tocaciones")</f>
        <v>0</v>
      </c>
      <c r="BF755" s="13">
        <f t="shared" si="512"/>
        <v>0</v>
      </c>
      <c r="BG755" s="13">
        <f t="shared" si="513"/>
        <v>0</v>
      </c>
      <c r="BH755" s="13">
        <f t="shared" si="514"/>
        <v>0</v>
      </c>
      <c r="BI755" s="13">
        <f t="shared" si="515"/>
        <v>0</v>
      </c>
      <c r="BJ755" s="13">
        <f t="shared" si="516"/>
        <v>0</v>
      </c>
      <c r="BK755" s="13">
        <f t="shared" si="517"/>
        <v>0</v>
      </c>
      <c r="BL755" s="13">
        <f t="shared" si="518"/>
        <v>0</v>
      </c>
      <c r="BM755" s="13">
        <f t="shared" si="519"/>
        <v>1</v>
      </c>
      <c r="BN755" s="13">
        <f t="shared" si="520"/>
        <v>0</v>
      </c>
      <c r="BO755" s="13">
        <f t="shared" si="521"/>
        <v>0</v>
      </c>
      <c r="BP755" s="13">
        <f t="shared" si="522"/>
        <v>0</v>
      </c>
      <c r="BQ755" s="13">
        <f t="shared" si="523"/>
        <v>0</v>
      </c>
      <c r="BR755" s="13">
        <f t="shared" si="524"/>
        <v>0</v>
      </c>
      <c r="BS755" s="13">
        <f t="shared" si="525"/>
        <v>0</v>
      </c>
      <c r="BT755" s="13">
        <f t="shared" si="526"/>
        <v>0</v>
      </c>
      <c r="BU755" s="40">
        <f t="shared" si="550"/>
        <v>1</v>
      </c>
      <c r="BV755" s="13">
        <f t="shared" si="527"/>
        <v>0</v>
      </c>
      <c r="BW755" s="13">
        <f t="shared" si="528"/>
        <v>0</v>
      </c>
      <c r="BX755" s="13">
        <f t="shared" si="529"/>
        <v>0</v>
      </c>
      <c r="BY755" s="13">
        <f t="shared" si="530"/>
        <v>0</v>
      </c>
      <c r="BZ755" s="13">
        <f t="shared" si="531"/>
        <v>0</v>
      </c>
      <c r="CA755" s="13">
        <f t="shared" si="532"/>
        <v>0</v>
      </c>
      <c r="CB755" s="13">
        <f t="shared" si="533"/>
        <v>0</v>
      </c>
      <c r="CC755" s="13">
        <f t="shared" si="534"/>
        <v>0</v>
      </c>
      <c r="CD755" s="13">
        <f t="shared" si="535"/>
        <v>0</v>
      </c>
      <c r="CE755" s="13">
        <f t="shared" si="536"/>
        <v>0</v>
      </c>
      <c r="CF755" s="13">
        <f t="shared" si="537"/>
        <v>1</v>
      </c>
      <c r="CG755" s="13">
        <f t="shared" si="538"/>
        <v>0</v>
      </c>
      <c r="CH755" s="13">
        <f t="shared" si="539"/>
        <v>0</v>
      </c>
      <c r="CI755" s="13">
        <f t="shared" si="540"/>
        <v>0</v>
      </c>
      <c r="CJ755" s="13">
        <f t="shared" si="541"/>
        <v>0</v>
      </c>
      <c r="CK755" s="13">
        <f t="shared" si="542"/>
        <v>0</v>
      </c>
      <c r="CL755" s="13">
        <f t="shared" si="543"/>
        <v>0</v>
      </c>
      <c r="CM755" s="13">
        <f t="shared" si="544"/>
        <v>0</v>
      </c>
      <c r="CN755" s="13">
        <f t="shared" si="545"/>
        <v>0</v>
      </c>
      <c r="CO755" s="13">
        <f t="shared" si="546"/>
        <v>0</v>
      </c>
      <c r="CP755" s="13">
        <f t="shared" si="547"/>
        <v>0</v>
      </c>
      <c r="CQ755" s="13">
        <f t="shared" si="548"/>
        <v>0</v>
      </c>
      <c r="CR755" s="13">
        <f t="shared" si="549"/>
        <v>1</v>
      </c>
      <c r="CS755" s="13">
        <f t="shared" si="551"/>
        <v>0</v>
      </c>
      <c r="CT755" s="13" t="s">
        <v>107</v>
      </c>
    </row>
    <row r="756" spans="1:98" x14ac:dyDescent="0.35">
      <c r="A756" s="14">
        <v>561</v>
      </c>
      <c r="B756" s="6">
        <v>756</v>
      </c>
      <c r="C756" s="13">
        <v>29</v>
      </c>
      <c r="D756" s="6">
        <v>2</v>
      </c>
      <c r="G756" s="6">
        <v>1</v>
      </c>
      <c r="H756" s="6"/>
      <c r="I756" s="6"/>
      <c r="J756" s="6" t="s">
        <v>338</v>
      </c>
      <c r="K756" s="16">
        <v>43795</v>
      </c>
      <c r="L756" s="6" t="s">
        <v>172</v>
      </c>
      <c r="M756" s="6" t="s">
        <v>139</v>
      </c>
      <c r="N756" s="6"/>
      <c r="O756" s="6"/>
      <c r="P756" s="21">
        <v>43776</v>
      </c>
      <c r="Q756" s="17">
        <v>0.94444444444444442</v>
      </c>
      <c r="R756" s="6" t="s">
        <v>99</v>
      </c>
      <c r="S756" s="6" t="s">
        <v>99</v>
      </c>
      <c r="T756" s="6" t="s">
        <v>63</v>
      </c>
      <c r="U756" s="6" t="s">
        <v>1108</v>
      </c>
      <c r="V756" s="6" t="s">
        <v>141</v>
      </c>
      <c r="W756" s="6" t="s">
        <v>94</v>
      </c>
      <c r="Y756" s="6" t="s">
        <v>82</v>
      </c>
      <c r="AU756" s="6" t="s">
        <v>105</v>
      </c>
      <c r="AV756" s="6" t="s">
        <v>106</v>
      </c>
      <c r="AX756" s="6" t="s">
        <v>99</v>
      </c>
      <c r="AY756" s="13">
        <f t="shared" si="506"/>
        <v>0</v>
      </c>
      <c r="AZ756" s="13">
        <f t="shared" si="507"/>
        <v>0</v>
      </c>
      <c r="BA756" s="13">
        <f t="shared" si="508"/>
        <v>0</v>
      </c>
      <c r="BB756" s="13">
        <f t="shared" si="509"/>
        <v>0</v>
      </c>
      <c r="BC756" s="13">
        <f t="shared" si="510"/>
        <v>0</v>
      </c>
      <c r="BD756" s="13">
        <f t="shared" si="511"/>
        <v>0</v>
      </c>
      <c r="BE756" s="13">
        <f>COUNTIF(T756:AT756,"Tocaciones")</f>
        <v>0</v>
      </c>
      <c r="BF756" s="13">
        <f t="shared" si="512"/>
        <v>0</v>
      </c>
      <c r="BG756" s="13">
        <f t="shared" si="513"/>
        <v>0</v>
      </c>
      <c r="BH756" s="13">
        <f t="shared" si="514"/>
        <v>0</v>
      </c>
      <c r="BI756" s="13">
        <f t="shared" si="515"/>
        <v>0</v>
      </c>
      <c r="BJ756" s="13">
        <f t="shared" si="516"/>
        <v>0</v>
      </c>
      <c r="BK756" s="13">
        <f t="shared" si="517"/>
        <v>0</v>
      </c>
      <c r="BL756" s="13">
        <f t="shared" si="518"/>
        <v>0</v>
      </c>
      <c r="BM756" s="13">
        <f t="shared" si="519"/>
        <v>1</v>
      </c>
      <c r="BN756" s="13">
        <f t="shared" si="520"/>
        <v>0</v>
      </c>
      <c r="BO756" s="13">
        <f t="shared" si="521"/>
        <v>0</v>
      </c>
      <c r="BP756" s="13">
        <f t="shared" si="522"/>
        <v>0</v>
      </c>
      <c r="BQ756" s="13">
        <f t="shared" si="523"/>
        <v>0</v>
      </c>
      <c r="BR756" s="13">
        <f t="shared" si="524"/>
        <v>0</v>
      </c>
      <c r="BS756" s="13">
        <f t="shared" si="525"/>
        <v>0</v>
      </c>
      <c r="BT756" s="13">
        <f t="shared" si="526"/>
        <v>0</v>
      </c>
      <c r="BU756" s="40">
        <f t="shared" si="550"/>
        <v>1</v>
      </c>
      <c r="BV756" s="13">
        <f t="shared" si="527"/>
        <v>0</v>
      </c>
      <c r="BW756" s="13">
        <f t="shared" si="528"/>
        <v>0</v>
      </c>
      <c r="BX756" s="13">
        <f t="shared" si="529"/>
        <v>0</v>
      </c>
      <c r="BY756" s="13">
        <f t="shared" si="530"/>
        <v>0</v>
      </c>
      <c r="BZ756" s="13">
        <f t="shared" si="531"/>
        <v>0</v>
      </c>
      <c r="CA756" s="13">
        <f t="shared" si="532"/>
        <v>0</v>
      </c>
      <c r="CB756" s="13">
        <f t="shared" si="533"/>
        <v>0</v>
      </c>
      <c r="CC756" s="13">
        <f t="shared" si="534"/>
        <v>0</v>
      </c>
      <c r="CD756" s="13">
        <f t="shared" si="535"/>
        <v>0</v>
      </c>
      <c r="CE756" s="13">
        <f t="shared" si="536"/>
        <v>0</v>
      </c>
      <c r="CF756" s="13">
        <f t="shared" si="537"/>
        <v>1</v>
      </c>
      <c r="CG756" s="13">
        <f t="shared" si="538"/>
        <v>0</v>
      </c>
      <c r="CH756" s="13">
        <f t="shared" si="539"/>
        <v>0</v>
      </c>
      <c r="CI756" s="13">
        <f t="shared" si="540"/>
        <v>0</v>
      </c>
      <c r="CJ756" s="13">
        <f t="shared" si="541"/>
        <v>0</v>
      </c>
      <c r="CK756" s="13">
        <f t="shared" si="542"/>
        <v>0</v>
      </c>
      <c r="CL756" s="13">
        <f t="shared" si="543"/>
        <v>0</v>
      </c>
      <c r="CM756" s="13">
        <f t="shared" si="544"/>
        <v>0</v>
      </c>
      <c r="CN756" s="13">
        <f t="shared" si="545"/>
        <v>0</v>
      </c>
      <c r="CO756" s="13">
        <f t="shared" si="546"/>
        <v>0</v>
      </c>
      <c r="CP756" s="13">
        <f t="shared" si="547"/>
        <v>0</v>
      </c>
      <c r="CQ756" s="13">
        <f t="shared" si="548"/>
        <v>0</v>
      </c>
      <c r="CR756" s="13">
        <f t="shared" si="549"/>
        <v>1</v>
      </c>
      <c r="CS756" s="13">
        <f t="shared" si="551"/>
        <v>0</v>
      </c>
      <c r="CT756" s="13" t="s">
        <v>107</v>
      </c>
    </row>
    <row r="757" spans="1:98" x14ac:dyDescent="0.35">
      <c r="A757" s="14">
        <v>562</v>
      </c>
      <c r="B757" s="6">
        <v>757</v>
      </c>
      <c r="C757" s="6">
        <v>19</v>
      </c>
      <c r="D757" s="6">
        <v>2</v>
      </c>
      <c r="G757" s="6">
        <v>1</v>
      </c>
      <c r="H757" s="6"/>
      <c r="I757" s="6"/>
      <c r="J757" s="6" t="s">
        <v>338</v>
      </c>
      <c r="K757" s="16">
        <v>43795</v>
      </c>
      <c r="L757" s="6" t="s">
        <v>172</v>
      </c>
      <c r="M757" s="6" t="s">
        <v>139</v>
      </c>
      <c r="N757" s="6"/>
      <c r="O757" s="6"/>
      <c r="P757" s="16">
        <v>43777</v>
      </c>
      <c r="Q757" s="17">
        <v>0.875</v>
      </c>
      <c r="R757" s="6" t="s">
        <v>99</v>
      </c>
      <c r="S757" s="6" t="s">
        <v>98</v>
      </c>
      <c r="T757" s="6" t="s">
        <v>63</v>
      </c>
      <c r="U757" s="6" t="s">
        <v>1109</v>
      </c>
      <c r="V757" s="6" t="s">
        <v>141</v>
      </c>
      <c r="W757" s="6" t="s">
        <v>94</v>
      </c>
      <c r="Y757" s="6" t="s">
        <v>82</v>
      </c>
      <c r="AU757" s="6" t="s">
        <v>105</v>
      </c>
      <c r="AV757" s="6" t="s">
        <v>106</v>
      </c>
      <c r="AX757" s="6" t="s">
        <v>99</v>
      </c>
      <c r="AY757" s="13">
        <f t="shared" si="506"/>
        <v>0</v>
      </c>
      <c r="AZ757" s="13">
        <f t="shared" si="507"/>
        <v>0</v>
      </c>
      <c r="BA757" s="13">
        <f t="shared" si="508"/>
        <v>0</v>
      </c>
      <c r="BB757" s="13">
        <f t="shared" si="509"/>
        <v>0</v>
      </c>
      <c r="BC757" s="13">
        <f t="shared" si="510"/>
        <v>0</v>
      </c>
      <c r="BD757" s="13">
        <f t="shared" si="511"/>
        <v>0</v>
      </c>
      <c r="BE757" s="13">
        <f>COUNTIF(T757:AW757,"Tocaciones")</f>
        <v>0</v>
      </c>
      <c r="BF757" s="13">
        <f t="shared" si="512"/>
        <v>0</v>
      </c>
      <c r="BG757" s="13">
        <f t="shared" si="513"/>
        <v>0</v>
      </c>
      <c r="BH757" s="13">
        <f t="shared" si="514"/>
        <v>0</v>
      </c>
      <c r="BI757" s="13">
        <f t="shared" si="515"/>
        <v>0</v>
      </c>
      <c r="BJ757" s="13">
        <f t="shared" si="516"/>
        <v>0</v>
      </c>
      <c r="BK757" s="13">
        <f t="shared" si="517"/>
        <v>0</v>
      </c>
      <c r="BL757" s="13">
        <f t="shared" si="518"/>
        <v>0</v>
      </c>
      <c r="BM757" s="13">
        <f t="shared" si="519"/>
        <v>1</v>
      </c>
      <c r="BN757" s="13">
        <f t="shared" si="520"/>
        <v>0</v>
      </c>
      <c r="BO757" s="13">
        <f t="shared" si="521"/>
        <v>0</v>
      </c>
      <c r="BP757" s="13">
        <f t="shared" si="522"/>
        <v>0</v>
      </c>
      <c r="BQ757" s="13">
        <f t="shared" si="523"/>
        <v>0</v>
      </c>
      <c r="BR757" s="13">
        <f t="shared" si="524"/>
        <v>0</v>
      </c>
      <c r="BS757" s="13">
        <f t="shared" si="525"/>
        <v>0</v>
      </c>
      <c r="BT757" s="13">
        <f t="shared" si="526"/>
        <v>0</v>
      </c>
      <c r="BU757" s="40">
        <f t="shared" si="550"/>
        <v>1</v>
      </c>
      <c r="BV757" s="13">
        <f t="shared" si="527"/>
        <v>0</v>
      </c>
      <c r="BW757" s="13">
        <f t="shared" si="528"/>
        <v>0</v>
      </c>
      <c r="BX757" s="13">
        <f t="shared" si="529"/>
        <v>0</v>
      </c>
      <c r="BY757" s="13">
        <f t="shared" si="530"/>
        <v>0</v>
      </c>
      <c r="BZ757" s="13">
        <f t="shared" si="531"/>
        <v>0</v>
      </c>
      <c r="CA757" s="13">
        <f t="shared" si="532"/>
        <v>0</v>
      </c>
      <c r="CB757" s="13">
        <f t="shared" si="533"/>
        <v>0</v>
      </c>
      <c r="CC757" s="13">
        <f t="shared" si="534"/>
        <v>0</v>
      </c>
      <c r="CD757" s="13">
        <f t="shared" si="535"/>
        <v>0</v>
      </c>
      <c r="CE757" s="13">
        <f t="shared" si="536"/>
        <v>0</v>
      </c>
      <c r="CF757" s="13">
        <f t="shared" si="537"/>
        <v>1</v>
      </c>
      <c r="CG757" s="13">
        <f t="shared" si="538"/>
        <v>0</v>
      </c>
      <c r="CH757" s="13">
        <f t="shared" si="539"/>
        <v>0</v>
      </c>
      <c r="CI757" s="13">
        <f t="shared" si="540"/>
        <v>0</v>
      </c>
      <c r="CJ757" s="13">
        <f t="shared" si="541"/>
        <v>0</v>
      </c>
      <c r="CK757" s="13">
        <f t="shared" si="542"/>
        <v>0</v>
      </c>
      <c r="CL757" s="13">
        <f t="shared" si="543"/>
        <v>0</v>
      </c>
      <c r="CM757" s="13">
        <f t="shared" si="544"/>
        <v>0</v>
      </c>
      <c r="CN757" s="13">
        <f t="shared" si="545"/>
        <v>0</v>
      </c>
      <c r="CO757" s="13">
        <f t="shared" si="546"/>
        <v>0</v>
      </c>
      <c r="CP757" s="13">
        <f t="shared" si="547"/>
        <v>0</v>
      </c>
      <c r="CQ757" s="13">
        <f t="shared" si="548"/>
        <v>0</v>
      </c>
      <c r="CR757" s="13">
        <f t="shared" si="549"/>
        <v>1</v>
      </c>
      <c r="CS757" s="13">
        <f t="shared" si="551"/>
        <v>0</v>
      </c>
      <c r="CT757" s="13" t="s">
        <v>107</v>
      </c>
    </row>
    <row r="758" spans="1:98" x14ac:dyDescent="0.35">
      <c r="A758" s="14">
        <v>563</v>
      </c>
      <c r="B758" s="6">
        <v>758</v>
      </c>
      <c r="C758" s="13">
        <v>53</v>
      </c>
      <c r="D758" s="6">
        <v>1</v>
      </c>
      <c r="G758" s="6">
        <v>1</v>
      </c>
      <c r="H758" s="6"/>
      <c r="I758" s="6"/>
      <c r="J758" s="6" t="s">
        <v>338</v>
      </c>
      <c r="K758" s="16">
        <v>43795</v>
      </c>
      <c r="L758" s="6" t="s">
        <v>172</v>
      </c>
      <c r="M758" s="6" t="s">
        <v>139</v>
      </c>
      <c r="N758" s="6"/>
      <c r="O758" s="6"/>
      <c r="P758" s="21">
        <v>43775</v>
      </c>
      <c r="Q758" s="17">
        <v>0.5</v>
      </c>
      <c r="R758" s="6" t="s">
        <v>99</v>
      </c>
      <c r="S758" s="6" t="s">
        <v>99</v>
      </c>
      <c r="T758" s="6" t="s">
        <v>59</v>
      </c>
      <c r="U758" s="6" t="s">
        <v>241</v>
      </c>
      <c r="V758" s="6" t="s">
        <v>141</v>
      </c>
      <c r="W758" s="6" t="s">
        <v>94</v>
      </c>
      <c r="Y758" s="6" t="s">
        <v>83</v>
      </c>
      <c r="AU758" s="6" t="s">
        <v>105</v>
      </c>
      <c r="AV758" s="6" t="s">
        <v>106</v>
      </c>
      <c r="AX758" s="6" t="s">
        <v>99</v>
      </c>
      <c r="AY758" s="13">
        <f t="shared" si="506"/>
        <v>0</v>
      </c>
      <c r="AZ758" s="13">
        <f t="shared" si="507"/>
        <v>0</v>
      </c>
      <c r="BA758" s="13">
        <f t="shared" si="508"/>
        <v>0</v>
      </c>
      <c r="BB758" s="13">
        <f t="shared" si="509"/>
        <v>0</v>
      </c>
      <c r="BC758" s="13">
        <f t="shared" si="510"/>
        <v>0</v>
      </c>
      <c r="BD758" s="13">
        <f t="shared" si="511"/>
        <v>0</v>
      </c>
      <c r="BE758" s="13">
        <f>COUNTIF(T758:AT758,"Tocaciones")</f>
        <v>0</v>
      </c>
      <c r="BF758" s="13">
        <f t="shared" si="512"/>
        <v>0</v>
      </c>
      <c r="BG758" s="13">
        <f t="shared" si="513"/>
        <v>0</v>
      </c>
      <c r="BH758" s="13">
        <f t="shared" si="514"/>
        <v>0</v>
      </c>
      <c r="BI758" s="13">
        <f t="shared" si="515"/>
        <v>1</v>
      </c>
      <c r="BJ758" s="13">
        <f t="shared" si="516"/>
        <v>0</v>
      </c>
      <c r="BK758" s="13">
        <f t="shared" si="517"/>
        <v>0</v>
      </c>
      <c r="BL758" s="13">
        <f t="shared" si="518"/>
        <v>0</v>
      </c>
      <c r="BM758" s="13">
        <f t="shared" si="519"/>
        <v>0</v>
      </c>
      <c r="BN758" s="13">
        <f t="shared" si="520"/>
        <v>0</v>
      </c>
      <c r="BO758" s="13">
        <f t="shared" si="521"/>
        <v>0</v>
      </c>
      <c r="BP758" s="13">
        <f t="shared" si="522"/>
        <v>0</v>
      </c>
      <c r="BQ758" s="13">
        <f t="shared" si="523"/>
        <v>0</v>
      </c>
      <c r="BR758" s="13">
        <f t="shared" si="524"/>
        <v>0</v>
      </c>
      <c r="BS758" s="13">
        <f t="shared" si="525"/>
        <v>0</v>
      </c>
      <c r="BT758" s="13">
        <f t="shared" si="526"/>
        <v>0</v>
      </c>
      <c r="BU758" s="40">
        <f t="shared" si="550"/>
        <v>1</v>
      </c>
      <c r="BV758" s="13">
        <f t="shared" si="527"/>
        <v>0</v>
      </c>
      <c r="BW758" s="13">
        <f t="shared" si="528"/>
        <v>0</v>
      </c>
      <c r="BX758" s="13">
        <f t="shared" si="529"/>
        <v>0</v>
      </c>
      <c r="BY758" s="13">
        <f t="shared" si="530"/>
        <v>0</v>
      </c>
      <c r="BZ758" s="13">
        <f t="shared" si="531"/>
        <v>0</v>
      </c>
      <c r="CA758" s="13">
        <f t="shared" si="532"/>
        <v>0</v>
      </c>
      <c r="CB758" s="13">
        <f t="shared" si="533"/>
        <v>0</v>
      </c>
      <c r="CC758" s="13">
        <f t="shared" si="534"/>
        <v>0</v>
      </c>
      <c r="CD758" s="13">
        <f t="shared" si="535"/>
        <v>0</v>
      </c>
      <c r="CE758" s="13">
        <f t="shared" si="536"/>
        <v>0</v>
      </c>
      <c r="CF758" s="13">
        <f t="shared" si="537"/>
        <v>0</v>
      </c>
      <c r="CG758" s="13">
        <f t="shared" si="538"/>
        <v>1</v>
      </c>
      <c r="CH758" s="13">
        <f t="shared" si="539"/>
        <v>0</v>
      </c>
      <c r="CI758" s="13">
        <f t="shared" si="540"/>
        <v>0</v>
      </c>
      <c r="CJ758" s="13">
        <f t="shared" si="541"/>
        <v>0</v>
      </c>
      <c r="CK758" s="13">
        <f t="shared" si="542"/>
        <v>0</v>
      </c>
      <c r="CL758" s="13">
        <f t="shared" si="543"/>
        <v>0</v>
      </c>
      <c r="CM758" s="13">
        <f t="shared" si="544"/>
        <v>0</v>
      </c>
      <c r="CN758" s="13">
        <f t="shared" si="545"/>
        <v>0</v>
      </c>
      <c r="CO758" s="13">
        <f t="shared" si="546"/>
        <v>0</v>
      </c>
      <c r="CP758" s="13">
        <f t="shared" si="547"/>
        <v>0</v>
      </c>
      <c r="CQ758" s="13">
        <f t="shared" si="548"/>
        <v>0</v>
      </c>
      <c r="CR758" s="13">
        <f t="shared" si="549"/>
        <v>1</v>
      </c>
      <c r="CS758" s="13">
        <f t="shared" si="551"/>
        <v>0</v>
      </c>
      <c r="CT758" s="13" t="s">
        <v>107</v>
      </c>
    </row>
    <row r="759" spans="1:98" x14ac:dyDescent="0.35">
      <c r="A759" s="14">
        <v>564</v>
      </c>
      <c r="B759" s="6">
        <v>759</v>
      </c>
      <c r="C759" s="13">
        <v>23</v>
      </c>
      <c r="D759" s="6">
        <v>1</v>
      </c>
      <c r="G759" s="6">
        <v>1</v>
      </c>
      <c r="H759" s="6"/>
      <c r="I759" s="6"/>
      <c r="J759" s="6" t="s">
        <v>338</v>
      </c>
      <c r="K759" s="16">
        <v>43794</v>
      </c>
      <c r="L759" s="6" t="s">
        <v>172</v>
      </c>
      <c r="M759" s="6" t="s">
        <v>139</v>
      </c>
      <c r="N759" s="6"/>
      <c r="O759" s="6"/>
      <c r="P759" s="16">
        <v>43780</v>
      </c>
      <c r="Q759" s="17">
        <v>0.91666666666666663</v>
      </c>
      <c r="R759" s="6" t="s">
        <v>99</v>
      </c>
      <c r="S759" s="6" t="s">
        <v>98</v>
      </c>
      <c r="T759" s="6" t="s">
        <v>52</v>
      </c>
      <c r="U759" s="6" t="s">
        <v>1110</v>
      </c>
      <c r="V759" s="6" t="s">
        <v>141</v>
      </c>
      <c r="W759" s="6" t="s">
        <v>94</v>
      </c>
      <c r="Y759" s="6" t="s">
        <v>73</v>
      </c>
      <c r="Z759" s="6" t="s">
        <v>76</v>
      </c>
      <c r="AU759" s="6" t="s">
        <v>105</v>
      </c>
      <c r="AV759" s="6" t="s">
        <v>106</v>
      </c>
      <c r="AX759" s="6" t="s">
        <v>99</v>
      </c>
      <c r="AY759" s="13">
        <f t="shared" si="506"/>
        <v>0</v>
      </c>
      <c r="AZ759" s="13">
        <f t="shared" si="507"/>
        <v>0</v>
      </c>
      <c r="BA759" s="13">
        <f t="shared" si="508"/>
        <v>0</v>
      </c>
      <c r="BB759" s="13">
        <f t="shared" si="509"/>
        <v>1</v>
      </c>
      <c r="BC759" s="13">
        <f t="shared" si="510"/>
        <v>0</v>
      </c>
      <c r="BD759" s="13">
        <f t="shared" si="511"/>
        <v>0</v>
      </c>
      <c r="BE759" s="13">
        <f>COUNTIF(T759:AW759,"Tocaciones")</f>
        <v>0</v>
      </c>
      <c r="BF759" s="13">
        <f t="shared" si="512"/>
        <v>0</v>
      </c>
      <c r="BG759" s="13">
        <f t="shared" si="513"/>
        <v>0</v>
      </c>
      <c r="BH759" s="13">
        <f t="shared" si="514"/>
        <v>0</v>
      </c>
      <c r="BI759" s="13">
        <f t="shared" si="515"/>
        <v>0</v>
      </c>
      <c r="BJ759" s="13">
        <f t="shared" si="516"/>
        <v>0</v>
      </c>
      <c r="BK759" s="13">
        <f t="shared" si="517"/>
        <v>0</v>
      </c>
      <c r="BL759" s="13">
        <f t="shared" si="518"/>
        <v>0</v>
      </c>
      <c r="BM759" s="13">
        <f t="shared" si="519"/>
        <v>0</v>
      </c>
      <c r="BN759" s="13">
        <f t="shared" si="520"/>
        <v>0</v>
      </c>
      <c r="BO759" s="13">
        <f t="shared" si="521"/>
        <v>0</v>
      </c>
      <c r="BP759" s="13">
        <f t="shared" si="522"/>
        <v>0</v>
      </c>
      <c r="BQ759" s="13">
        <f t="shared" si="523"/>
        <v>0</v>
      </c>
      <c r="BR759" s="13">
        <f t="shared" si="524"/>
        <v>0</v>
      </c>
      <c r="BS759" s="13">
        <f t="shared" si="525"/>
        <v>0</v>
      </c>
      <c r="BT759" s="13">
        <f t="shared" si="526"/>
        <v>0</v>
      </c>
      <c r="BU759" s="40">
        <f t="shared" si="550"/>
        <v>1</v>
      </c>
      <c r="BV759" s="13">
        <f t="shared" si="527"/>
        <v>0</v>
      </c>
      <c r="BW759" s="13">
        <f t="shared" si="528"/>
        <v>1</v>
      </c>
      <c r="BX759" s="13">
        <f t="shared" si="529"/>
        <v>0</v>
      </c>
      <c r="BY759" s="13">
        <f t="shared" si="530"/>
        <v>0</v>
      </c>
      <c r="BZ759" s="13">
        <f t="shared" si="531"/>
        <v>1</v>
      </c>
      <c r="CA759" s="13">
        <f t="shared" si="532"/>
        <v>0</v>
      </c>
      <c r="CB759" s="13">
        <f t="shared" si="533"/>
        <v>0</v>
      </c>
      <c r="CC759" s="13">
        <f t="shared" si="534"/>
        <v>0</v>
      </c>
      <c r="CD759" s="13">
        <f t="shared" si="535"/>
        <v>0</v>
      </c>
      <c r="CE759" s="13">
        <f t="shared" si="536"/>
        <v>0</v>
      </c>
      <c r="CF759" s="13">
        <f t="shared" si="537"/>
        <v>0</v>
      </c>
      <c r="CG759" s="13">
        <f t="shared" si="538"/>
        <v>0</v>
      </c>
      <c r="CH759" s="13">
        <f t="shared" si="539"/>
        <v>0</v>
      </c>
      <c r="CI759" s="13">
        <f t="shared" si="540"/>
        <v>0</v>
      </c>
      <c r="CJ759" s="13">
        <f t="shared" si="541"/>
        <v>0</v>
      </c>
      <c r="CK759" s="13">
        <f t="shared" si="542"/>
        <v>0</v>
      </c>
      <c r="CL759" s="13">
        <f t="shared" si="543"/>
        <v>0</v>
      </c>
      <c r="CM759" s="13">
        <f t="shared" si="544"/>
        <v>0</v>
      </c>
      <c r="CN759" s="13">
        <f t="shared" si="545"/>
        <v>0</v>
      </c>
      <c r="CO759" s="13">
        <f t="shared" si="546"/>
        <v>0</v>
      </c>
      <c r="CP759" s="13">
        <f t="shared" si="547"/>
        <v>0</v>
      </c>
      <c r="CQ759" s="13">
        <f t="shared" si="548"/>
        <v>0</v>
      </c>
      <c r="CR759" s="13">
        <f t="shared" si="549"/>
        <v>1</v>
      </c>
      <c r="CS759" s="13">
        <f t="shared" si="551"/>
        <v>0</v>
      </c>
      <c r="CT759" s="13" t="s">
        <v>107</v>
      </c>
    </row>
    <row r="760" spans="1:98" x14ac:dyDescent="0.35">
      <c r="A760" s="14">
        <v>565</v>
      </c>
      <c r="B760" s="6">
        <v>760</v>
      </c>
      <c r="C760" s="13">
        <v>21</v>
      </c>
      <c r="D760" s="6">
        <v>1</v>
      </c>
      <c r="G760" s="6">
        <v>1</v>
      </c>
      <c r="H760" s="6"/>
      <c r="I760" s="6"/>
      <c r="J760" s="6" t="s">
        <v>338</v>
      </c>
      <c r="K760" s="16">
        <v>43794</v>
      </c>
      <c r="L760" s="6" t="s">
        <v>172</v>
      </c>
      <c r="M760" s="6" t="s">
        <v>139</v>
      </c>
      <c r="N760" s="6"/>
      <c r="O760" s="6"/>
      <c r="P760" s="16">
        <v>43780</v>
      </c>
      <c r="Q760" s="17">
        <v>0.97916666666666663</v>
      </c>
      <c r="R760" s="6" t="s">
        <v>99</v>
      </c>
      <c r="S760" s="6" t="s">
        <v>98</v>
      </c>
      <c r="T760" s="6" t="s">
        <v>52</v>
      </c>
      <c r="U760" s="6" t="s">
        <v>1111</v>
      </c>
      <c r="V760" s="6" t="s">
        <v>141</v>
      </c>
      <c r="W760" s="6" t="s">
        <v>94</v>
      </c>
      <c r="Y760" s="6" t="s">
        <v>73</v>
      </c>
      <c r="Z760" s="6" t="s">
        <v>74</v>
      </c>
      <c r="AU760" s="6" t="s">
        <v>105</v>
      </c>
      <c r="AV760" s="6" t="s">
        <v>106</v>
      </c>
      <c r="AX760" s="6" t="s">
        <v>99</v>
      </c>
      <c r="AY760" s="13">
        <f t="shared" si="506"/>
        <v>0</v>
      </c>
      <c r="AZ760" s="13">
        <f t="shared" si="507"/>
        <v>0</v>
      </c>
      <c r="BA760" s="13">
        <f t="shared" si="508"/>
        <v>0</v>
      </c>
      <c r="BB760" s="13">
        <f t="shared" si="509"/>
        <v>1</v>
      </c>
      <c r="BC760" s="13">
        <f t="shared" si="510"/>
        <v>0</v>
      </c>
      <c r="BD760" s="13">
        <f t="shared" si="511"/>
        <v>0</v>
      </c>
      <c r="BE760" s="13">
        <f>COUNTIF(T760:AT760,"Tocaciones")</f>
        <v>0</v>
      </c>
      <c r="BF760" s="13">
        <f t="shared" si="512"/>
        <v>0</v>
      </c>
      <c r="BG760" s="13">
        <f t="shared" si="513"/>
        <v>0</v>
      </c>
      <c r="BH760" s="13">
        <f t="shared" si="514"/>
        <v>0</v>
      </c>
      <c r="BI760" s="13">
        <f t="shared" si="515"/>
        <v>0</v>
      </c>
      <c r="BJ760" s="13">
        <f t="shared" si="516"/>
        <v>0</v>
      </c>
      <c r="BK760" s="13">
        <f t="shared" si="517"/>
        <v>0</v>
      </c>
      <c r="BL760" s="13">
        <f t="shared" si="518"/>
        <v>0</v>
      </c>
      <c r="BM760" s="13">
        <f t="shared" si="519"/>
        <v>0</v>
      </c>
      <c r="BN760" s="13">
        <f t="shared" si="520"/>
        <v>0</v>
      </c>
      <c r="BO760" s="13">
        <f t="shared" si="521"/>
        <v>0</v>
      </c>
      <c r="BP760" s="13">
        <f t="shared" si="522"/>
        <v>0</v>
      </c>
      <c r="BQ760" s="13">
        <f t="shared" si="523"/>
        <v>0</v>
      </c>
      <c r="BR760" s="13">
        <f t="shared" si="524"/>
        <v>0</v>
      </c>
      <c r="BS760" s="13">
        <f t="shared" si="525"/>
        <v>0</v>
      </c>
      <c r="BT760" s="13">
        <f t="shared" si="526"/>
        <v>0</v>
      </c>
      <c r="BU760" s="40">
        <f t="shared" si="550"/>
        <v>1</v>
      </c>
      <c r="BV760" s="13">
        <f t="shared" si="527"/>
        <v>0</v>
      </c>
      <c r="BW760" s="13">
        <f t="shared" si="528"/>
        <v>1</v>
      </c>
      <c r="BX760" s="13">
        <f t="shared" si="529"/>
        <v>1</v>
      </c>
      <c r="BY760" s="13">
        <f t="shared" si="530"/>
        <v>0</v>
      </c>
      <c r="BZ760" s="13">
        <f t="shared" si="531"/>
        <v>0</v>
      </c>
      <c r="CA760" s="13">
        <f t="shared" si="532"/>
        <v>0</v>
      </c>
      <c r="CB760" s="13">
        <f t="shared" si="533"/>
        <v>0</v>
      </c>
      <c r="CC760" s="13">
        <f t="shared" si="534"/>
        <v>0</v>
      </c>
      <c r="CD760" s="13">
        <f t="shared" si="535"/>
        <v>0</v>
      </c>
      <c r="CE760" s="13">
        <f t="shared" si="536"/>
        <v>0</v>
      </c>
      <c r="CF760" s="13">
        <f t="shared" si="537"/>
        <v>0</v>
      </c>
      <c r="CG760" s="13">
        <f t="shared" si="538"/>
        <v>0</v>
      </c>
      <c r="CH760" s="13">
        <f t="shared" si="539"/>
        <v>0</v>
      </c>
      <c r="CI760" s="13">
        <f t="shared" si="540"/>
        <v>0</v>
      </c>
      <c r="CJ760" s="13">
        <f t="shared" si="541"/>
        <v>0</v>
      </c>
      <c r="CK760" s="13">
        <f t="shared" si="542"/>
        <v>0</v>
      </c>
      <c r="CL760" s="13">
        <f t="shared" si="543"/>
        <v>0</v>
      </c>
      <c r="CM760" s="13">
        <f t="shared" si="544"/>
        <v>0</v>
      </c>
      <c r="CN760" s="13">
        <f t="shared" si="545"/>
        <v>0</v>
      </c>
      <c r="CO760" s="13">
        <f t="shared" si="546"/>
        <v>0</v>
      </c>
      <c r="CP760" s="13">
        <f t="shared" si="547"/>
        <v>0</v>
      </c>
      <c r="CQ760" s="13">
        <f t="shared" si="548"/>
        <v>0</v>
      </c>
      <c r="CR760" s="13">
        <f t="shared" si="549"/>
        <v>1</v>
      </c>
      <c r="CS760" s="13">
        <f t="shared" si="551"/>
        <v>0</v>
      </c>
      <c r="CT760" s="13" t="s">
        <v>107</v>
      </c>
    </row>
    <row r="761" spans="1:98" x14ac:dyDescent="0.35">
      <c r="A761" s="14">
        <v>566</v>
      </c>
      <c r="B761" s="6">
        <v>761</v>
      </c>
      <c r="C761" s="13">
        <v>26</v>
      </c>
      <c r="D761" s="6">
        <v>1</v>
      </c>
      <c r="G761" s="6">
        <v>1</v>
      </c>
      <c r="H761" s="6"/>
      <c r="I761" s="6"/>
      <c r="J761" s="6" t="s">
        <v>338</v>
      </c>
      <c r="K761" s="16">
        <v>43794</v>
      </c>
      <c r="L761" s="6" t="s">
        <v>172</v>
      </c>
      <c r="M761" s="6" t="s">
        <v>139</v>
      </c>
      <c r="N761" s="6"/>
      <c r="O761" s="6"/>
      <c r="P761" s="21">
        <v>43775</v>
      </c>
      <c r="Q761" s="17">
        <v>6.9444444444444441E-3</v>
      </c>
      <c r="R761" s="6" t="s">
        <v>99</v>
      </c>
      <c r="S761" s="6" t="s">
        <v>98</v>
      </c>
      <c r="T761" s="6" t="s">
        <v>52</v>
      </c>
      <c r="U761" s="6" t="s">
        <v>1112</v>
      </c>
      <c r="V761" s="6" t="s">
        <v>141</v>
      </c>
      <c r="W761" s="6" t="s">
        <v>94</v>
      </c>
      <c r="Y761" s="6" t="s">
        <v>73</v>
      </c>
      <c r="Z761" s="6" t="s">
        <v>75</v>
      </c>
      <c r="AA761" s="6" t="s">
        <v>63</v>
      </c>
      <c r="AB761" s="6" t="s">
        <v>1113</v>
      </c>
      <c r="AC761" s="6" t="s">
        <v>94</v>
      </c>
      <c r="AE761" s="6" t="s">
        <v>82</v>
      </c>
      <c r="AU761" s="6" t="s">
        <v>105</v>
      </c>
      <c r="AV761" s="6" t="s">
        <v>106</v>
      </c>
      <c r="AX761" s="6" t="s">
        <v>99</v>
      </c>
      <c r="AY761" s="13">
        <f t="shared" si="506"/>
        <v>0</v>
      </c>
      <c r="AZ761" s="13">
        <f t="shared" si="507"/>
        <v>0</v>
      </c>
      <c r="BA761" s="13">
        <f t="shared" si="508"/>
        <v>0</v>
      </c>
      <c r="BB761" s="13">
        <f t="shared" si="509"/>
        <v>1</v>
      </c>
      <c r="BC761" s="13">
        <f t="shared" si="510"/>
        <v>0</v>
      </c>
      <c r="BD761" s="13">
        <f t="shared" si="511"/>
        <v>0</v>
      </c>
      <c r="BE761" s="13">
        <f>COUNTIF(T761:AW761,"Tocaciones")</f>
        <v>0</v>
      </c>
      <c r="BF761" s="13">
        <f t="shared" si="512"/>
        <v>0</v>
      </c>
      <c r="BG761" s="13">
        <f t="shared" si="513"/>
        <v>0</v>
      </c>
      <c r="BH761" s="13">
        <f t="shared" si="514"/>
        <v>0</v>
      </c>
      <c r="BI761" s="13">
        <f t="shared" si="515"/>
        <v>0</v>
      </c>
      <c r="BJ761" s="13">
        <f t="shared" si="516"/>
        <v>0</v>
      </c>
      <c r="BK761" s="13">
        <f t="shared" si="517"/>
        <v>0</v>
      </c>
      <c r="BL761" s="13">
        <f t="shared" si="518"/>
        <v>0</v>
      </c>
      <c r="BM761" s="13">
        <f t="shared" si="519"/>
        <v>1</v>
      </c>
      <c r="BN761" s="13">
        <f t="shared" si="520"/>
        <v>0</v>
      </c>
      <c r="BO761" s="13">
        <f t="shared" si="521"/>
        <v>0</v>
      </c>
      <c r="BP761" s="13">
        <f t="shared" si="522"/>
        <v>0</v>
      </c>
      <c r="BQ761" s="13">
        <f t="shared" si="523"/>
        <v>0</v>
      </c>
      <c r="BR761" s="13">
        <f t="shared" si="524"/>
        <v>0</v>
      </c>
      <c r="BS761" s="13">
        <f t="shared" si="525"/>
        <v>0</v>
      </c>
      <c r="BT761" s="13">
        <f t="shared" si="526"/>
        <v>0</v>
      </c>
      <c r="BU761" s="40">
        <f t="shared" si="550"/>
        <v>2</v>
      </c>
      <c r="BV761" s="13">
        <f t="shared" si="527"/>
        <v>0</v>
      </c>
      <c r="BW761" s="13">
        <f t="shared" si="528"/>
        <v>1</v>
      </c>
      <c r="BX761" s="13">
        <f t="shared" si="529"/>
        <v>0</v>
      </c>
      <c r="BY761" s="13">
        <f t="shared" si="530"/>
        <v>1</v>
      </c>
      <c r="BZ761" s="13">
        <f t="shared" si="531"/>
        <v>0</v>
      </c>
      <c r="CA761" s="13">
        <f t="shared" si="532"/>
        <v>0</v>
      </c>
      <c r="CB761" s="13">
        <f t="shared" si="533"/>
        <v>0</v>
      </c>
      <c r="CC761" s="13">
        <f t="shared" si="534"/>
        <v>0</v>
      </c>
      <c r="CD761" s="13">
        <f t="shared" si="535"/>
        <v>0</v>
      </c>
      <c r="CE761" s="13">
        <f t="shared" si="536"/>
        <v>0</v>
      </c>
      <c r="CF761" s="13">
        <f t="shared" si="537"/>
        <v>1</v>
      </c>
      <c r="CG761" s="13">
        <f t="shared" si="538"/>
        <v>0</v>
      </c>
      <c r="CH761" s="13">
        <f t="shared" si="539"/>
        <v>0</v>
      </c>
      <c r="CI761" s="13">
        <f t="shared" si="540"/>
        <v>0</v>
      </c>
      <c r="CJ761" s="13">
        <f t="shared" si="541"/>
        <v>0</v>
      </c>
      <c r="CK761" s="13">
        <f t="shared" si="542"/>
        <v>0</v>
      </c>
      <c r="CL761" s="13">
        <f t="shared" si="543"/>
        <v>0</v>
      </c>
      <c r="CM761" s="13">
        <f t="shared" si="544"/>
        <v>0</v>
      </c>
      <c r="CN761" s="13">
        <f t="shared" si="545"/>
        <v>0</v>
      </c>
      <c r="CO761" s="13">
        <f t="shared" si="546"/>
        <v>0</v>
      </c>
      <c r="CP761" s="13">
        <f t="shared" si="547"/>
        <v>0</v>
      </c>
      <c r="CQ761" s="13">
        <f t="shared" si="548"/>
        <v>0</v>
      </c>
      <c r="CR761" s="13">
        <f t="shared" si="549"/>
        <v>2</v>
      </c>
      <c r="CS761" s="13">
        <f t="shared" si="551"/>
        <v>0</v>
      </c>
      <c r="CT761" s="13" t="s">
        <v>107</v>
      </c>
    </row>
    <row r="762" spans="1:98" x14ac:dyDescent="0.35">
      <c r="A762" s="14">
        <v>567</v>
      </c>
      <c r="B762" s="6">
        <v>762</v>
      </c>
      <c r="C762" s="13">
        <v>30</v>
      </c>
      <c r="D762" s="6">
        <v>1</v>
      </c>
      <c r="G762" s="6">
        <v>1</v>
      </c>
      <c r="H762" s="6"/>
      <c r="I762" s="6"/>
      <c r="J762" s="6" t="s">
        <v>338</v>
      </c>
      <c r="K762" s="16">
        <v>43795</v>
      </c>
      <c r="L762" s="6" t="s">
        <v>172</v>
      </c>
      <c r="M762" s="6" t="s">
        <v>139</v>
      </c>
      <c r="N762" s="6"/>
      <c r="O762" s="6"/>
      <c r="P762" s="16">
        <v>43781</v>
      </c>
      <c r="Q762" s="17">
        <v>0.96875</v>
      </c>
      <c r="R762" s="6" t="s">
        <v>310</v>
      </c>
      <c r="S762" s="6" t="s">
        <v>310</v>
      </c>
      <c r="T762" s="6" t="s">
        <v>53</v>
      </c>
      <c r="U762" s="6" t="s">
        <v>1114</v>
      </c>
      <c r="V762" s="6" t="s">
        <v>341</v>
      </c>
      <c r="W762" s="6" t="s">
        <v>94</v>
      </c>
      <c r="Y762" s="6" t="s">
        <v>79</v>
      </c>
      <c r="AA762" s="6" t="s">
        <v>58</v>
      </c>
      <c r="AB762" s="6" t="s">
        <v>406</v>
      </c>
      <c r="AC762" s="6" t="s">
        <v>94</v>
      </c>
      <c r="AE762" s="6" t="s">
        <v>79</v>
      </c>
      <c r="AG762" s="6" t="s">
        <v>55</v>
      </c>
      <c r="AH762" s="6" t="s">
        <v>406</v>
      </c>
      <c r="AI762" s="6" t="s">
        <v>94</v>
      </c>
      <c r="AK762" s="6" t="s">
        <v>80</v>
      </c>
      <c r="AU762" s="6" t="s">
        <v>143</v>
      </c>
      <c r="AV762" s="6" t="s">
        <v>106</v>
      </c>
      <c r="AX762" s="6" t="s">
        <v>99</v>
      </c>
      <c r="AY762" s="13">
        <f t="shared" si="506"/>
        <v>0</v>
      </c>
      <c r="AZ762" s="13">
        <f t="shared" si="507"/>
        <v>0</v>
      </c>
      <c r="BA762" s="13">
        <f t="shared" si="508"/>
        <v>0</v>
      </c>
      <c r="BB762" s="13">
        <f t="shared" si="509"/>
        <v>0</v>
      </c>
      <c r="BC762" s="13">
        <f t="shared" si="510"/>
        <v>1</v>
      </c>
      <c r="BD762" s="13">
        <f t="shared" si="511"/>
        <v>0</v>
      </c>
      <c r="BE762" s="13">
        <f>COUNTIF(T762:AT762,"Tocaciones")</f>
        <v>1</v>
      </c>
      <c r="BF762" s="13">
        <f t="shared" si="512"/>
        <v>0</v>
      </c>
      <c r="BG762" s="13">
        <f t="shared" si="513"/>
        <v>0</v>
      </c>
      <c r="BH762" s="13">
        <f t="shared" si="514"/>
        <v>1</v>
      </c>
      <c r="BI762" s="13">
        <f t="shared" si="515"/>
        <v>0</v>
      </c>
      <c r="BJ762" s="13">
        <f t="shared" si="516"/>
        <v>0</v>
      </c>
      <c r="BK762" s="13">
        <f t="shared" si="517"/>
        <v>0</v>
      </c>
      <c r="BL762" s="13">
        <f t="shared" si="518"/>
        <v>0</v>
      </c>
      <c r="BM762" s="13">
        <f t="shared" si="519"/>
        <v>0</v>
      </c>
      <c r="BN762" s="13">
        <f t="shared" si="520"/>
        <v>0</v>
      </c>
      <c r="BO762" s="13">
        <f t="shared" si="521"/>
        <v>0</v>
      </c>
      <c r="BP762" s="13">
        <f t="shared" si="522"/>
        <v>0</v>
      </c>
      <c r="BQ762" s="13">
        <f t="shared" si="523"/>
        <v>0</v>
      </c>
      <c r="BR762" s="13">
        <f t="shared" si="524"/>
        <v>0</v>
      </c>
      <c r="BS762" s="13">
        <f t="shared" si="525"/>
        <v>0</v>
      </c>
      <c r="BT762" s="13">
        <f t="shared" si="526"/>
        <v>0</v>
      </c>
      <c r="BU762" s="40">
        <f t="shared" si="550"/>
        <v>3</v>
      </c>
      <c r="BV762" s="13">
        <f t="shared" si="527"/>
        <v>0</v>
      </c>
      <c r="BW762" s="13">
        <f t="shared" si="528"/>
        <v>0</v>
      </c>
      <c r="BX762" s="13">
        <f t="shared" si="529"/>
        <v>0</v>
      </c>
      <c r="BY762" s="13">
        <f t="shared" si="530"/>
        <v>0</v>
      </c>
      <c r="BZ762" s="13">
        <f t="shared" si="531"/>
        <v>0</v>
      </c>
      <c r="CA762" s="13">
        <f t="shared" si="532"/>
        <v>0</v>
      </c>
      <c r="CB762" s="13">
        <f t="shared" si="533"/>
        <v>0</v>
      </c>
      <c r="CC762" s="13">
        <f t="shared" si="534"/>
        <v>2</v>
      </c>
      <c r="CD762" s="13">
        <f t="shared" si="535"/>
        <v>1</v>
      </c>
      <c r="CE762" s="13">
        <f t="shared" si="536"/>
        <v>0</v>
      </c>
      <c r="CF762" s="13">
        <f t="shared" si="537"/>
        <v>0</v>
      </c>
      <c r="CG762" s="13">
        <f t="shared" si="538"/>
        <v>0</v>
      </c>
      <c r="CH762" s="13">
        <f t="shared" si="539"/>
        <v>0</v>
      </c>
      <c r="CI762" s="13">
        <f t="shared" si="540"/>
        <v>0</v>
      </c>
      <c r="CJ762" s="13">
        <f t="shared" si="541"/>
        <v>0</v>
      </c>
      <c r="CK762" s="13">
        <f t="shared" si="542"/>
        <v>0</v>
      </c>
      <c r="CL762" s="13">
        <f t="shared" si="543"/>
        <v>0</v>
      </c>
      <c r="CM762" s="13">
        <f t="shared" si="544"/>
        <v>0</v>
      </c>
      <c r="CN762" s="13">
        <f t="shared" si="545"/>
        <v>0</v>
      </c>
      <c r="CO762" s="13">
        <f t="shared" si="546"/>
        <v>0</v>
      </c>
      <c r="CP762" s="13">
        <f t="shared" si="547"/>
        <v>0</v>
      </c>
      <c r="CQ762" s="13">
        <f t="shared" si="548"/>
        <v>0</v>
      </c>
      <c r="CR762" s="13">
        <f t="shared" si="549"/>
        <v>3</v>
      </c>
      <c r="CS762" s="13">
        <f t="shared" si="551"/>
        <v>1</v>
      </c>
      <c r="CT762" s="13" t="s">
        <v>125</v>
      </c>
    </row>
    <row r="763" spans="1:98" x14ac:dyDescent="0.35">
      <c r="A763" s="14">
        <v>568</v>
      </c>
      <c r="B763" s="6">
        <v>763</v>
      </c>
      <c r="C763" s="13">
        <v>26</v>
      </c>
      <c r="D763" s="6">
        <v>1</v>
      </c>
      <c r="G763" s="6">
        <v>1</v>
      </c>
      <c r="H763" s="6"/>
      <c r="I763" s="6"/>
      <c r="J763" s="6" t="s">
        <v>338</v>
      </c>
      <c r="K763" s="16">
        <v>43794</v>
      </c>
      <c r="L763" s="6" t="s">
        <v>172</v>
      </c>
      <c r="M763" s="6" t="s">
        <v>139</v>
      </c>
      <c r="N763" s="6"/>
      <c r="O763" s="6"/>
      <c r="P763" s="16">
        <v>43783</v>
      </c>
      <c r="Q763" s="17">
        <v>0.90625</v>
      </c>
      <c r="R763" s="6" t="s">
        <v>310</v>
      </c>
      <c r="S763" s="6" t="s">
        <v>98</v>
      </c>
      <c r="T763" s="6" t="s">
        <v>49</v>
      </c>
      <c r="U763" s="6" t="s">
        <v>1115</v>
      </c>
      <c r="V763" s="6" t="s">
        <v>141</v>
      </c>
      <c r="W763" s="6" t="s">
        <v>94</v>
      </c>
      <c r="X763" s="6">
        <v>6</v>
      </c>
      <c r="Y763" s="6" t="s">
        <v>87</v>
      </c>
      <c r="AU763" s="6" t="s">
        <v>105</v>
      </c>
      <c r="AV763" s="6" t="s">
        <v>106</v>
      </c>
      <c r="AX763" s="6" t="s">
        <v>310</v>
      </c>
      <c r="AY763" s="13">
        <f t="shared" si="506"/>
        <v>1</v>
      </c>
      <c r="AZ763" s="13">
        <f t="shared" si="507"/>
        <v>0</v>
      </c>
      <c r="BA763" s="13">
        <f t="shared" si="508"/>
        <v>0</v>
      </c>
      <c r="BB763" s="13">
        <f t="shared" si="509"/>
        <v>0</v>
      </c>
      <c r="BC763" s="13">
        <f t="shared" si="510"/>
        <v>0</v>
      </c>
      <c r="BD763" s="13">
        <f t="shared" si="511"/>
        <v>0</v>
      </c>
      <c r="BE763" s="13">
        <f>COUNTIF(T763:AW763,"Tocaciones")</f>
        <v>0</v>
      </c>
      <c r="BF763" s="13">
        <f t="shared" si="512"/>
        <v>0</v>
      </c>
      <c r="BG763" s="13">
        <f t="shared" si="513"/>
        <v>0</v>
      </c>
      <c r="BH763" s="13">
        <f t="shared" si="514"/>
        <v>0</v>
      </c>
      <c r="BI763" s="13">
        <f t="shared" si="515"/>
        <v>0</v>
      </c>
      <c r="BJ763" s="13">
        <f t="shared" si="516"/>
        <v>0</v>
      </c>
      <c r="BK763" s="13">
        <f t="shared" si="517"/>
        <v>0</v>
      </c>
      <c r="BL763" s="13">
        <f t="shared" si="518"/>
        <v>0</v>
      </c>
      <c r="BM763" s="13">
        <f t="shared" si="519"/>
        <v>0</v>
      </c>
      <c r="BN763" s="13">
        <f t="shared" si="520"/>
        <v>0</v>
      </c>
      <c r="BO763" s="13">
        <f t="shared" si="521"/>
        <v>0</v>
      </c>
      <c r="BP763" s="13">
        <f t="shared" si="522"/>
        <v>0</v>
      </c>
      <c r="BQ763" s="13">
        <f t="shared" si="523"/>
        <v>0</v>
      </c>
      <c r="BR763" s="13">
        <f t="shared" si="524"/>
        <v>0</v>
      </c>
      <c r="BS763" s="13">
        <f t="shared" si="525"/>
        <v>0</v>
      </c>
      <c r="BT763" s="13">
        <f t="shared" si="526"/>
        <v>0</v>
      </c>
      <c r="BU763" s="40">
        <f t="shared" si="550"/>
        <v>1</v>
      </c>
      <c r="BV763" s="13">
        <f t="shared" si="527"/>
        <v>0</v>
      </c>
      <c r="BW763" s="13">
        <f t="shared" si="528"/>
        <v>0</v>
      </c>
      <c r="BX763" s="13">
        <f t="shared" si="529"/>
        <v>0</v>
      </c>
      <c r="BY763" s="13">
        <f t="shared" si="530"/>
        <v>0</v>
      </c>
      <c r="BZ763" s="13">
        <f t="shared" si="531"/>
        <v>0</v>
      </c>
      <c r="CA763" s="13">
        <f t="shared" si="532"/>
        <v>0</v>
      </c>
      <c r="CB763" s="13">
        <f t="shared" si="533"/>
        <v>0</v>
      </c>
      <c r="CC763" s="13">
        <f t="shared" si="534"/>
        <v>0</v>
      </c>
      <c r="CD763" s="13">
        <f t="shared" si="535"/>
        <v>0</v>
      </c>
      <c r="CE763" s="13">
        <f t="shared" si="536"/>
        <v>0</v>
      </c>
      <c r="CF763" s="13">
        <f t="shared" si="537"/>
        <v>0</v>
      </c>
      <c r="CG763" s="13">
        <f t="shared" si="538"/>
        <v>0</v>
      </c>
      <c r="CH763" s="13">
        <f t="shared" si="539"/>
        <v>0</v>
      </c>
      <c r="CI763" s="13">
        <f t="shared" si="540"/>
        <v>0</v>
      </c>
      <c r="CJ763" s="13">
        <f t="shared" si="541"/>
        <v>0</v>
      </c>
      <c r="CK763" s="13">
        <f t="shared" si="542"/>
        <v>1</v>
      </c>
      <c r="CL763" s="13">
        <f t="shared" si="543"/>
        <v>0</v>
      </c>
      <c r="CM763" s="13">
        <f t="shared" si="544"/>
        <v>0</v>
      </c>
      <c r="CN763" s="13">
        <f t="shared" si="545"/>
        <v>0</v>
      </c>
      <c r="CO763" s="13">
        <f t="shared" si="546"/>
        <v>0</v>
      </c>
      <c r="CP763" s="13">
        <f t="shared" si="547"/>
        <v>0</v>
      </c>
      <c r="CQ763" s="13">
        <f t="shared" si="548"/>
        <v>0</v>
      </c>
      <c r="CR763" s="13">
        <f t="shared" si="549"/>
        <v>1</v>
      </c>
      <c r="CS763" s="13">
        <f t="shared" si="551"/>
        <v>0</v>
      </c>
      <c r="CT763" s="13" t="s">
        <v>107</v>
      </c>
    </row>
    <row r="764" spans="1:98" x14ac:dyDescent="0.35">
      <c r="A764" s="14">
        <v>569</v>
      </c>
      <c r="B764" s="6">
        <v>764</v>
      </c>
      <c r="C764" s="13">
        <v>23</v>
      </c>
      <c r="D764" s="6">
        <v>1</v>
      </c>
      <c r="G764" s="6">
        <v>1</v>
      </c>
      <c r="H764" s="6"/>
      <c r="I764" s="6"/>
      <c r="J764" s="6" t="s">
        <v>338</v>
      </c>
      <c r="K764" s="16">
        <v>43795</v>
      </c>
      <c r="L764" s="6" t="s">
        <v>172</v>
      </c>
      <c r="M764" s="6" t="s">
        <v>139</v>
      </c>
      <c r="N764" s="6"/>
      <c r="O764" s="6"/>
      <c r="P764" s="16">
        <v>43783</v>
      </c>
      <c r="R764" s="6" t="s">
        <v>310</v>
      </c>
      <c r="S764" s="6" t="s">
        <v>307</v>
      </c>
      <c r="T764" s="6" t="s">
        <v>52</v>
      </c>
      <c r="U764" s="6" t="s">
        <v>1116</v>
      </c>
      <c r="V764" s="6" t="s">
        <v>141</v>
      </c>
      <c r="W764" s="6" t="s">
        <v>94</v>
      </c>
      <c r="Y764" s="6" t="s">
        <v>73</v>
      </c>
      <c r="Z764" s="6" t="s">
        <v>74</v>
      </c>
      <c r="AU764" s="6" t="s">
        <v>105</v>
      </c>
      <c r="AV764" s="6" t="s">
        <v>106</v>
      </c>
      <c r="AX764" s="6" t="s">
        <v>99</v>
      </c>
      <c r="AY764" s="13">
        <f t="shared" si="506"/>
        <v>0</v>
      </c>
      <c r="AZ764" s="13">
        <f t="shared" si="507"/>
        <v>0</v>
      </c>
      <c r="BA764" s="13">
        <f t="shared" si="508"/>
        <v>0</v>
      </c>
      <c r="BB764" s="13">
        <f t="shared" si="509"/>
        <v>1</v>
      </c>
      <c r="BC764" s="13">
        <f t="shared" si="510"/>
        <v>0</v>
      </c>
      <c r="BD764" s="13">
        <f t="shared" si="511"/>
        <v>0</v>
      </c>
      <c r="BE764" s="13">
        <f>COUNTIF(T764:AT764,"Tocaciones")</f>
        <v>0</v>
      </c>
      <c r="BF764" s="13">
        <f t="shared" si="512"/>
        <v>0</v>
      </c>
      <c r="BG764" s="13">
        <f t="shared" si="513"/>
        <v>0</v>
      </c>
      <c r="BH764" s="13">
        <f t="shared" si="514"/>
        <v>0</v>
      </c>
      <c r="BI764" s="13">
        <f t="shared" si="515"/>
        <v>0</v>
      </c>
      <c r="BJ764" s="13">
        <f t="shared" si="516"/>
        <v>0</v>
      </c>
      <c r="BK764" s="13">
        <f t="shared" si="517"/>
        <v>0</v>
      </c>
      <c r="BL764" s="13">
        <f t="shared" si="518"/>
        <v>0</v>
      </c>
      <c r="BM764" s="13">
        <f t="shared" si="519"/>
        <v>0</v>
      </c>
      <c r="BN764" s="13">
        <f t="shared" si="520"/>
        <v>0</v>
      </c>
      <c r="BO764" s="13">
        <f t="shared" si="521"/>
        <v>0</v>
      </c>
      <c r="BP764" s="13">
        <f t="shared" si="522"/>
        <v>0</v>
      </c>
      <c r="BQ764" s="13">
        <f t="shared" si="523"/>
        <v>0</v>
      </c>
      <c r="BR764" s="13">
        <f t="shared" si="524"/>
        <v>0</v>
      </c>
      <c r="BS764" s="13">
        <f t="shared" si="525"/>
        <v>0</v>
      </c>
      <c r="BT764" s="13">
        <f t="shared" si="526"/>
        <v>0</v>
      </c>
      <c r="BU764" s="40">
        <f t="shared" si="550"/>
        <v>1</v>
      </c>
      <c r="BV764" s="13">
        <f t="shared" si="527"/>
        <v>0</v>
      </c>
      <c r="BW764" s="13">
        <f t="shared" si="528"/>
        <v>1</v>
      </c>
      <c r="BX764" s="13">
        <f t="shared" si="529"/>
        <v>1</v>
      </c>
      <c r="BY764" s="13">
        <f t="shared" si="530"/>
        <v>0</v>
      </c>
      <c r="BZ764" s="13">
        <f t="shared" si="531"/>
        <v>0</v>
      </c>
      <c r="CA764" s="13">
        <f t="shared" si="532"/>
        <v>0</v>
      </c>
      <c r="CB764" s="13">
        <f t="shared" si="533"/>
        <v>0</v>
      </c>
      <c r="CC764" s="13">
        <f t="shared" si="534"/>
        <v>0</v>
      </c>
      <c r="CD764" s="13">
        <f t="shared" si="535"/>
        <v>0</v>
      </c>
      <c r="CE764" s="13">
        <f t="shared" si="536"/>
        <v>0</v>
      </c>
      <c r="CF764" s="13">
        <f t="shared" si="537"/>
        <v>0</v>
      </c>
      <c r="CG764" s="13">
        <f t="shared" si="538"/>
        <v>0</v>
      </c>
      <c r="CH764" s="13">
        <f t="shared" si="539"/>
        <v>0</v>
      </c>
      <c r="CI764" s="13">
        <f t="shared" si="540"/>
        <v>0</v>
      </c>
      <c r="CJ764" s="13">
        <f t="shared" si="541"/>
        <v>0</v>
      </c>
      <c r="CK764" s="13">
        <f t="shared" si="542"/>
        <v>0</v>
      </c>
      <c r="CL764" s="13">
        <f t="shared" si="543"/>
        <v>0</v>
      </c>
      <c r="CM764" s="13">
        <f t="shared" si="544"/>
        <v>0</v>
      </c>
      <c r="CN764" s="13">
        <f t="shared" si="545"/>
        <v>0</v>
      </c>
      <c r="CO764" s="13">
        <f t="shared" si="546"/>
        <v>0</v>
      </c>
      <c r="CP764" s="13">
        <f t="shared" si="547"/>
        <v>0</v>
      </c>
      <c r="CQ764" s="13">
        <f t="shared" si="548"/>
        <v>0</v>
      </c>
      <c r="CR764" s="13">
        <f t="shared" si="549"/>
        <v>1</v>
      </c>
      <c r="CS764" s="13">
        <f t="shared" si="551"/>
        <v>0</v>
      </c>
      <c r="CT764" s="13" t="s">
        <v>107</v>
      </c>
    </row>
    <row r="765" spans="1:98" x14ac:dyDescent="0.35">
      <c r="A765" s="14">
        <v>570</v>
      </c>
      <c r="B765" s="6">
        <v>765</v>
      </c>
      <c r="C765" s="13">
        <v>29</v>
      </c>
      <c r="D765" s="6">
        <v>2</v>
      </c>
      <c r="G765" s="6">
        <v>1</v>
      </c>
      <c r="H765" s="6"/>
      <c r="I765" s="6"/>
      <c r="J765" s="6" t="s">
        <v>96</v>
      </c>
      <c r="K765" s="21">
        <v>43775</v>
      </c>
      <c r="L765" s="6" t="s">
        <v>172</v>
      </c>
      <c r="M765" s="6" t="s">
        <v>511</v>
      </c>
      <c r="N765" s="6"/>
      <c r="O765" s="6"/>
      <c r="P765" s="21">
        <v>43773</v>
      </c>
      <c r="Q765" s="17">
        <v>0.84722222222222221</v>
      </c>
      <c r="R765" s="6" t="s">
        <v>99</v>
      </c>
      <c r="S765" s="6" t="s">
        <v>99</v>
      </c>
      <c r="T765" s="6" t="s">
        <v>49</v>
      </c>
      <c r="U765" s="6" t="s">
        <v>1117</v>
      </c>
      <c r="V765" s="6" t="s">
        <v>110</v>
      </c>
      <c r="W765" s="6" t="s">
        <v>94</v>
      </c>
      <c r="Y765" s="6" t="s">
        <v>87</v>
      </c>
      <c r="AU765" s="6" t="s">
        <v>105</v>
      </c>
      <c r="AV765" s="6" t="s">
        <v>106</v>
      </c>
      <c r="AX765" s="6" t="s">
        <v>99</v>
      </c>
      <c r="AY765" s="13">
        <f t="shared" si="506"/>
        <v>1</v>
      </c>
      <c r="AZ765" s="13">
        <f t="shared" si="507"/>
        <v>0</v>
      </c>
      <c r="BA765" s="13">
        <f t="shared" si="508"/>
        <v>0</v>
      </c>
      <c r="BB765" s="13">
        <f t="shared" si="509"/>
        <v>0</v>
      </c>
      <c r="BC765" s="13">
        <f t="shared" si="510"/>
        <v>0</v>
      </c>
      <c r="BD765" s="13">
        <f t="shared" si="511"/>
        <v>0</v>
      </c>
      <c r="BE765" s="13">
        <f>COUNTIF(T765:AW765,"Tocaciones")</f>
        <v>0</v>
      </c>
      <c r="BF765" s="13">
        <f t="shared" si="512"/>
        <v>0</v>
      </c>
      <c r="BG765" s="13">
        <f t="shared" si="513"/>
        <v>0</v>
      </c>
      <c r="BH765" s="13">
        <f t="shared" si="514"/>
        <v>0</v>
      </c>
      <c r="BI765" s="13">
        <f t="shared" si="515"/>
        <v>0</v>
      </c>
      <c r="BJ765" s="13">
        <f t="shared" si="516"/>
        <v>0</v>
      </c>
      <c r="BK765" s="13">
        <f t="shared" si="517"/>
        <v>0</v>
      </c>
      <c r="BL765" s="13">
        <f t="shared" si="518"/>
        <v>0</v>
      </c>
      <c r="BM765" s="13">
        <f t="shared" si="519"/>
        <v>0</v>
      </c>
      <c r="BN765" s="13">
        <f t="shared" si="520"/>
        <v>0</v>
      </c>
      <c r="BO765" s="13">
        <f t="shared" si="521"/>
        <v>0</v>
      </c>
      <c r="BP765" s="13">
        <f t="shared" si="522"/>
        <v>0</v>
      </c>
      <c r="BQ765" s="13">
        <f t="shared" si="523"/>
        <v>0</v>
      </c>
      <c r="BR765" s="13">
        <f t="shared" si="524"/>
        <v>0</v>
      </c>
      <c r="BS765" s="13">
        <f t="shared" si="525"/>
        <v>0</v>
      </c>
      <c r="BT765" s="13">
        <f t="shared" si="526"/>
        <v>0</v>
      </c>
      <c r="BU765" s="40">
        <f t="shared" si="550"/>
        <v>1</v>
      </c>
      <c r="BV765" s="13">
        <f t="shared" si="527"/>
        <v>0</v>
      </c>
      <c r="BW765" s="13">
        <f t="shared" si="528"/>
        <v>0</v>
      </c>
      <c r="BX765" s="13">
        <f t="shared" si="529"/>
        <v>0</v>
      </c>
      <c r="BY765" s="13">
        <f t="shared" si="530"/>
        <v>0</v>
      </c>
      <c r="BZ765" s="13">
        <f t="shared" si="531"/>
        <v>0</v>
      </c>
      <c r="CA765" s="13">
        <f t="shared" si="532"/>
        <v>0</v>
      </c>
      <c r="CB765" s="13">
        <f t="shared" si="533"/>
        <v>0</v>
      </c>
      <c r="CC765" s="13">
        <f t="shared" si="534"/>
        <v>0</v>
      </c>
      <c r="CD765" s="13">
        <f t="shared" si="535"/>
        <v>0</v>
      </c>
      <c r="CE765" s="13">
        <f t="shared" si="536"/>
        <v>0</v>
      </c>
      <c r="CF765" s="13">
        <f t="shared" si="537"/>
        <v>0</v>
      </c>
      <c r="CG765" s="13">
        <f t="shared" si="538"/>
        <v>0</v>
      </c>
      <c r="CH765" s="13">
        <f t="shared" si="539"/>
        <v>0</v>
      </c>
      <c r="CI765" s="13">
        <f t="shared" si="540"/>
        <v>0</v>
      </c>
      <c r="CJ765" s="13">
        <f t="shared" si="541"/>
        <v>0</v>
      </c>
      <c r="CK765" s="13">
        <f t="shared" si="542"/>
        <v>1</v>
      </c>
      <c r="CL765" s="13">
        <f t="shared" si="543"/>
        <v>0</v>
      </c>
      <c r="CM765" s="13">
        <f t="shared" si="544"/>
        <v>0</v>
      </c>
      <c r="CN765" s="13">
        <f t="shared" si="545"/>
        <v>0</v>
      </c>
      <c r="CO765" s="13">
        <f t="shared" si="546"/>
        <v>0</v>
      </c>
      <c r="CP765" s="13">
        <f t="shared" si="547"/>
        <v>0</v>
      </c>
      <c r="CQ765" s="13">
        <f t="shared" si="548"/>
        <v>0</v>
      </c>
      <c r="CR765" s="13">
        <f t="shared" si="549"/>
        <v>1</v>
      </c>
      <c r="CS765" s="13">
        <f t="shared" si="551"/>
        <v>0</v>
      </c>
      <c r="CT765" s="13" t="s">
        <v>107</v>
      </c>
    </row>
    <row r="766" spans="1:98" x14ac:dyDescent="0.35">
      <c r="A766" s="14">
        <v>571</v>
      </c>
      <c r="B766" s="6">
        <v>766</v>
      </c>
      <c r="C766" s="13">
        <v>23</v>
      </c>
      <c r="D766" s="6">
        <v>1</v>
      </c>
      <c r="G766" s="6">
        <v>1</v>
      </c>
      <c r="H766" s="6"/>
      <c r="I766" s="6"/>
      <c r="J766" s="6" t="s">
        <v>338</v>
      </c>
      <c r="K766" s="16">
        <v>43794</v>
      </c>
      <c r="L766" s="6" t="s">
        <v>172</v>
      </c>
      <c r="M766" s="6" t="s">
        <v>139</v>
      </c>
      <c r="N766" s="6"/>
      <c r="O766" s="6"/>
      <c r="P766" s="16">
        <v>43780</v>
      </c>
      <c r="Q766" s="17">
        <v>0.97916666666666663</v>
      </c>
      <c r="R766" s="6" t="s">
        <v>99</v>
      </c>
      <c r="S766" s="6" t="s">
        <v>99</v>
      </c>
      <c r="T766" s="6" t="s">
        <v>63</v>
      </c>
      <c r="U766" s="6" t="s">
        <v>1118</v>
      </c>
      <c r="V766" s="6" t="s">
        <v>1119</v>
      </c>
      <c r="W766" s="6" t="s">
        <v>94</v>
      </c>
      <c r="Y766" s="6" t="s">
        <v>82</v>
      </c>
      <c r="AU766" s="6" t="s">
        <v>105</v>
      </c>
      <c r="AV766" s="6" t="s">
        <v>106</v>
      </c>
      <c r="AX766" s="6" t="s">
        <v>99</v>
      </c>
      <c r="AY766" s="13">
        <f t="shared" si="506"/>
        <v>0</v>
      </c>
      <c r="AZ766" s="13">
        <f t="shared" si="507"/>
        <v>0</v>
      </c>
      <c r="BA766" s="13">
        <f t="shared" si="508"/>
        <v>0</v>
      </c>
      <c r="BB766" s="13">
        <f t="shared" si="509"/>
        <v>0</v>
      </c>
      <c r="BC766" s="13">
        <f t="shared" si="510"/>
        <v>0</v>
      </c>
      <c r="BD766" s="13">
        <f t="shared" si="511"/>
        <v>0</v>
      </c>
      <c r="BE766" s="13">
        <f>COUNTIF(T766:AT766,"Tocaciones")</f>
        <v>0</v>
      </c>
      <c r="BF766" s="13">
        <f t="shared" si="512"/>
        <v>0</v>
      </c>
      <c r="BG766" s="13">
        <f t="shared" si="513"/>
        <v>0</v>
      </c>
      <c r="BH766" s="13">
        <f t="shared" si="514"/>
        <v>0</v>
      </c>
      <c r="BI766" s="13">
        <f t="shared" si="515"/>
        <v>0</v>
      </c>
      <c r="BJ766" s="13">
        <f t="shared" si="516"/>
        <v>0</v>
      </c>
      <c r="BK766" s="13">
        <f t="shared" si="517"/>
        <v>0</v>
      </c>
      <c r="BL766" s="13">
        <f t="shared" si="518"/>
        <v>0</v>
      </c>
      <c r="BM766" s="13">
        <f t="shared" si="519"/>
        <v>1</v>
      </c>
      <c r="BN766" s="13">
        <f t="shared" si="520"/>
        <v>0</v>
      </c>
      <c r="BO766" s="13">
        <f t="shared" si="521"/>
        <v>0</v>
      </c>
      <c r="BP766" s="13">
        <f t="shared" si="522"/>
        <v>0</v>
      </c>
      <c r="BQ766" s="13">
        <f t="shared" si="523"/>
        <v>0</v>
      </c>
      <c r="BR766" s="13">
        <f t="shared" si="524"/>
        <v>0</v>
      </c>
      <c r="BS766" s="13">
        <f t="shared" si="525"/>
        <v>0</v>
      </c>
      <c r="BT766" s="13">
        <f t="shared" si="526"/>
        <v>0</v>
      </c>
      <c r="BU766" s="40">
        <f t="shared" si="550"/>
        <v>1</v>
      </c>
      <c r="BV766" s="13">
        <f t="shared" si="527"/>
        <v>0</v>
      </c>
      <c r="BW766" s="13">
        <f t="shared" si="528"/>
        <v>0</v>
      </c>
      <c r="BX766" s="13">
        <f t="shared" si="529"/>
        <v>0</v>
      </c>
      <c r="BY766" s="13">
        <f t="shared" si="530"/>
        <v>0</v>
      </c>
      <c r="BZ766" s="13">
        <f t="shared" si="531"/>
        <v>0</v>
      </c>
      <c r="CA766" s="13">
        <f t="shared" si="532"/>
        <v>0</v>
      </c>
      <c r="CB766" s="13">
        <f t="shared" si="533"/>
        <v>0</v>
      </c>
      <c r="CC766" s="13">
        <f t="shared" si="534"/>
        <v>0</v>
      </c>
      <c r="CD766" s="13">
        <f t="shared" si="535"/>
        <v>0</v>
      </c>
      <c r="CE766" s="13">
        <f t="shared" si="536"/>
        <v>0</v>
      </c>
      <c r="CF766" s="13">
        <f t="shared" si="537"/>
        <v>1</v>
      </c>
      <c r="CG766" s="13">
        <f t="shared" si="538"/>
        <v>0</v>
      </c>
      <c r="CH766" s="13">
        <f t="shared" si="539"/>
        <v>0</v>
      </c>
      <c r="CI766" s="13">
        <f t="shared" si="540"/>
        <v>0</v>
      </c>
      <c r="CJ766" s="13">
        <f t="shared" si="541"/>
        <v>0</v>
      </c>
      <c r="CK766" s="13">
        <f t="shared" si="542"/>
        <v>0</v>
      </c>
      <c r="CL766" s="13">
        <f t="shared" si="543"/>
        <v>0</v>
      </c>
      <c r="CM766" s="13">
        <f t="shared" si="544"/>
        <v>0</v>
      </c>
      <c r="CN766" s="13">
        <f t="shared" si="545"/>
        <v>0</v>
      </c>
      <c r="CO766" s="13">
        <f t="shared" si="546"/>
        <v>0</v>
      </c>
      <c r="CP766" s="13">
        <f t="shared" si="547"/>
        <v>0</v>
      </c>
      <c r="CQ766" s="13">
        <f t="shared" si="548"/>
        <v>0</v>
      </c>
      <c r="CR766" s="13">
        <f t="shared" si="549"/>
        <v>1</v>
      </c>
      <c r="CS766" s="13">
        <f t="shared" si="551"/>
        <v>0</v>
      </c>
      <c r="CT766" s="13" t="s">
        <v>107</v>
      </c>
    </row>
    <row r="767" spans="1:98" x14ac:dyDescent="0.35">
      <c r="A767" s="14">
        <v>571</v>
      </c>
      <c r="B767" s="6">
        <v>767</v>
      </c>
      <c r="C767" s="13">
        <v>21</v>
      </c>
      <c r="D767" s="6">
        <v>1</v>
      </c>
      <c r="G767" s="6">
        <v>1</v>
      </c>
      <c r="H767" s="6"/>
      <c r="I767" s="6"/>
      <c r="J767" s="6" t="s">
        <v>338</v>
      </c>
      <c r="K767" s="16">
        <v>43794</v>
      </c>
      <c r="L767" s="6" t="s">
        <v>172</v>
      </c>
      <c r="M767" s="6" t="s">
        <v>139</v>
      </c>
      <c r="N767" s="6"/>
      <c r="O767" s="6"/>
      <c r="P767" s="16">
        <v>43780</v>
      </c>
      <c r="Q767" s="17">
        <v>0.97916666666666663</v>
      </c>
      <c r="R767" s="6" t="s">
        <v>99</v>
      </c>
      <c r="S767" s="6" t="s">
        <v>99</v>
      </c>
      <c r="T767" s="6" t="s">
        <v>63</v>
      </c>
      <c r="U767" s="6" t="s">
        <v>1118</v>
      </c>
      <c r="V767" s="6" t="s">
        <v>1119</v>
      </c>
      <c r="W767" s="6" t="s">
        <v>94</v>
      </c>
      <c r="Y767" s="6" t="s">
        <v>82</v>
      </c>
      <c r="AU767" s="6" t="s">
        <v>105</v>
      </c>
      <c r="AV767" s="6" t="s">
        <v>106</v>
      </c>
      <c r="AX767" s="6" t="s">
        <v>99</v>
      </c>
      <c r="AY767" s="13">
        <f t="shared" si="506"/>
        <v>0</v>
      </c>
      <c r="AZ767" s="13">
        <f t="shared" si="507"/>
        <v>0</v>
      </c>
      <c r="BA767" s="13">
        <f t="shared" si="508"/>
        <v>0</v>
      </c>
      <c r="BB767" s="13">
        <f t="shared" si="509"/>
        <v>0</v>
      </c>
      <c r="BC767" s="13">
        <f t="shared" si="510"/>
        <v>0</v>
      </c>
      <c r="BD767" s="13">
        <f t="shared" si="511"/>
        <v>0</v>
      </c>
      <c r="BE767" s="13">
        <f>COUNTIF(T767:AW767,"Tocaciones")</f>
        <v>0</v>
      </c>
      <c r="BF767" s="13">
        <f t="shared" si="512"/>
        <v>0</v>
      </c>
      <c r="BG767" s="13">
        <f t="shared" si="513"/>
        <v>0</v>
      </c>
      <c r="BH767" s="13">
        <f t="shared" si="514"/>
        <v>0</v>
      </c>
      <c r="BI767" s="13">
        <f t="shared" si="515"/>
        <v>0</v>
      </c>
      <c r="BJ767" s="13">
        <f t="shared" si="516"/>
        <v>0</v>
      </c>
      <c r="BK767" s="13">
        <f t="shared" si="517"/>
        <v>0</v>
      </c>
      <c r="BL767" s="13">
        <f t="shared" si="518"/>
        <v>0</v>
      </c>
      <c r="BM767" s="13">
        <f t="shared" si="519"/>
        <v>1</v>
      </c>
      <c r="BN767" s="13">
        <f t="shared" si="520"/>
        <v>0</v>
      </c>
      <c r="BO767" s="13">
        <f t="shared" si="521"/>
        <v>0</v>
      </c>
      <c r="BP767" s="13">
        <f t="shared" si="522"/>
        <v>0</v>
      </c>
      <c r="BQ767" s="13">
        <f t="shared" si="523"/>
        <v>0</v>
      </c>
      <c r="BR767" s="13">
        <f t="shared" si="524"/>
        <v>0</v>
      </c>
      <c r="BS767" s="13">
        <f t="shared" si="525"/>
        <v>0</v>
      </c>
      <c r="BT767" s="13">
        <f t="shared" si="526"/>
        <v>0</v>
      </c>
      <c r="BU767" s="40">
        <f t="shared" si="550"/>
        <v>1</v>
      </c>
      <c r="BV767" s="13">
        <f t="shared" si="527"/>
        <v>0</v>
      </c>
      <c r="BW767" s="13">
        <f t="shared" si="528"/>
        <v>0</v>
      </c>
      <c r="BX767" s="13">
        <f t="shared" si="529"/>
        <v>0</v>
      </c>
      <c r="BY767" s="13">
        <f t="shared" si="530"/>
        <v>0</v>
      </c>
      <c r="BZ767" s="13">
        <f t="shared" si="531"/>
        <v>0</v>
      </c>
      <c r="CA767" s="13">
        <f t="shared" si="532"/>
        <v>0</v>
      </c>
      <c r="CB767" s="13">
        <f t="shared" si="533"/>
        <v>0</v>
      </c>
      <c r="CC767" s="13">
        <f t="shared" si="534"/>
        <v>0</v>
      </c>
      <c r="CD767" s="13">
        <f t="shared" si="535"/>
        <v>0</v>
      </c>
      <c r="CE767" s="13">
        <f t="shared" si="536"/>
        <v>0</v>
      </c>
      <c r="CF767" s="13">
        <f t="shared" si="537"/>
        <v>1</v>
      </c>
      <c r="CG767" s="13">
        <f t="shared" si="538"/>
        <v>0</v>
      </c>
      <c r="CH767" s="13">
        <f t="shared" si="539"/>
        <v>0</v>
      </c>
      <c r="CI767" s="13">
        <f t="shared" si="540"/>
        <v>0</v>
      </c>
      <c r="CJ767" s="13">
        <f t="shared" si="541"/>
        <v>0</v>
      </c>
      <c r="CK767" s="13">
        <f t="shared" si="542"/>
        <v>0</v>
      </c>
      <c r="CL767" s="13">
        <f t="shared" si="543"/>
        <v>0</v>
      </c>
      <c r="CM767" s="13">
        <f t="shared" si="544"/>
        <v>0</v>
      </c>
      <c r="CN767" s="13">
        <f t="shared" si="545"/>
        <v>0</v>
      </c>
      <c r="CO767" s="13">
        <f t="shared" si="546"/>
        <v>0</v>
      </c>
      <c r="CP767" s="13">
        <f t="shared" si="547"/>
        <v>0</v>
      </c>
      <c r="CQ767" s="13">
        <f t="shared" si="548"/>
        <v>0</v>
      </c>
      <c r="CR767" s="13">
        <f t="shared" si="549"/>
        <v>1</v>
      </c>
      <c r="CS767" s="13">
        <f t="shared" si="551"/>
        <v>0</v>
      </c>
      <c r="CT767" s="13" t="s">
        <v>107</v>
      </c>
    </row>
    <row r="768" spans="1:98" x14ac:dyDescent="0.35">
      <c r="A768" s="14">
        <v>572</v>
      </c>
      <c r="B768" s="6">
        <v>768</v>
      </c>
      <c r="C768" s="13">
        <v>53</v>
      </c>
      <c r="D768" s="6">
        <v>1</v>
      </c>
      <c r="G768" s="6">
        <v>1</v>
      </c>
      <c r="H768" s="6"/>
      <c r="I768" s="6"/>
      <c r="J768" s="6" t="s">
        <v>338</v>
      </c>
      <c r="K768" s="16">
        <v>43795</v>
      </c>
      <c r="L768" s="6" t="s">
        <v>172</v>
      </c>
      <c r="M768" s="6" t="s">
        <v>139</v>
      </c>
      <c r="N768" s="6"/>
      <c r="O768" s="6"/>
      <c r="P768" s="21">
        <v>43775</v>
      </c>
      <c r="Q768" s="17">
        <v>0.5</v>
      </c>
      <c r="R768" s="6" t="s">
        <v>99</v>
      </c>
      <c r="S768" s="6" t="s">
        <v>99</v>
      </c>
      <c r="T768" s="6" t="s">
        <v>59</v>
      </c>
      <c r="U768" s="6" t="s">
        <v>1120</v>
      </c>
      <c r="V768" s="6" t="s">
        <v>141</v>
      </c>
      <c r="W768" s="6" t="s">
        <v>94</v>
      </c>
      <c r="Y768" s="6" t="s">
        <v>83</v>
      </c>
      <c r="AU768" s="6" t="s">
        <v>105</v>
      </c>
      <c r="AV768" s="6" t="s">
        <v>106</v>
      </c>
      <c r="AX768" s="6" t="s">
        <v>99</v>
      </c>
      <c r="AY768" s="13">
        <f t="shared" si="506"/>
        <v>0</v>
      </c>
      <c r="AZ768" s="13">
        <f t="shared" si="507"/>
        <v>0</v>
      </c>
      <c r="BA768" s="13">
        <f t="shared" si="508"/>
        <v>0</v>
      </c>
      <c r="BB768" s="13">
        <f t="shared" si="509"/>
        <v>0</v>
      </c>
      <c r="BC768" s="13">
        <f t="shared" si="510"/>
        <v>0</v>
      </c>
      <c r="BD768" s="13">
        <f t="shared" si="511"/>
        <v>0</v>
      </c>
      <c r="BE768" s="13">
        <f>COUNTIF(T768:AT768,"Tocaciones")</f>
        <v>0</v>
      </c>
      <c r="BF768" s="13">
        <f t="shared" si="512"/>
        <v>0</v>
      </c>
      <c r="BG768" s="13">
        <f t="shared" si="513"/>
        <v>0</v>
      </c>
      <c r="BH768" s="13">
        <f t="shared" si="514"/>
        <v>0</v>
      </c>
      <c r="BI768" s="13">
        <f t="shared" si="515"/>
        <v>1</v>
      </c>
      <c r="BJ768" s="13">
        <f t="shared" si="516"/>
        <v>0</v>
      </c>
      <c r="BK768" s="13">
        <f t="shared" si="517"/>
        <v>0</v>
      </c>
      <c r="BL768" s="13">
        <f t="shared" si="518"/>
        <v>0</v>
      </c>
      <c r="BM768" s="13">
        <f t="shared" si="519"/>
        <v>0</v>
      </c>
      <c r="BN768" s="13">
        <f t="shared" si="520"/>
        <v>0</v>
      </c>
      <c r="BO768" s="13">
        <f t="shared" si="521"/>
        <v>0</v>
      </c>
      <c r="BP768" s="13">
        <f t="shared" si="522"/>
        <v>0</v>
      </c>
      <c r="BQ768" s="13">
        <f t="shared" si="523"/>
        <v>0</v>
      </c>
      <c r="BR768" s="13">
        <f t="shared" si="524"/>
        <v>0</v>
      </c>
      <c r="BS768" s="13">
        <f t="shared" si="525"/>
        <v>0</v>
      </c>
      <c r="BT768" s="13">
        <f t="shared" si="526"/>
        <v>0</v>
      </c>
      <c r="BU768" s="40">
        <f t="shared" si="550"/>
        <v>1</v>
      </c>
      <c r="BV768" s="13">
        <f t="shared" si="527"/>
        <v>0</v>
      </c>
      <c r="BW768" s="13">
        <f t="shared" si="528"/>
        <v>0</v>
      </c>
      <c r="BX768" s="13">
        <f t="shared" si="529"/>
        <v>0</v>
      </c>
      <c r="BY768" s="13">
        <f t="shared" si="530"/>
        <v>0</v>
      </c>
      <c r="BZ768" s="13">
        <f t="shared" si="531"/>
        <v>0</v>
      </c>
      <c r="CA768" s="13">
        <f t="shared" si="532"/>
        <v>0</v>
      </c>
      <c r="CB768" s="13">
        <f t="shared" si="533"/>
        <v>0</v>
      </c>
      <c r="CC768" s="13">
        <f t="shared" si="534"/>
        <v>0</v>
      </c>
      <c r="CD768" s="13">
        <f t="shared" si="535"/>
        <v>0</v>
      </c>
      <c r="CE768" s="13">
        <f t="shared" si="536"/>
        <v>0</v>
      </c>
      <c r="CF768" s="13">
        <f t="shared" si="537"/>
        <v>0</v>
      </c>
      <c r="CG768" s="13">
        <f t="shared" si="538"/>
        <v>1</v>
      </c>
      <c r="CH768" s="13">
        <f t="shared" si="539"/>
        <v>0</v>
      </c>
      <c r="CI768" s="13">
        <f t="shared" si="540"/>
        <v>0</v>
      </c>
      <c r="CJ768" s="13">
        <f t="shared" si="541"/>
        <v>0</v>
      </c>
      <c r="CK768" s="13">
        <f t="shared" si="542"/>
        <v>0</v>
      </c>
      <c r="CL768" s="13">
        <f t="shared" si="543"/>
        <v>0</v>
      </c>
      <c r="CM768" s="13">
        <f t="shared" si="544"/>
        <v>0</v>
      </c>
      <c r="CN768" s="13">
        <f t="shared" si="545"/>
        <v>0</v>
      </c>
      <c r="CO768" s="13">
        <f t="shared" si="546"/>
        <v>0</v>
      </c>
      <c r="CP768" s="13">
        <f t="shared" si="547"/>
        <v>0</v>
      </c>
      <c r="CQ768" s="13">
        <f t="shared" si="548"/>
        <v>0</v>
      </c>
      <c r="CR768" s="13">
        <f t="shared" si="549"/>
        <v>1</v>
      </c>
      <c r="CS768" s="13">
        <f t="shared" si="551"/>
        <v>0</v>
      </c>
      <c r="CT768" s="13" t="s">
        <v>107</v>
      </c>
    </row>
    <row r="769" spans="1:98" x14ac:dyDescent="0.35">
      <c r="A769" s="14">
        <v>573</v>
      </c>
      <c r="B769" s="6">
        <v>769</v>
      </c>
      <c r="C769" s="6">
        <v>27</v>
      </c>
      <c r="D769" s="6">
        <v>1</v>
      </c>
      <c r="G769" s="6">
        <v>1</v>
      </c>
      <c r="H769" s="6"/>
      <c r="I769" s="6"/>
      <c r="J769" s="6" t="s">
        <v>338</v>
      </c>
      <c r="K769" s="16">
        <v>43795</v>
      </c>
      <c r="L769" s="6" t="s">
        <v>172</v>
      </c>
      <c r="M769" s="6" t="s">
        <v>139</v>
      </c>
      <c r="N769" s="6"/>
      <c r="O769" s="6"/>
      <c r="P769" s="21">
        <v>43776</v>
      </c>
      <c r="Q769" s="17">
        <v>0.94791666666666663</v>
      </c>
      <c r="R769" s="6" t="s">
        <v>99</v>
      </c>
      <c r="S769" s="6" t="s">
        <v>99</v>
      </c>
      <c r="T769" s="6" t="s">
        <v>52</v>
      </c>
      <c r="U769" s="6" t="s">
        <v>389</v>
      </c>
      <c r="V769" s="6" t="s">
        <v>141</v>
      </c>
      <c r="W769" s="6" t="s">
        <v>94</v>
      </c>
      <c r="Y769" s="6" t="s">
        <v>73</v>
      </c>
      <c r="Z769" s="13">
        <v>999</v>
      </c>
      <c r="AU769" s="6" t="s">
        <v>105</v>
      </c>
      <c r="AV769" s="6" t="s">
        <v>106</v>
      </c>
      <c r="AX769" s="6" t="s">
        <v>99</v>
      </c>
      <c r="AY769" s="13">
        <f t="shared" si="506"/>
        <v>0</v>
      </c>
      <c r="AZ769" s="13">
        <f t="shared" si="507"/>
        <v>0</v>
      </c>
      <c r="BA769" s="13">
        <f t="shared" si="508"/>
        <v>0</v>
      </c>
      <c r="BB769" s="13">
        <f t="shared" si="509"/>
        <v>1</v>
      </c>
      <c r="BC769" s="13">
        <f t="shared" si="510"/>
        <v>0</v>
      </c>
      <c r="BD769" s="13">
        <f t="shared" si="511"/>
        <v>0</v>
      </c>
      <c r="BE769" s="13">
        <f>COUNTIF(T769:AW769,"Tocaciones")</f>
        <v>0</v>
      </c>
      <c r="BF769" s="13">
        <f t="shared" si="512"/>
        <v>0</v>
      </c>
      <c r="BG769" s="13">
        <f t="shared" si="513"/>
        <v>0</v>
      </c>
      <c r="BH769" s="13">
        <f t="shared" si="514"/>
        <v>0</v>
      </c>
      <c r="BI769" s="13">
        <f t="shared" si="515"/>
        <v>0</v>
      </c>
      <c r="BJ769" s="13">
        <f t="shared" si="516"/>
        <v>0</v>
      </c>
      <c r="BK769" s="13">
        <f t="shared" si="517"/>
        <v>0</v>
      </c>
      <c r="BL769" s="13">
        <f t="shared" si="518"/>
        <v>0</v>
      </c>
      <c r="BM769" s="13">
        <f t="shared" si="519"/>
        <v>0</v>
      </c>
      <c r="BN769" s="13">
        <f t="shared" si="520"/>
        <v>0</v>
      </c>
      <c r="BO769" s="13">
        <f t="shared" si="521"/>
        <v>0</v>
      </c>
      <c r="BP769" s="13">
        <f t="shared" si="522"/>
        <v>0</v>
      </c>
      <c r="BQ769" s="13">
        <f t="shared" si="523"/>
        <v>0</v>
      </c>
      <c r="BR769" s="13">
        <f t="shared" si="524"/>
        <v>0</v>
      </c>
      <c r="BS769" s="13">
        <f t="shared" si="525"/>
        <v>0</v>
      </c>
      <c r="BT769" s="13">
        <f t="shared" si="526"/>
        <v>0</v>
      </c>
      <c r="BU769" s="40">
        <f t="shared" si="550"/>
        <v>1</v>
      </c>
      <c r="BV769" s="13">
        <f t="shared" si="527"/>
        <v>0</v>
      </c>
      <c r="BW769" s="13">
        <f t="shared" si="528"/>
        <v>1</v>
      </c>
      <c r="BX769" s="13">
        <f t="shared" si="529"/>
        <v>0</v>
      </c>
      <c r="BY769" s="13">
        <f t="shared" si="530"/>
        <v>0</v>
      </c>
      <c r="BZ769" s="13">
        <f t="shared" si="531"/>
        <v>0</v>
      </c>
      <c r="CA769" s="13">
        <f t="shared" si="532"/>
        <v>0</v>
      </c>
      <c r="CB769" s="13">
        <f t="shared" si="533"/>
        <v>0</v>
      </c>
      <c r="CC769" s="13">
        <f t="shared" si="534"/>
        <v>0</v>
      </c>
      <c r="CD769" s="13">
        <f t="shared" si="535"/>
        <v>0</v>
      </c>
      <c r="CE769" s="13">
        <f t="shared" si="536"/>
        <v>0</v>
      </c>
      <c r="CF769" s="13">
        <f t="shared" si="537"/>
        <v>0</v>
      </c>
      <c r="CG769" s="13">
        <f t="shared" si="538"/>
        <v>0</v>
      </c>
      <c r="CH769" s="13">
        <f t="shared" si="539"/>
        <v>0</v>
      </c>
      <c r="CI769" s="13">
        <f t="shared" si="540"/>
        <v>0</v>
      </c>
      <c r="CJ769" s="13">
        <f t="shared" si="541"/>
        <v>0</v>
      </c>
      <c r="CK769" s="13">
        <f t="shared" si="542"/>
        <v>0</v>
      </c>
      <c r="CL769" s="13">
        <f t="shared" si="543"/>
        <v>0</v>
      </c>
      <c r="CM769" s="13">
        <f t="shared" si="544"/>
        <v>0</v>
      </c>
      <c r="CN769" s="13">
        <f t="shared" si="545"/>
        <v>0</v>
      </c>
      <c r="CO769" s="13">
        <f t="shared" si="546"/>
        <v>0</v>
      </c>
      <c r="CP769" s="13">
        <f t="shared" si="547"/>
        <v>0</v>
      </c>
      <c r="CQ769" s="13">
        <f t="shared" si="548"/>
        <v>0</v>
      </c>
      <c r="CR769" s="13">
        <f t="shared" si="549"/>
        <v>1</v>
      </c>
      <c r="CS769" s="13">
        <f t="shared" si="551"/>
        <v>0</v>
      </c>
      <c r="CT769" s="13" t="s">
        <v>107</v>
      </c>
    </row>
    <row r="770" spans="1:98" x14ac:dyDescent="0.35">
      <c r="A770" s="14">
        <v>574</v>
      </c>
      <c r="B770" s="6">
        <v>770</v>
      </c>
      <c r="C770" s="6">
        <v>25</v>
      </c>
      <c r="D770" s="6">
        <v>1</v>
      </c>
      <c r="G770" s="6">
        <v>1</v>
      </c>
      <c r="H770" s="6"/>
      <c r="I770" s="6"/>
      <c r="J770" s="6" t="s">
        <v>338</v>
      </c>
      <c r="K770" s="16">
        <v>43794</v>
      </c>
      <c r="L770" s="6" t="s">
        <v>172</v>
      </c>
      <c r="M770" s="6" t="s">
        <v>139</v>
      </c>
      <c r="N770" s="6"/>
      <c r="O770" s="6"/>
      <c r="P770" s="16">
        <v>43782</v>
      </c>
      <c r="Q770" s="17">
        <v>0.93055555555555558</v>
      </c>
      <c r="R770" s="6" t="s">
        <v>99</v>
      </c>
      <c r="S770" s="6" t="s">
        <v>310</v>
      </c>
      <c r="T770" s="6" t="s">
        <v>63</v>
      </c>
      <c r="U770" s="6" t="s">
        <v>1121</v>
      </c>
      <c r="V770" s="6" t="s">
        <v>141</v>
      </c>
      <c r="W770" s="6" t="s">
        <v>94</v>
      </c>
      <c r="Y770" s="6" t="s">
        <v>82</v>
      </c>
      <c r="AA770" s="6" t="s">
        <v>49</v>
      </c>
      <c r="AB770" s="6" t="s">
        <v>1121</v>
      </c>
      <c r="AC770" s="6" t="s">
        <v>94</v>
      </c>
      <c r="AE770" s="6" t="s">
        <v>87</v>
      </c>
      <c r="AU770" s="6" t="s">
        <v>105</v>
      </c>
      <c r="AV770" s="6" t="s">
        <v>106</v>
      </c>
      <c r="AX770" s="6" t="s">
        <v>99</v>
      </c>
      <c r="AY770" s="13">
        <f t="shared" ref="AY770:AY810" si="552">COUNTIF(T770:AT770,"Golpiza")</f>
        <v>1</v>
      </c>
      <c r="AZ770" s="13">
        <f t="shared" ref="AZ770:AZ810" si="553">COUNTIF(T770:AT770,"Desnudamiento")</f>
        <v>0</v>
      </c>
      <c r="BA770" s="13">
        <f t="shared" ref="BA770:BA810" si="554">COUNTIF(T770:AT770,"Negacion de asistencia medica")</f>
        <v>0</v>
      </c>
      <c r="BB770" s="13">
        <f t="shared" ref="BB770:BB810" si="555">COUNTIF(T770:AT770,"Disparos")</f>
        <v>0</v>
      </c>
      <c r="BC770" s="13">
        <f t="shared" ref="BC770:BC810" si="556">COUNTIF(T770:AT770,"Detencion")</f>
        <v>0</v>
      </c>
      <c r="BD770" s="13">
        <f t="shared" ref="BD770:BD810" si="557">COUNTIF(T770:AT770,"Violacion")</f>
        <v>0</v>
      </c>
      <c r="BE770" s="13">
        <f>COUNTIF(T770:AT770,"Tocaciones")</f>
        <v>0</v>
      </c>
      <c r="BF770" s="13">
        <f t="shared" ref="BF770:BF810" si="558">COUNTIF(T770:AW770,"Amenaza")</f>
        <v>0</v>
      </c>
      <c r="BG770" s="13">
        <f t="shared" ref="BG770:BG810" si="559">COUNTIF(T770:AT770,"Amenaza de violacion")</f>
        <v>0</v>
      </c>
      <c r="BH770" s="13">
        <f t="shared" ref="BH770:BH810" si="560">COUNTIF(T770:AT770,"Amenaza de muerte")</f>
        <v>0</v>
      </c>
      <c r="BI770" s="13">
        <f t="shared" ref="BI770:BI810" si="561">COUNTIF(T770:AT770,"Atropello")</f>
        <v>0</v>
      </c>
      <c r="BJ770" s="13">
        <f t="shared" ref="BJ770:BJ810" si="562">COUNTIF(T770:AT770,"Robo con violencia")</f>
        <v>0</v>
      </c>
      <c r="BK770" s="13">
        <f t="shared" ref="BK770:BK810" si="563">COUNTIF(T770:AT770,"Allanamiento")</f>
        <v>0</v>
      </c>
      <c r="BL770" s="13">
        <f t="shared" ref="BL770:BL810" si="564">COUNTIF(T770:AT770,"Invasion de espacio prohibido")</f>
        <v>0</v>
      </c>
      <c r="BM770" s="13">
        <f t="shared" ref="BM770:BM810" si="565">COUNTIF(T770:AT770,"Gaseado")</f>
        <v>1</v>
      </c>
      <c r="BN770" s="13">
        <f t="shared" ref="BN770:BN810" si="566">COUNTIF(T770:AT770,"Piedrazo")</f>
        <v>0</v>
      </c>
      <c r="BO770" s="13">
        <f t="shared" ref="BO770:BO810" si="567">COUNTIF(T770:AT770,"Mordidas")</f>
        <v>0</v>
      </c>
      <c r="BP770" s="13">
        <f t="shared" ref="BP770:BP810" si="568">COUNTIF(T770:AT770,"Montaje")</f>
        <v>0</v>
      </c>
      <c r="BQ770" s="13">
        <f t="shared" ref="BQ770:BQ810" si="569">COUNTIF(T770:AW770,"Crucifixion")</f>
        <v>0</v>
      </c>
      <c r="BR770" s="13">
        <f t="shared" ref="BR770:BR810" si="570">COUNTIF(T770:AX770,"Otros tratos crueles")</f>
        <v>0</v>
      </c>
      <c r="BS770" s="13">
        <f t="shared" ref="BS770:BS810" si="571">COUNTIF(T770:AW770,"Obstruccion de asistencia medica")</f>
        <v>0</v>
      </c>
      <c r="BT770" s="13">
        <f t="shared" ref="BT770:BT810" si="572">COUNTIF(T770:AW770,"Ahogamiento con bolsa plastica")</f>
        <v>0</v>
      </c>
      <c r="BU770" s="40">
        <f t="shared" si="550"/>
        <v>2</v>
      </c>
      <c r="BV770" s="13">
        <f t="shared" ref="BV770:BV810" si="573">COUNTIF(T770:AW770,"Arma de fuego")</f>
        <v>0</v>
      </c>
      <c r="BW770" s="13">
        <f t="shared" ref="BW770:BW810" si="574">COUNTIF(T770:AX770,"Arma antimotin")</f>
        <v>0</v>
      </c>
      <c r="BX770" s="13">
        <f t="shared" ref="BX770:BX810" si="575">COUNTIF(T770:AW770,"Perdigones")</f>
        <v>0</v>
      </c>
      <c r="BY770" s="13">
        <f t="shared" ref="BY770:BY810" si="576">COUNTIF(T770:AW770,"Balines")</f>
        <v>0</v>
      </c>
      <c r="BZ770" s="13">
        <f t="shared" ref="BZ770:BZ810" si="577">COUNTIF(T770:AW770,"Bomba lacrimogena")</f>
        <v>0</v>
      </c>
      <c r="CA770" s="13">
        <f t="shared" ref="CA770:CA810" si="578">COUNTIF(T770:AW770,"Balas")</f>
        <v>0</v>
      </c>
      <c r="CB770" s="13">
        <f t="shared" ref="CB770:CB810" si="579">COUNTIF(T770:AW770,"Poston")</f>
        <v>0</v>
      </c>
      <c r="CC770" s="13">
        <f t="shared" ref="CC770:CC810" si="580">COUNTIF(T770:AW770,"Abuso de poder")</f>
        <v>0</v>
      </c>
      <c r="CD770" s="13">
        <f t="shared" ref="CD770:CD810" si="581">COUNTIF(T770:AW770,"Abuso sexual")</f>
        <v>0</v>
      </c>
      <c r="CE770" s="13">
        <f t="shared" ref="CE770:CE810" si="582">COUNTIF(T770:AW770,"Carro lanza aguas")</f>
        <v>0</v>
      </c>
      <c r="CF770" s="13">
        <f t="shared" ref="CF770:CF810" si="583">COUNTIF(T770:AW770,"Gas pimienta")</f>
        <v>1</v>
      </c>
      <c r="CG770" s="13">
        <f t="shared" ref="CG770:CG810" si="584">COUNTIF(T770:AW770,"Moto")</f>
        <v>0</v>
      </c>
      <c r="CH770" s="13">
        <f t="shared" ref="CH770:CH810" si="585">COUNTIF(T770:AT770,"Perro policial")</f>
        <v>0</v>
      </c>
      <c r="CI770" s="13">
        <f t="shared" ref="CI770:CI810" si="586">COUNTIF(T770:AT770,"Piedras")</f>
        <v>0</v>
      </c>
      <c r="CJ770" s="13">
        <f t="shared" ref="CJ770:CJ810" si="587">COUNTIF(T770:AW770,"Tortura")</f>
        <v>0</v>
      </c>
      <c r="CK770" s="13">
        <f t="shared" ref="CK770:CK810" si="588">COUNTIF(T770:AW770,"Uso excesivo de la fuerza")</f>
        <v>1</v>
      </c>
      <c r="CL770" s="13">
        <f t="shared" ref="CL770:CL810" si="589">COUNTIF(T770:AW770,"Vehiculo")</f>
        <v>0</v>
      </c>
      <c r="CM770" s="13">
        <f t="shared" ref="CM770:CM810" si="590">COUNTIF(T770:AX770,"Acoso sexual")</f>
        <v>0</v>
      </c>
      <c r="CN770" s="13">
        <f t="shared" ref="CN770:CN810" si="591">COUNTIF(T770:AX770,"Otros")</f>
        <v>0</v>
      </c>
      <c r="CO770" s="13">
        <f t="shared" ref="CO770:CO810" si="592">COUNTIF(T770:AW770,"Militares")</f>
        <v>0</v>
      </c>
      <c r="CP770" s="13">
        <f t="shared" ref="CP770:CP810" si="593">COUNTIF(T770:AW770,"PDI")</f>
        <v>0</v>
      </c>
      <c r="CQ770" s="13">
        <f t="shared" ref="CQ770:CQ810" si="594">COUNTIF(T770:AW770,"Marinos")</f>
        <v>0</v>
      </c>
      <c r="CR770" s="13">
        <f t="shared" ref="CR770:CR810" si="595">COUNTIF(T770:AW770,"Carabineros")</f>
        <v>2</v>
      </c>
      <c r="CS770" s="13">
        <f t="shared" ref="CS770:CS807" si="596">SUM(AZ770,BD770,BE770,BG770)</f>
        <v>0</v>
      </c>
      <c r="CT770" s="13" t="s">
        <v>107</v>
      </c>
    </row>
    <row r="771" spans="1:98" x14ac:dyDescent="0.35">
      <c r="A771" s="14">
        <v>575</v>
      </c>
      <c r="B771" s="6">
        <v>771</v>
      </c>
      <c r="C771" s="6">
        <v>11</v>
      </c>
      <c r="D771" s="6">
        <v>1</v>
      </c>
      <c r="G771" s="6">
        <v>1</v>
      </c>
      <c r="H771" s="6"/>
      <c r="I771" s="6"/>
      <c r="J771" s="6" t="s">
        <v>517</v>
      </c>
      <c r="K771" s="21">
        <v>43773</v>
      </c>
      <c r="L771" s="6" t="s">
        <v>172</v>
      </c>
      <c r="M771" s="6" t="s">
        <v>518</v>
      </c>
      <c r="N771" s="6"/>
      <c r="O771" s="6"/>
      <c r="P771" s="16">
        <v>43758</v>
      </c>
      <c r="Q771" s="17">
        <v>0.70833333333333337</v>
      </c>
      <c r="R771" s="6" t="s">
        <v>98</v>
      </c>
      <c r="S771" s="6" t="s">
        <v>98</v>
      </c>
      <c r="T771" s="6" t="s">
        <v>49</v>
      </c>
      <c r="U771" s="6" t="s">
        <v>177</v>
      </c>
      <c r="V771" s="6" t="s">
        <v>341</v>
      </c>
      <c r="W771" s="6" t="s">
        <v>94</v>
      </c>
      <c r="Y771" s="6" t="s">
        <v>87</v>
      </c>
      <c r="AA771" s="6" t="s">
        <v>53</v>
      </c>
      <c r="AB771" s="6" t="s">
        <v>177</v>
      </c>
      <c r="AC771" s="6" t="s">
        <v>94</v>
      </c>
      <c r="AE771" s="6" t="s">
        <v>79</v>
      </c>
      <c r="AU771" s="6" t="s">
        <v>105</v>
      </c>
      <c r="AV771" s="6" t="s">
        <v>106</v>
      </c>
      <c r="AW771" s="6" t="s">
        <v>1122</v>
      </c>
      <c r="AX771" s="6" t="s">
        <v>99</v>
      </c>
      <c r="AY771" s="13">
        <f t="shared" si="552"/>
        <v>1</v>
      </c>
      <c r="AZ771" s="13">
        <f t="shared" si="553"/>
        <v>0</v>
      </c>
      <c r="BA771" s="13">
        <f t="shared" si="554"/>
        <v>0</v>
      </c>
      <c r="BB771" s="13">
        <f t="shared" si="555"/>
        <v>0</v>
      </c>
      <c r="BC771" s="13">
        <f t="shared" si="556"/>
        <v>1</v>
      </c>
      <c r="BD771" s="13">
        <f t="shared" si="557"/>
        <v>0</v>
      </c>
      <c r="BE771" s="13">
        <f>COUNTIF(T771:AW771,"Tocaciones")</f>
        <v>0</v>
      </c>
      <c r="BF771" s="13">
        <f t="shared" si="558"/>
        <v>0</v>
      </c>
      <c r="BG771" s="13">
        <f t="shared" si="559"/>
        <v>0</v>
      </c>
      <c r="BH771" s="13">
        <f t="shared" si="560"/>
        <v>0</v>
      </c>
      <c r="BI771" s="13">
        <f t="shared" si="561"/>
        <v>0</v>
      </c>
      <c r="BJ771" s="13">
        <f t="shared" si="562"/>
        <v>0</v>
      </c>
      <c r="BK771" s="13">
        <f t="shared" si="563"/>
        <v>0</v>
      </c>
      <c r="BL771" s="13">
        <f t="shared" si="564"/>
        <v>0</v>
      </c>
      <c r="BM771" s="13">
        <f t="shared" si="565"/>
        <v>0</v>
      </c>
      <c r="BN771" s="13">
        <f t="shared" si="566"/>
        <v>0</v>
      </c>
      <c r="BO771" s="13">
        <f t="shared" si="567"/>
        <v>0</v>
      </c>
      <c r="BP771" s="13">
        <f t="shared" si="568"/>
        <v>0</v>
      </c>
      <c r="BQ771" s="13">
        <f t="shared" si="569"/>
        <v>0</v>
      </c>
      <c r="BR771" s="13">
        <f t="shared" si="570"/>
        <v>0</v>
      </c>
      <c r="BS771" s="13">
        <f t="shared" si="571"/>
        <v>0</v>
      </c>
      <c r="BT771" s="13">
        <f t="shared" si="572"/>
        <v>0</v>
      </c>
      <c r="BU771" s="40">
        <f t="shared" ref="BU771:BU810" si="597">SUM(AY771:BT771)</f>
        <v>2</v>
      </c>
      <c r="BV771" s="13">
        <f t="shared" si="573"/>
        <v>0</v>
      </c>
      <c r="BW771" s="13">
        <f t="shared" si="574"/>
        <v>0</v>
      </c>
      <c r="BX771" s="13">
        <f t="shared" si="575"/>
        <v>0</v>
      </c>
      <c r="BY771" s="13">
        <f t="shared" si="576"/>
        <v>0</v>
      </c>
      <c r="BZ771" s="13">
        <f t="shared" si="577"/>
        <v>0</v>
      </c>
      <c r="CA771" s="13">
        <f t="shared" si="578"/>
        <v>0</v>
      </c>
      <c r="CB771" s="13">
        <f t="shared" si="579"/>
        <v>0</v>
      </c>
      <c r="CC771" s="13">
        <f t="shared" si="580"/>
        <v>1</v>
      </c>
      <c r="CD771" s="13">
        <f t="shared" si="581"/>
        <v>0</v>
      </c>
      <c r="CE771" s="13">
        <f t="shared" si="582"/>
        <v>0</v>
      </c>
      <c r="CF771" s="13">
        <f t="shared" si="583"/>
        <v>0</v>
      </c>
      <c r="CG771" s="13">
        <f t="shared" si="584"/>
        <v>0</v>
      </c>
      <c r="CH771" s="13">
        <f t="shared" si="585"/>
        <v>0</v>
      </c>
      <c r="CI771" s="13">
        <f t="shared" si="586"/>
        <v>0</v>
      </c>
      <c r="CJ771" s="13">
        <f t="shared" si="587"/>
        <v>0</v>
      </c>
      <c r="CK771" s="13">
        <f t="shared" si="588"/>
        <v>1</v>
      </c>
      <c r="CL771" s="13">
        <f t="shared" si="589"/>
        <v>0</v>
      </c>
      <c r="CM771" s="13">
        <f t="shared" si="590"/>
        <v>0</v>
      </c>
      <c r="CN771" s="13">
        <f t="shared" si="591"/>
        <v>0</v>
      </c>
      <c r="CO771" s="13">
        <f t="shared" si="592"/>
        <v>0</v>
      </c>
      <c r="CP771" s="13">
        <f t="shared" si="593"/>
        <v>0</v>
      </c>
      <c r="CQ771" s="13">
        <f t="shared" si="594"/>
        <v>0</v>
      </c>
      <c r="CR771" s="13">
        <f t="shared" si="595"/>
        <v>2</v>
      </c>
      <c r="CS771" s="13">
        <f t="shared" si="596"/>
        <v>0</v>
      </c>
      <c r="CT771" s="13" t="s">
        <v>107</v>
      </c>
    </row>
    <row r="772" spans="1:98" x14ac:dyDescent="0.35">
      <c r="A772" s="14">
        <v>576</v>
      </c>
      <c r="B772" s="6">
        <v>772</v>
      </c>
      <c r="C772" s="6">
        <v>26</v>
      </c>
      <c r="D772" s="6">
        <v>1</v>
      </c>
      <c r="G772" s="6">
        <v>1</v>
      </c>
      <c r="H772" s="6"/>
      <c r="I772" s="6"/>
      <c r="J772" s="6" t="s">
        <v>338</v>
      </c>
      <c r="K772" s="16">
        <v>43795</v>
      </c>
      <c r="L772" s="6" t="s">
        <v>172</v>
      </c>
      <c r="M772" s="6" t="s">
        <v>139</v>
      </c>
      <c r="N772" s="6"/>
      <c r="O772" s="6"/>
      <c r="P772" s="16">
        <v>43780</v>
      </c>
      <c r="Q772" s="17">
        <v>0.89583333333333337</v>
      </c>
      <c r="R772" s="6" t="s">
        <v>99</v>
      </c>
      <c r="S772" s="6" t="s">
        <v>98</v>
      </c>
      <c r="T772" s="6" t="s">
        <v>49</v>
      </c>
      <c r="U772" s="6" t="s">
        <v>1123</v>
      </c>
      <c r="V772" s="6" t="s">
        <v>341</v>
      </c>
      <c r="W772" s="6" t="s">
        <v>94</v>
      </c>
      <c r="Y772" s="6" t="s">
        <v>87</v>
      </c>
      <c r="AU772" s="6" t="s">
        <v>105</v>
      </c>
      <c r="AV772" s="6" t="s">
        <v>106</v>
      </c>
      <c r="AX772" s="6" t="s">
        <v>99</v>
      </c>
      <c r="AY772" s="13">
        <f t="shared" si="552"/>
        <v>1</v>
      </c>
      <c r="AZ772" s="13">
        <f t="shared" si="553"/>
        <v>0</v>
      </c>
      <c r="BA772" s="13">
        <f t="shared" si="554"/>
        <v>0</v>
      </c>
      <c r="BB772" s="13">
        <f t="shared" si="555"/>
        <v>0</v>
      </c>
      <c r="BC772" s="13">
        <f t="shared" si="556"/>
        <v>0</v>
      </c>
      <c r="BD772" s="13">
        <f t="shared" si="557"/>
        <v>0</v>
      </c>
      <c r="BE772" s="13">
        <f>COUNTIF(T772:AT772,"Tocaciones")</f>
        <v>0</v>
      </c>
      <c r="BF772" s="13">
        <f t="shared" si="558"/>
        <v>0</v>
      </c>
      <c r="BG772" s="13">
        <f t="shared" si="559"/>
        <v>0</v>
      </c>
      <c r="BH772" s="13">
        <f t="shared" si="560"/>
        <v>0</v>
      </c>
      <c r="BI772" s="13">
        <f t="shared" si="561"/>
        <v>0</v>
      </c>
      <c r="BJ772" s="13">
        <f t="shared" si="562"/>
        <v>0</v>
      </c>
      <c r="BK772" s="13">
        <f t="shared" si="563"/>
        <v>0</v>
      </c>
      <c r="BL772" s="13">
        <f t="shared" si="564"/>
        <v>0</v>
      </c>
      <c r="BM772" s="13">
        <f t="shared" si="565"/>
        <v>0</v>
      </c>
      <c r="BN772" s="13">
        <f t="shared" si="566"/>
        <v>0</v>
      </c>
      <c r="BO772" s="13">
        <f t="shared" si="567"/>
        <v>0</v>
      </c>
      <c r="BP772" s="13">
        <f t="shared" si="568"/>
        <v>0</v>
      </c>
      <c r="BQ772" s="13">
        <f t="shared" si="569"/>
        <v>0</v>
      </c>
      <c r="BR772" s="13">
        <f t="shared" si="570"/>
        <v>0</v>
      </c>
      <c r="BS772" s="13">
        <f t="shared" si="571"/>
        <v>0</v>
      </c>
      <c r="BT772" s="13">
        <f t="shared" si="572"/>
        <v>0</v>
      </c>
      <c r="BU772" s="40">
        <f t="shared" si="597"/>
        <v>1</v>
      </c>
      <c r="BV772" s="13">
        <f t="shared" si="573"/>
        <v>0</v>
      </c>
      <c r="BW772" s="13">
        <f t="shared" si="574"/>
        <v>0</v>
      </c>
      <c r="BX772" s="13">
        <f t="shared" si="575"/>
        <v>0</v>
      </c>
      <c r="BY772" s="13">
        <f t="shared" si="576"/>
        <v>0</v>
      </c>
      <c r="BZ772" s="13">
        <f t="shared" si="577"/>
        <v>0</v>
      </c>
      <c r="CA772" s="13">
        <f t="shared" si="578"/>
        <v>0</v>
      </c>
      <c r="CB772" s="13">
        <f t="shared" si="579"/>
        <v>0</v>
      </c>
      <c r="CC772" s="13">
        <f t="shared" si="580"/>
        <v>0</v>
      </c>
      <c r="CD772" s="13">
        <f t="shared" si="581"/>
        <v>0</v>
      </c>
      <c r="CE772" s="13">
        <f t="shared" si="582"/>
        <v>0</v>
      </c>
      <c r="CF772" s="13">
        <f t="shared" si="583"/>
        <v>0</v>
      </c>
      <c r="CG772" s="13">
        <f t="shared" si="584"/>
        <v>0</v>
      </c>
      <c r="CH772" s="13">
        <f t="shared" si="585"/>
        <v>0</v>
      </c>
      <c r="CI772" s="13">
        <f t="shared" si="586"/>
        <v>0</v>
      </c>
      <c r="CJ772" s="13">
        <f t="shared" si="587"/>
        <v>0</v>
      </c>
      <c r="CK772" s="13">
        <f t="shared" si="588"/>
        <v>1</v>
      </c>
      <c r="CL772" s="13">
        <f t="shared" si="589"/>
        <v>0</v>
      </c>
      <c r="CM772" s="13">
        <f t="shared" si="590"/>
        <v>0</v>
      </c>
      <c r="CN772" s="13">
        <f t="shared" si="591"/>
        <v>0</v>
      </c>
      <c r="CO772" s="13">
        <f t="shared" si="592"/>
        <v>0</v>
      </c>
      <c r="CP772" s="13">
        <f t="shared" si="593"/>
        <v>0</v>
      </c>
      <c r="CQ772" s="13">
        <f t="shared" si="594"/>
        <v>0</v>
      </c>
      <c r="CR772" s="13">
        <f t="shared" si="595"/>
        <v>1</v>
      </c>
      <c r="CS772" s="13">
        <f t="shared" si="596"/>
        <v>0</v>
      </c>
      <c r="CT772" s="13" t="s">
        <v>107</v>
      </c>
    </row>
    <row r="773" spans="1:98" x14ac:dyDescent="0.35">
      <c r="A773" s="14">
        <v>577</v>
      </c>
      <c r="B773" s="6">
        <v>773</v>
      </c>
      <c r="C773" s="13">
        <v>32</v>
      </c>
      <c r="D773" s="6">
        <v>1</v>
      </c>
      <c r="G773" s="6">
        <v>1</v>
      </c>
      <c r="H773" s="6"/>
      <c r="I773" s="6"/>
      <c r="J773" s="6" t="s">
        <v>338</v>
      </c>
      <c r="K773" s="16">
        <v>43794</v>
      </c>
      <c r="L773" s="6" t="s">
        <v>172</v>
      </c>
      <c r="M773" s="6" t="s">
        <v>139</v>
      </c>
      <c r="N773" s="6"/>
      <c r="O773" s="6"/>
      <c r="P773" s="21">
        <v>43776</v>
      </c>
      <c r="Q773" s="17">
        <v>0.95833333333333337</v>
      </c>
      <c r="R773" s="6" t="s">
        <v>99</v>
      </c>
      <c r="S773" s="6" t="s">
        <v>98</v>
      </c>
      <c r="T773" s="6" t="s">
        <v>63</v>
      </c>
      <c r="U773" s="6" t="s">
        <v>1124</v>
      </c>
      <c r="V773" s="6" t="s">
        <v>141</v>
      </c>
      <c r="W773" s="6" t="s">
        <v>94</v>
      </c>
      <c r="Y773" s="6" t="s">
        <v>82</v>
      </c>
      <c r="AU773" s="6" t="s">
        <v>105</v>
      </c>
      <c r="AV773" s="6" t="s">
        <v>106</v>
      </c>
      <c r="AX773" s="6" t="s">
        <v>307</v>
      </c>
      <c r="AY773" s="13">
        <f t="shared" si="552"/>
        <v>0</v>
      </c>
      <c r="AZ773" s="13">
        <f t="shared" si="553"/>
        <v>0</v>
      </c>
      <c r="BA773" s="13">
        <f t="shared" si="554"/>
        <v>0</v>
      </c>
      <c r="BB773" s="13">
        <f t="shared" si="555"/>
        <v>0</v>
      </c>
      <c r="BC773" s="13">
        <f t="shared" si="556"/>
        <v>0</v>
      </c>
      <c r="BD773" s="13">
        <f t="shared" si="557"/>
        <v>0</v>
      </c>
      <c r="BE773" s="13">
        <f>COUNTIF(T773:AW773,"Tocaciones")</f>
        <v>0</v>
      </c>
      <c r="BF773" s="13">
        <f t="shared" si="558"/>
        <v>0</v>
      </c>
      <c r="BG773" s="13">
        <f t="shared" si="559"/>
        <v>0</v>
      </c>
      <c r="BH773" s="13">
        <f t="shared" si="560"/>
        <v>0</v>
      </c>
      <c r="BI773" s="13">
        <f t="shared" si="561"/>
        <v>0</v>
      </c>
      <c r="BJ773" s="13">
        <f t="shared" si="562"/>
        <v>0</v>
      </c>
      <c r="BK773" s="13">
        <f t="shared" si="563"/>
        <v>0</v>
      </c>
      <c r="BL773" s="13">
        <f t="shared" si="564"/>
        <v>0</v>
      </c>
      <c r="BM773" s="13">
        <f t="shared" si="565"/>
        <v>1</v>
      </c>
      <c r="BN773" s="13">
        <f t="shared" si="566"/>
        <v>0</v>
      </c>
      <c r="BO773" s="13">
        <f t="shared" si="567"/>
        <v>0</v>
      </c>
      <c r="BP773" s="13">
        <f t="shared" si="568"/>
        <v>0</v>
      </c>
      <c r="BQ773" s="13">
        <f t="shared" si="569"/>
        <v>0</v>
      </c>
      <c r="BR773" s="13">
        <f t="shared" si="570"/>
        <v>0</v>
      </c>
      <c r="BS773" s="13">
        <f t="shared" si="571"/>
        <v>0</v>
      </c>
      <c r="BT773" s="13">
        <f t="shared" si="572"/>
        <v>0</v>
      </c>
      <c r="BU773" s="40">
        <f t="shared" si="597"/>
        <v>1</v>
      </c>
      <c r="BV773" s="13">
        <f t="shared" si="573"/>
        <v>0</v>
      </c>
      <c r="BW773" s="13">
        <f t="shared" si="574"/>
        <v>0</v>
      </c>
      <c r="BX773" s="13">
        <f t="shared" si="575"/>
        <v>0</v>
      </c>
      <c r="BY773" s="13">
        <f t="shared" si="576"/>
        <v>0</v>
      </c>
      <c r="BZ773" s="13">
        <f t="shared" si="577"/>
        <v>0</v>
      </c>
      <c r="CA773" s="13">
        <f t="shared" si="578"/>
        <v>0</v>
      </c>
      <c r="CB773" s="13">
        <f t="shared" si="579"/>
        <v>0</v>
      </c>
      <c r="CC773" s="13">
        <f t="shared" si="580"/>
        <v>0</v>
      </c>
      <c r="CD773" s="13">
        <f t="shared" si="581"/>
        <v>0</v>
      </c>
      <c r="CE773" s="13">
        <f t="shared" si="582"/>
        <v>0</v>
      </c>
      <c r="CF773" s="13">
        <f t="shared" si="583"/>
        <v>1</v>
      </c>
      <c r="CG773" s="13">
        <f t="shared" si="584"/>
        <v>0</v>
      </c>
      <c r="CH773" s="13">
        <f t="shared" si="585"/>
        <v>0</v>
      </c>
      <c r="CI773" s="13">
        <f t="shared" si="586"/>
        <v>0</v>
      </c>
      <c r="CJ773" s="13">
        <f t="shared" si="587"/>
        <v>0</v>
      </c>
      <c r="CK773" s="13">
        <f t="shared" si="588"/>
        <v>0</v>
      </c>
      <c r="CL773" s="13">
        <f t="shared" si="589"/>
        <v>0</v>
      </c>
      <c r="CM773" s="13">
        <f t="shared" si="590"/>
        <v>0</v>
      </c>
      <c r="CN773" s="13">
        <f t="shared" si="591"/>
        <v>0</v>
      </c>
      <c r="CO773" s="13">
        <f t="shared" si="592"/>
        <v>0</v>
      </c>
      <c r="CP773" s="13">
        <f t="shared" si="593"/>
        <v>0</v>
      </c>
      <c r="CQ773" s="13">
        <f t="shared" si="594"/>
        <v>0</v>
      </c>
      <c r="CR773" s="13">
        <f t="shared" si="595"/>
        <v>1</v>
      </c>
      <c r="CS773" s="13">
        <f t="shared" si="596"/>
        <v>0</v>
      </c>
      <c r="CT773" s="13" t="s">
        <v>107</v>
      </c>
    </row>
    <row r="774" spans="1:98" x14ac:dyDescent="0.35">
      <c r="A774" s="14">
        <v>578</v>
      </c>
      <c r="B774" s="6">
        <v>774</v>
      </c>
      <c r="C774" s="13">
        <v>27</v>
      </c>
      <c r="D774" s="6">
        <v>1</v>
      </c>
      <c r="G774" s="6">
        <v>1</v>
      </c>
      <c r="H774" s="6"/>
      <c r="I774" s="6"/>
      <c r="J774" s="6" t="s">
        <v>338</v>
      </c>
      <c r="K774" s="16">
        <v>43795</v>
      </c>
      <c r="L774" s="6" t="s">
        <v>172</v>
      </c>
      <c r="M774" s="6" t="s">
        <v>139</v>
      </c>
      <c r="N774" s="6"/>
      <c r="O774" s="6"/>
      <c r="P774" s="21">
        <v>43773</v>
      </c>
      <c r="Q774" s="17">
        <v>0.875</v>
      </c>
      <c r="R774" s="6" t="s">
        <v>99</v>
      </c>
      <c r="S774" s="6" t="s">
        <v>98</v>
      </c>
      <c r="T774" s="6" t="s">
        <v>49</v>
      </c>
      <c r="U774" s="6" t="s">
        <v>1125</v>
      </c>
      <c r="V774" s="6" t="s">
        <v>141</v>
      </c>
      <c r="W774" s="6" t="s">
        <v>94</v>
      </c>
      <c r="Y774" s="6" t="s">
        <v>87</v>
      </c>
      <c r="AA774" s="6" t="s">
        <v>53</v>
      </c>
      <c r="AB774" s="6" t="s">
        <v>1125</v>
      </c>
      <c r="AC774" s="6" t="s">
        <v>94</v>
      </c>
      <c r="AE774" s="6" t="s">
        <v>79</v>
      </c>
      <c r="AU774" s="6" t="s">
        <v>105</v>
      </c>
      <c r="AV774" s="6" t="s">
        <v>106</v>
      </c>
      <c r="AW774" s="19" t="s">
        <v>142</v>
      </c>
      <c r="AX774" s="6" t="s">
        <v>99</v>
      </c>
      <c r="AY774" s="13">
        <f t="shared" si="552"/>
        <v>1</v>
      </c>
      <c r="AZ774" s="13">
        <f t="shared" si="553"/>
        <v>0</v>
      </c>
      <c r="BA774" s="13">
        <f t="shared" si="554"/>
        <v>0</v>
      </c>
      <c r="BB774" s="13">
        <f t="shared" si="555"/>
        <v>0</v>
      </c>
      <c r="BC774" s="13">
        <f t="shared" si="556"/>
        <v>1</v>
      </c>
      <c r="BD774" s="13">
        <f t="shared" si="557"/>
        <v>0</v>
      </c>
      <c r="BE774" s="13">
        <f>COUNTIF(T774:AT774,"Tocaciones")</f>
        <v>0</v>
      </c>
      <c r="BF774" s="13">
        <f t="shared" si="558"/>
        <v>0</v>
      </c>
      <c r="BG774" s="13">
        <f t="shared" si="559"/>
        <v>0</v>
      </c>
      <c r="BH774" s="13">
        <f t="shared" si="560"/>
        <v>0</v>
      </c>
      <c r="BI774" s="13">
        <f t="shared" si="561"/>
        <v>0</v>
      </c>
      <c r="BJ774" s="13">
        <f t="shared" si="562"/>
        <v>0</v>
      </c>
      <c r="BK774" s="13">
        <f t="shared" si="563"/>
        <v>0</v>
      </c>
      <c r="BL774" s="13">
        <f t="shared" si="564"/>
        <v>0</v>
      </c>
      <c r="BM774" s="13">
        <f t="shared" si="565"/>
        <v>0</v>
      </c>
      <c r="BN774" s="13">
        <f t="shared" si="566"/>
        <v>0</v>
      </c>
      <c r="BO774" s="13">
        <f t="shared" si="567"/>
        <v>0</v>
      </c>
      <c r="BP774" s="13">
        <f t="shared" si="568"/>
        <v>0</v>
      </c>
      <c r="BQ774" s="13">
        <f t="shared" si="569"/>
        <v>0</v>
      </c>
      <c r="BR774" s="13">
        <f t="shared" si="570"/>
        <v>0</v>
      </c>
      <c r="BS774" s="13">
        <f t="shared" si="571"/>
        <v>0</v>
      </c>
      <c r="BT774" s="13">
        <f t="shared" si="572"/>
        <v>0</v>
      </c>
      <c r="BU774" s="40">
        <f t="shared" si="597"/>
        <v>2</v>
      </c>
      <c r="BV774" s="13">
        <f t="shared" si="573"/>
        <v>0</v>
      </c>
      <c r="BW774" s="13">
        <f t="shared" si="574"/>
        <v>0</v>
      </c>
      <c r="BX774" s="13">
        <f t="shared" si="575"/>
        <v>0</v>
      </c>
      <c r="BY774" s="13">
        <f t="shared" si="576"/>
        <v>0</v>
      </c>
      <c r="BZ774" s="13">
        <f t="shared" si="577"/>
        <v>0</v>
      </c>
      <c r="CA774" s="13">
        <f t="shared" si="578"/>
        <v>0</v>
      </c>
      <c r="CB774" s="13">
        <f t="shared" si="579"/>
        <v>0</v>
      </c>
      <c r="CC774" s="13">
        <f t="shared" si="580"/>
        <v>1</v>
      </c>
      <c r="CD774" s="13">
        <f t="shared" si="581"/>
        <v>0</v>
      </c>
      <c r="CE774" s="13">
        <f t="shared" si="582"/>
        <v>0</v>
      </c>
      <c r="CF774" s="13">
        <f t="shared" si="583"/>
        <v>0</v>
      </c>
      <c r="CG774" s="13">
        <f t="shared" si="584"/>
        <v>0</v>
      </c>
      <c r="CH774" s="13">
        <f t="shared" si="585"/>
        <v>0</v>
      </c>
      <c r="CI774" s="13">
        <f t="shared" si="586"/>
        <v>0</v>
      </c>
      <c r="CJ774" s="13">
        <f t="shared" si="587"/>
        <v>0</v>
      </c>
      <c r="CK774" s="13">
        <f t="shared" si="588"/>
        <v>1</v>
      </c>
      <c r="CL774" s="13">
        <f t="shared" si="589"/>
        <v>0</v>
      </c>
      <c r="CM774" s="13">
        <f t="shared" si="590"/>
        <v>0</v>
      </c>
      <c r="CN774" s="13">
        <f t="shared" si="591"/>
        <v>0</v>
      </c>
      <c r="CO774" s="13">
        <f t="shared" si="592"/>
        <v>0</v>
      </c>
      <c r="CP774" s="13">
        <f t="shared" si="593"/>
        <v>0</v>
      </c>
      <c r="CQ774" s="13">
        <f t="shared" si="594"/>
        <v>0</v>
      </c>
      <c r="CR774" s="13">
        <f t="shared" si="595"/>
        <v>2</v>
      </c>
      <c r="CS774" s="13">
        <f t="shared" si="596"/>
        <v>0</v>
      </c>
      <c r="CT774" s="13" t="s">
        <v>107</v>
      </c>
    </row>
    <row r="775" spans="1:98" x14ac:dyDescent="0.35">
      <c r="A775" s="14">
        <v>579</v>
      </c>
      <c r="B775" s="6">
        <v>775</v>
      </c>
      <c r="D775" s="6">
        <v>1</v>
      </c>
      <c r="G775" s="6">
        <v>1</v>
      </c>
      <c r="H775" s="6"/>
      <c r="I775" s="6"/>
      <c r="J775" s="6" t="s">
        <v>138</v>
      </c>
      <c r="K775" s="16">
        <v>43794</v>
      </c>
      <c r="L775" s="6" t="s">
        <v>172</v>
      </c>
      <c r="M775" s="6" t="s">
        <v>139</v>
      </c>
      <c r="N775" s="6"/>
      <c r="O775" s="6"/>
      <c r="P775" s="16">
        <v>43781</v>
      </c>
      <c r="Q775" s="17">
        <v>0.91666666666666663</v>
      </c>
      <c r="R775" s="6" t="s">
        <v>99</v>
      </c>
      <c r="S775" s="6" t="s">
        <v>98</v>
      </c>
      <c r="T775" s="6" t="s">
        <v>52</v>
      </c>
      <c r="U775" s="6" t="s">
        <v>1126</v>
      </c>
      <c r="V775" s="6" t="s">
        <v>141</v>
      </c>
      <c r="W775" s="6" t="s">
        <v>94</v>
      </c>
      <c r="Y775" s="6" t="s">
        <v>73</v>
      </c>
      <c r="Z775" s="6" t="s">
        <v>74</v>
      </c>
      <c r="AU775" s="6" t="s">
        <v>105</v>
      </c>
      <c r="AV775" s="6" t="s">
        <v>106</v>
      </c>
      <c r="AX775" s="6" t="s">
        <v>99</v>
      </c>
      <c r="AY775" s="13">
        <f t="shared" si="552"/>
        <v>0</v>
      </c>
      <c r="AZ775" s="13">
        <f t="shared" si="553"/>
        <v>0</v>
      </c>
      <c r="BA775" s="13">
        <f t="shared" si="554"/>
        <v>0</v>
      </c>
      <c r="BB775" s="13">
        <f t="shared" si="555"/>
        <v>1</v>
      </c>
      <c r="BC775" s="13">
        <f t="shared" si="556"/>
        <v>0</v>
      </c>
      <c r="BD775" s="13">
        <f t="shared" si="557"/>
        <v>0</v>
      </c>
      <c r="BE775" s="13">
        <f>COUNTIF(T775:AW775,"Tocaciones")</f>
        <v>0</v>
      </c>
      <c r="BF775" s="13">
        <f t="shared" si="558"/>
        <v>0</v>
      </c>
      <c r="BG775" s="13">
        <f t="shared" si="559"/>
        <v>0</v>
      </c>
      <c r="BH775" s="13">
        <f t="shared" si="560"/>
        <v>0</v>
      </c>
      <c r="BI775" s="13">
        <f t="shared" si="561"/>
        <v>0</v>
      </c>
      <c r="BJ775" s="13">
        <f t="shared" si="562"/>
        <v>0</v>
      </c>
      <c r="BK775" s="13">
        <f t="shared" si="563"/>
        <v>0</v>
      </c>
      <c r="BL775" s="13">
        <f t="shared" si="564"/>
        <v>0</v>
      </c>
      <c r="BM775" s="13">
        <f t="shared" si="565"/>
        <v>0</v>
      </c>
      <c r="BN775" s="13">
        <f t="shared" si="566"/>
        <v>0</v>
      </c>
      <c r="BO775" s="13">
        <f t="shared" si="567"/>
        <v>0</v>
      </c>
      <c r="BP775" s="13">
        <f t="shared" si="568"/>
        <v>0</v>
      </c>
      <c r="BQ775" s="13">
        <f t="shared" si="569"/>
        <v>0</v>
      </c>
      <c r="BR775" s="13">
        <f t="shared" si="570"/>
        <v>0</v>
      </c>
      <c r="BS775" s="13">
        <f t="shared" si="571"/>
        <v>0</v>
      </c>
      <c r="BT775" s="13">
        <f t="shared" si="572"/>
        <v>0</v>
      </c>
      <c r="BU775" s="40">
        <f t="shared" si="597"/>
        <v>1</v>
      </c>
      <c r="BV775" s="13">
        <f t="shared" si="573"/>
        <v>0</v>
      </c>
      <c r="BW775" s="13">
        <f t="shared" si="574"/>
        <v>1</v>
      </c>
      <c r="BX775" s="13">
        <f t="shared" si="575"/>
        <v>1</v>
      </c>
      <c r="BY775" s="13">
        <f t="shared" si="576"/>
        <v>0</v>
      </c>
      <c r="BZ775" s="13">
        <f t="shared" si="577"/>
        <v>0</v>
      </c>
      <c r="CA775" s="13">
        <f t="shared" si="578"/>
        <v>0</v>
      </c>
      <c r="CB775" s="13">
        <f t="shared" si="579"/>
        <v>0</v>
      </c>
      <c r="CC775" s="13">
        <f t="shared" si="580"/>
        <v>0</v>
      </c>
      <c r="CD775" s="13">
        <f t="shared" si="581"/>
        <v>0</v>
      </c>
      <c r="CE775" s="13">
        <f t="shared" si="582"/>
        <v>0</v>
      </c>
      <c r="CF775" s="13">
        <f t="shared" si="583"/>
        <v>0</v>
      </c>
      <c r="CG775" s="13">
        <f t="shared" si="584"/>
        <v>0</v>
      </c>
      <c r="CH775" s="13">
        <f t="shared" si="585"/>
        <v>0</v>
      </c>
      <c r="CI775" s="13">
        <f t="shared" si="586"/>
        <v>0</v>
      </c>
      <c r="CJ775" s="13">
        <f t="shared" si="587"/>
        <v>0</v>
      </c>
      <c r="CK775" s="13">
        <f t="shared" si="588"/>
        <v>0</v>
      </c>
      <c r="CL775" s="13">
        <f t="shared" si="589"/>
        <v>0</v>
      </c>
      <c r="CM775" s="13">
        <f t="shared" si="590"/>
        <v>0</v>
      </c>
      <c r="CN775" s="13">
        <f t="shared" si="591"/>
        <v>0</v>
      </c>
      <c r="CO775" s="13">
        <f t="shared" si="592"/>
        <v>0</v>
      </c>
      <c r="CP775" s="13">
        <f t="shared" si="593"/>
        <v>0</v>
      </c>
      <c r="CQ775" s="13">
        <f t="shared" si="594"/>
        <v>0</v>
      </c>
      <c r="CR775" s="13">
        <f t="shared" si="595"/>
        <v>1</v>
      </c>
      <c r="CS775" s="13">
        <f t="shared" si="596"/>
        <v>0</v>
      </c>
      <c r="CT775" s="13" t="s">
        <v>107</v>
      </c>
    </row>
    <row r="776" spans="1:98" x14ac:dyDescent="0.35">
      <c r="A776" s="14">
        <v>581</v>
      </c>
      <c r="B776" s="6">
        <v>777</v>
      </c>
      <c r="C776" s="6">
        <v>20</v>
      </c>
      <c r="D776" s="6">
        <v>1</v>
      </c>
      <c r="G776" s="6">
        <v>1</v>
      </c>
      <c r="H776" s="6"/>
      <c r="I776" s="6"/>
      <c r="J776" s="6" t="s">
        <v>158</v>
      </c>
      <c r="K776" s="16">
        <v>43792</v>
      </c>
      <c r="L776" s="6" t="s">
        <v>357</v>
      </c>
      <c r="M776" s="6" t="s">
        <v>409</v>
      </c>
      <c r="N776" s="6"/>
      <c r="O776" s="6"/>
      <c r="P776" s="16">
        <v>43758</v>
      </c>
      <c r="Q776" s="17">
        <v>0.82291666666666663</v>
      </c>
      <c r="R776" s="6" t="s">
        <v>307</v>
      </c>
      <c r="S776" s="6" t="s">
        <v>98</v>
      </c>
      <c r="T776" s="6" t="s">
        <v>52</v>
      </c>
      <c r="U776" s="6" t="s">
        <v>1127</v>
      </c>
      <c r="V776" s="6" t="s">
        <v>400</v>
      </c>
      <c r="W776" s="6" t="s">
        <v>94</v>
      </c>
      <c r="Y776" s="6" t="s">
        <v>73</v>
      </c>
      <c r="Z776" s="6" t="s">
        <v>74</v>
      </c>
      <c r="AU776" s="6" t="s">
        <v>716</v>
      </c>
      <c r="AV776" s="6" t="s">
        <v>106</v>
      </c>
      <c r="AX776" s="6" t="s">
        <v>99</v>
      </c>
      <c r="AY776" s="13">
        <f t="shared" si="552"/>
        <v>0</v>
      </c>
      <c r="AZ776" s="13">
        <f t="shared" si="553"/>
        <v>0</v>
      </c>
      <c r="BA776" s="13">
        <f t="shared" si="554"/>
        <v>0</v>
      </c>
      <c r="BB776" s="13">
        <f t="shared" si="555"/>
        <v>1</v>
      </c>
      <c r="BC776" s="13">
        <f t="shared" si="556"/>
        <v>0</v>
      </c>
      <c r="BD776" s="13">
        <f t="shared" si="557"/>
        <v>0</v>
      </c>
      <c r="BE776" s="13">
        <f>COUNTIF(T776:AW776,"Tocaciones")</f>
        <v>0</v>
      </c>
      <c r="BF776" s="13">
        <f t="shared" si="558"/>
        <v>0</v>
      </c>
      <c r="BG776" s="13">
        <f t="shared" si="559"/>
        <v>0</v>
      </c>
      <c r="BH776" s="13">
        <f t="shared" si="560"/>
        <v>0</v>
      </c>
      <c r="BI776" s="13">
        <f t="shared" si="561"/>
        <v>0</v>
      </c>
      <c r="BJ776" s="13">
        <f t="shared" si="562"/>
        <v>0</v>
      </c>
      <c r="BK776" s="13">
        <f t="shared" si="563"/>
        <v>0</v>
      </c>
      <c r="BL776" s="13">
        <f t="shared" si="564"/>
        <v>0</v>
      </c>
      <c r="BM776" s="13">
        <f t="shared" si="565"/>
        <v>0</v>
      </c>
      <c r="BN776" s="13">
        <f t="shared" si="566"/>
        <v>0</v>
      </c>
      <c r="BO776" s="13">
        <f t="shared" si="567"/>
        <v>0</v>
      </c>
      <c r="BP776" s="13">
        <f t="shared" si="568"/>
        <v>0</v>
      </c>
      <c r="BQ776" s="13">
        <f t="shared" si="569"/>
        <v>0</v>
      </c>
      <c r="BR776" s="13">
        <f t="shared" si="570"/>
        <v>0</v>
      </c>
      <c r="BS776" s="13">
        <f t="shared" si="571"/>
        <v>0</v>
      </c>
      <c r="BT776" s="13">
        <f t="shared" si="572"/>
        <v>0</v>
      </c>
      <c r="BU776" s="40">
        <f t="shared" si="597"/>
        <v>1</v>
      </c>
      <c r="BV776" s="13">
        <f t="shared" si="573"/>
        <v>0</v>
      </c>
      <c r="BW776" s="13">
        <f t="shared" si="574"/>
        <v>1</v>
      </c>
      <c r="BX776" s="13">
        <f t="shared" si="575"/>
        <v>1</v>
      </c>
      <c r="BY776" s="13">
        <f t="shared" si="576"/>
        <v>0</v>
      </c>
      <c r="BZ776" s="13">
        <f t="shared" si="577"/>
        <v>0</v>
      </c>
      <c r="CA776" s="13">
        <f t="shared" si="578"/>
        <v>0</v>
      </c>
      <c r="CB776" s="13">
        <f t="shared" si="579"/>
        <v>0</v>
      </c>
      <c r="CC776" s="13">
        <f t="shared" si="580"/>
        <v>0</v>
      </c>
      <c r="CD776" s="13">
        <f t="shared" si="581"/>
        <v>0</v>
      </c>
      <c r="CE776" s="13">
        <f t="shared" si="582"/>
        <v>0</v>
      </c>
      <c r="CF776" s="13">
        <f t="shared" si="583"/>
        <v>0</v>
      </c>
      <c r="CG776" s="13">
        <f t="shared" si="584"/>
        <v>0</v>
      </c>
      <c r="CH776" s="13">
        <f t="shared" si="585"/>
        <v>0</v>
      </c>
      <c r="CI776" s="13">
        <f t="shared" si="586"/>
        <v>0</v>
      </c>
      <c r="CJ776" s="13">
        <f t="shared" si="587"/>
        <v>0</v>
      </c>
      <c r="CK776" s="13">
        <f t="shared" si="588"/>
        <v>0</v>
      </c>
      <c r="CL776" s="13">
        <f t="shared" si="589"/>
        <v>0</v>
      </c>
      <c r="CM776" s="13">
        <f t="shared" si="590"/>
        <v>0</v>
      </c>
      <c r="CN776" s="13">
        <f t="shared" si="591"/>
        <v>0</v>
      </c>
      <c r="CO776" s="13">
        <f t="shared" si="592"/>
        <v>0</v>
      </c>
      <c r="CP776" s="13">
        <f t="shared" si="593"/>
        <v>0</v>
      </c>
      <c r="CQ776" s="13">
        <f t="shared" si="594"/>
        <v>0</v>
      </c>
      <c r="CR776" s="13">
        <f t="shared" si="595"/>
        <v>1</v>
      </c>
      <c r="CS776" s="13">
        <f t="shared" si="596"/>
        <v>0</v>
      </c>
      <c r="CT776" s="13" t="s">
        <v>107</v>
      </c>
    </row>
    <row r="777" spans="1:98" x14ac:dyDescent="0.35">
      <c r="A777" s="14">
        <v>582</v>
      </c>
      <c r="B777" s="6">
        <v>778</v>
      </c>
      <c r="D777" s="6">
        <v>1</v>
      </c>
      <c r="G777" s="6">
        <v>1</v>
      </c>
      <c r="H777" s="6"/>
      <c r="I777" s="6"/>
      <c r="J777" s="6" t="s">
        <v>993</v>
      </c>
      <c r="K777" s="16">
        <v>43762</v>
      </c>
      <c r="L777" s="6" t="s">
        <v>276</v>
      </c>
      <c r="M777" s="6" t="s">
        <v>255</v>
      </c>
      <c r="N777" s="6"/>
      <c r="O777" s="6"/>
      <c r="P777" s="16">
        <v>43757</v>
      </c>
      <c r="Q777" s="36">
        <v>0.85416666666666663</v>
      </c>
      <c r="R777" s="6" t="s">
        <v>307</v>
      </c>
      <c r="S777" s="6" t="s">
        <v>98</v>
      </c>
      <c r="T777" s="6" t="s">
        <v>52</v>
      </c>
      <c r="U777" s="6" t="s">
        <v>1128</v>
      </c>
      <c r="V777" s="6" t="s">
        <v>257</v>
      </c>
      <c r="W777" s="6" t="s">
        <v>94</v>
      </c>
      <c r="Y777" s="6" t="s">
        <v>73</v>
      </c>
      <c r="Z777" s="6" t="s">
        <v>76</v>
      </c>
      <c r="AA777" s="6" t="s">
        <v>52</v>
      </c>
      <c r="AB777" s="6" t="s">
        <v>1129</v>
      </c>
      <c r="AC777" s="6" t="s">
        <v>94</v>
      </c>
      <c r="AE777" s="6" t="s">
        <v>73</v>
      </c>
      <c r="AF777" s="6" t="s">
        <v>75</v>
      </c>
      <c r="AG777" s="6" t="s">
        <v>49</v>
      </c>
      <c r="AH777" s="6" t="s">
        <v>707</v>
      </c>
      <c r="AI777" s="6" t="s">
        <v>94</v>
      </c>
      <c r="AK777" s="6" t="s">
        <v>87</v>
      </c>
      <c r="AM777" s="6" t="s">
        <v>53</v>
      </c>
      <c r="AN777" s="6" t="s">
        <v>707</v>
      </c>
      <c r="AO777" s="6" t="s">
        <v>94</v>
      </c>
      <c r="AQ777" s="6" t="s">
        <v>79</v>
      </c>
      <c r="AU777" s="6" t="s">
        <v>988</v>
      </c>
      <c r="AV777" s="6" t="s">
        <v>106</v>
      </c>
      <c r="AX777" s="6" t="s">
        <v>310</v>
      </c>
      <c r="AY777" s="13">
        <f t="shared" si="552"/>
        <v>1</v>
      </c>
      <c r="AZ777" s="13">
        <f t="shared" si="553"/>
        <v>0</v>
      </c>
      <c r="BA777" s="13">
        <f t="shared" si="554"/>
        <v>0</v>
      </c>
      <c r="BB777" s="13">
        <f t="shared" si="555"/>
        <v>2</v>
      </c>
      <c r="BC777" s="13">
        <f t="shared" si="556"/>
        <v>1</v>
      </c>
      <c r="BD777" s="13">
        <f t="shared" si="557"/>
        <v>0</v>
      </c>
      <c r="BE777" s="13">
        <f>COUNTIF(T777:AT777,"Tocaciones")</f>
        <v>0</v>
      </c>
      <c r="BF777" s="13">
        <f t="shared" si="558"/>
        <v>0</v>
      </c>
      <c r="BG777" s="13">
        <f t="shared" si="559"/>
        <v>0</v>
      </c>
      <c r="BH777" s="13">
        <f t="shared" si="560"/>
        <v>0</v>
      </c>
      <c r="BI777" s="13">
        <f t="shared" si="561"/>
        <v>0</v>
      </c>
      <c r="BJ777" s="13">
        <f t="shared" si="562"/>
        <v>0</v>
      </c>
      <c r="BK777" s="13">
        <f t="shared" si="563"/>
        <v>0</v>
      </c>
      <c r="BL777" s="13">
        <f t="shared" si="564"/>
        <v>0</v>
      </c>
      <c r="BM777" s="13">
        <f t="shared" si="565"/>
        <v>0</v>
      </c>
      <c r="BN777" s="13">
        <f t="shared" si="566"/>
        <v>0</v>
      </c>
      <c r="BO777" s="13">
        <f t="shared" si="567"/>
        <v>0</v>
      </c>
      <c r="BP777" s="13">
        <f t="shared" si="568"/>
        <v>0</v>
      </c>
      <c r="BQ777" s="13">
        <f t="shared" si="569"/>
        <v>0</v>
      </c>
      <c r="BR777" s="13">
        <f t="shared" si="570"/>
        <v>0</v>
      </c>
      <c r="BS777" s="13">
        <f t="shared" si="571"/>
        <v>0</v>
      </c>
      <c r="BT777" s="13">
        <f t="shared" si="572"/>
        <v>0</v>
      </c>
      <c r="BU777" s="40">
        <f t="shared" si="597"/>
        <v>4</v>
      </c>
      <c r="BV777" s="13">
        <f t="shared" si="573"/>
        <v>0</v>
      </c>
      <c r="BW777" s="13">
        <f t="shared" si="574"/>
        <v>2</v>
      </c>
      <c r="BX777" s="13">
        <f t="shared" si="575"/>
        <v>0</v>
      </c>
      <c r="BY777" s="13">
        <f t="shared" si="576"/>
        <v>1</v>
      </c>
      <c r="BZ777" s="13">
        <f t="shared" si="577"/>
        <v>1</v>
      </c>
      <c r="CA777" s="13">
        <f t="shared" si="578"/>
        <v>0</v>
      </c>
      <c r="CB777" s="13">
        <f t="shared" si="579"/>
        <v>0</v>
      </c>
      <c r="CC777" s="13">
        <f t="shared" si="580"/>
        <v>1</v>
      </c>
      <c r="CD777" s="13">
        <f t="shared" si="581"/>
        <v>0</v>
      </c>
      <c r="CE777" s="13">
        <f t="shared" si="582"/>
        <v>0</v>
      </c>
      <c r="CF777" s="13">
        <f t="shared" si="583"/>
        <v>0</v>
      </c>
      <c r="CG777" s="13">
        <f t="shared" si="584"/>
        <v>0</v>
      </c>
      <c r="CH777" s="13">
        <f t="shared" si="585"/>
        <v>0</v>
      </c>
      <c r="CI777" s="13">
        <f t="shared" si="586"/>
        <v>0</v>
      </c>
      <c r="CJ777" s="13">
        <f t="shared" si="587"/>
        <v>0</v>
      </c>
      <c r="CK777" s="13">
        <f t="shared" si="588"/>
        <v>1</v>
      </c>
      <c r="CL777" s="13">
        <f t="shared" si="589"/>
        <v>0</v>
      </c>
      <c r="CM777" s="13">
        <f t="shared" si="590"/>
        <v>0</v>
      </c>
      <c r="CN777" s="13">
        <f t="shared" si="591"/>
        <v>0</v>
      </c>
      <c r="CO777" s="13">
        <f t="shared" si="592"/>
        <v>0</v>
      </c>
      <c r="CP777" s="13">
        <f t="shared" si="593"/>
        <v>0</v>
      </c>
      <c r="CQ777" s="13">
        <f t="shared" si="594"/>
        <v>0</v>
      </c>
      <c r="CR777" s="13">
        <f t="shared" si="595"/>
        <v>4</v>
      </c>
      <c r="CS777" s="13">
        <f t="shared" si="596"/>
        <v>0</v>
      </c>
      <c r="CT777" s="13" t="s">
        <v>107</v>
      </c>
    </row>
    <row r="778" spans="1:98" x14ac:dyDescent="0.35">
      <c r="A778" s="14">
        <v>583</v>
      </c>
      <c r="B778" s="6">
        <v>779</v>
      </c>
      <c r="C778" s="6">
        <v>29</v>
      </c>
      <c r="D778" s="6">
        <v>1</v>
      </c>
      <c r="G778" s="6">
        <v>1</v>
      </c>
      <c r="H778" s="6"/>
      <c r="I778" s="6"/>
      <c r="J778" s="6" t="s">
        <v>993</v>
      </c>
      <c r="K778" s="16">
        <v>43762</v>
      </c>
      <c r="L778" s="6" t="s">
        <v>276</v>
      </c>
      <c r="M778" s="6" t="s">
        <v>255</v>
      </c>
      <c r="N778" s="6"/>
      <c r="O778" s="6"/>
      <c r="P778" s="16">
        <v>43760</v>
      </c>
      <c r="Q778" s="17">
        <v>0.77083333333333337</v>
      </c>
      <c r="R778" s="6" t="s">
        <v>98</v>
      </c>
      <c r="S778" s="6" t="s">
        <v>98</v>
      </c>
      <c r="T778" s="6" t="s">
        <v>52</v>
      </c>
      <c r="U778" s="6" t="s">
        <v>1128</v>
      </c>
      <c r="V778" s="6" t="s">
        <v>257</v>
      </c>
      <c r="W778" s="6" t="s">
        <v>94</v>
      </c>
      <c r="Y778" s="6" t="s">
        <v>73</v>
      </c>
      <c r="Z778" s="6" t="s">
        <v>74</v>
      </c>
      <c r="AU778" s="6" t="s">
        <v>576</v>
      </c>
      <c r="AV778" s="6" t="s">
        <v>106</v>
      </c>
      <c r="AX778" s="6" t="s">
        <v>99</v>
      </c>
      <c r="AY778" s="13">
        <f t="shared" si="552"/>
        <v>0</v>
      </c>
      <c r="AZ778" s="13">
        <f t="shared" si="553"/>
        <v>0</v>
      </c>
      <c r="BA778" s="13">
        <f t="shared" si="554"/>
        <v>0</v>
      </c>
      <c r="BB778" s="13">
        <f t="shared" si="555"/>
        <v>1</v>
      </c>
      <c r="BC778" s="13">
        <f t="shared" si="556"/>
        <v>0</v>
      </c>
      <c r="BD778" s="13">
        <f t="shared" si="557"/>
        <v>0</v>
      </c>
      <c r="BE778" s="13">
        <f>COUNTIF(T778:AW778,"Tocaciones")</f>
        <v>0</v>
      </c>
      <c r="BF778" s="13">
        <f t="shared" si="558"/>
        <v>0</v>
      </c>
      <c r="BG778" s="13">
        <f t="shared" si="559"/>
        <v>0</v>
      </c>
      <c r="BH778" s="13">
        <f t="shared" si="560"/>
        <v>0</v>
      </c>
      <c r="BI778" s="13">
        <f t="shared" si="561"/>
        <v>0</v>
      </c>
      <c r="BJ778" s="13">
        <f t="shared" si="562"/>
        <v>0</v>
      </c>
      <c r="BK778" s="13">
        <f t="shared" si="563"/>
        <v>0</v>
      </c>
      <c r="BL778" s="13">
        <f t="shared" si="564"/>
        <v>0</v>
      </c>
      <c r="BM778" s="13">
        <f t="shared" si="565"/>
        <v>0</v>
      </c>
      <c r="BN778" s="13">
        <f t="shared" si="566"/>
        <v>0</v>
      </c>
      <c r="BO778" s="13">
        <f t="shared" si="567"/>
        <v>0</v>
      </c>
      <c r="BP778" s="13">
        <f t="shared" si="568"/>
        <v>0</v>
      </c>
      <c r="BQ778" s="13">
        <f t="shared" si="569"/>
        <v>0</v>
      </c>
      <c r="BR778" s="13">
        <f t="shared" si="570"/>
        <v>0</v>
      </c>
      <c r="BS778" s="13">
        <f t="shared" si="571"/>
        <v>0</v>
      </c>
      <c r="BT778" s="13">
        <f t="shared" si="572"/>
        <v>0</v>
      </c>
      <c r="BU778" s="40">
        <f t="shared" si="597"/>
        <v>1</v>
      </c>
      <c r="BV778" s="13">
        <f t="shared" si="573"/>
        <v>0</v>
      </c>
      <c r="BW778" s="13">
        <f t="shared" si="574"/>
        <v>1</v>
      </c>
      <c r="BX778" s="13">
        <f t="shared" si="575"/>
        <v>1</v>
      </c>
      <c r="BY778" s="13">
        <f t="shared" si="576"/>
        <v>0</v>
      </c>
      <c r="BZ778" s="13">
        <f t="shared" si="577"/>
        <v>0</v>
      </c>
      <c r="CA778" s="13">
        <f t="shared" si="578"/>
        <v>0</v>
      </c>
      <c r="CB778" s="13">
        <f t="shared" si="579"/>
        <v>0</v>
      </c>
      <c r="CC778" s="13">
        <f t="shared" si="580"/>
        <v>0</v>
      </c>
      <c r="CD778" s="13">
        <f t="shared" si="581"/>
        <v>0</v>
      </c>
      <c r="CE778" s="13">
        <f t="shared" si="582"/>
        <v>0</v>
      </c>
      <c r="CF778" s="13">
        <f t="shared" si="583"/>
        <v>0</v>
      </c>
      <c r="CG778" s="13">
        <f t="shared" si="584"/>
        <v>0</v>
      </c>
      <c r="CH778" s="13">
        <f t="shared" si="585"/>
        <v>0</v>
      </c>
      <c r="CI778" s="13">
        <f t="shared" si="586"/>
        <v>0</v>
      </c>
      <c r="CJ778" s="13">
        <f t="shared" si="587"/>
        <v>0</v>
      </c>
      <c r="CK778" s="13">
        <f t="shared" si="588"/>
        <v>0</v>
      </c>
      <c r="CL778" s="13">
        <f t="shared" si="589"/>
        <v>0</v>
      </c>
      <c r="CM778" s="13">
        <f t="shared" si="590"/>
        <v>0</v>
      </c>
      <c r="CN778" s="13">
        <f t="shared" si="591"/>
        <v>0</v>
      </c>
      <c r="CO778" s="13">
        <f t="shared" si="592"/>
        <v>0</v>
      </c>
      <c r="CP778" s="13">
        <f t="shared" si="593"/>
        <v>0</v>
      </c>
      <c r="CQ778" s="13">
        <f t="shared" si="594"/>
        <v>0</v>
      </c>
      <c r="CR778" s="13">
        <f t="shared" si="595"/>
        <v>1</v>
      </c>
      <c r="CS778" s="13">
        <f t="shared" si="596"/>
        <v>0</v>
      </c>
      <c r="CT778" s="13" t="s">
        <v>107</v>
      </c>
    </row>
    <row r="779" spans="1:98" x14ac:dyDescent="0.35">
      <c r="A779" s="14">
        <v>584</v>
      </c>
      <c r="B779" s="6">
        <v>780</v>
      </c>
      <c r="C779" s="6">
        <v>20</v>
      </c>
      <c r="D779" s="6">
        <v>1</v>
      </c>
      <c r="G779" s="6">
        <v>1</v>
      </c>
      <c r="H779" s="6"/>
      <c r="I779" s="6"/>
      <c r="J779" s="6" t="s">
        <v>993</v>
      </c>
      <c r="K779" s="16">
        <v>43796</v>
      </c>
      <c r="L779" s="6" t="s">
        <v>276</v>
      </c>
      <c r="M779" s="6" t="s">
        <v>255</v>
      </c>
      <c r="N779" s="6"/>
      <c r="O779" s="6"/>
      <c r="P779" s="16">
        <v>43783</v>
      </c>
      <c r="Q779" s="17">
        <v>0.8125</v>
      </c>
      <c r="R779" s="6" t="s">
        <v>99</v>
      </c>
      <c r="S779" s="6" t="s">
        <v>98</v>
      </c>
      <c r="T779" s="6" t="s">
        <v>52</v>
      </c>
      <c r="U779" s="6" t="s">
        <v>1130</v>
      </c>
      <c r="V779" s="6" t="s">
        <v>257</v>
      </c>
      <c r="W779" s="6" t="s">
        <v>94</v>
      </c>
      <c r="Y779" s="6" t="s">
        <v>73</v>
      </c>
      <c r="Z779" s="6" t="s">
        <v>74</v>
      </c>
      <c r="AU779" s="6" t="s">
        <v>137</v>
      </c>
      <c r="AV779" s="6" t="s">
        <v>106</v>
      </c>
      <c r="AX779" s="6" t="s">
        <v>99</v>
      </c>
      <c r="AY779" s="13">
        <f t="shared" si="552"/>
        <v>0</v>
      </c>
      <c r="AZ779" s="13">
        <f t="shared" si="553"/>
        <v>0</v>
      </c>
      <c r="BA779" s="13">
        <f t="shared" si="554"/>
        <v>0</v>
      </c>
      <c r="BB779" s="13">
        <f t="shared" si="555"/>
        <v>1</v>
      </c>
      <c r="BC779" s="13">
        <f t="shared" si="556"/>
        <v>0</v>
      </c>
      <c r="BD779" s="13">
        <f t="shared" si="557"/>
        <v>0</v>
      </c>
      <c r="BE779" s="13">
        <f>COUNTIF(T779:AT779,"Tocaciones")</f>
        <v>0</v>
      </c>
      <c r="BF779" s="13">
        <f t="shared" si="558"/>
        <v>0</v>
      </c>
      <c r="BG779" s="13">
        <f t="shared" si="559"/>
        <v>0</v>
      </c>
      <c r="BH779" s="13">
        <f t="shared" si="560"/>
        <v>0</v>
      </c>
      <c r="BI779" s="13">
        <f t="shared" si="561"/>
        <v>0</v>
      </c>
      <c r="BJ779" s="13">
        <f t="shared" si="562"/>
        <v>0</v>
      </c>
      <c r="BK779" s="13">
        <f t="shared" si="563"/>
        <v>0</v>
      </c>
      <c r="BL779" s="13">
        <f t="shared" si="564"/>
        <v>0</v>
      </c>
      <c r="BM779" s="13">
        <f t="shared" si="565"/>
        <v>0</v>
      </c>
      <c r="BN779" s="13">
        <f t="shared" si="566"/>
        <v>0</v>
      </c>
      <c r="BO779" s="13">
        <f t="shared" si="567"/>
        <v>0</v>
      </c>
      <c r="BP779" s="13">
        <f t="shared" si="568"/>
        <v>0</v>
      </c>
      <c r="BQ779" s="13">
        <f t="shared" si="569"/>
        <v>0</v>
      </c>
      <c r="BR779" s="13">
        <f t="shared" si="570"/>
        <v>0</v>
      </c>
      <c r="BS779" s="13">
        <f t="shared" si="571"/>
        <v>0</v>
      </c>
      <c r="BT779" s="13">
        <f t="shared" si="572"/>
        <v>0</v>
      </c>
      <c r="BU779" s="40">
        <f t="shared" si="597"/>
        <v>1</v>
      </c>
      <c r="BV779" s="13">
        <f t="shared" si="573"/>
        <v>0</v>
      </c>
      <c r="BW779" s="13">
        <f t="shared" si="574"/>
        <v>1</v>
      </c>
      <c r="BX779" s="13">
        <f t="shared" si="575"/>
        <v>1</v>
      </c>
      <c r="BY779" s="13">
        <f t="shared" si="576"/>
        <v>0</v>
      </c>
      <c r="BZ779" s="13">
        <f t="shared" si="577"/>
        <v>0</v>
      </c>
      <c r="CA779" s="13">
        <f t="shared" si="578"/>
        <v>0</v>
      </c>
      <c r="CB779" s="13">
        <f t="shared" si="579"/>
        <v>0</v>
      </c>
      <c r="CC779" s="13">
        <f t="shared" si="580"/>
        <v>0</v>
      </c>
      <c r="CD779" s="13">
        <f t="shared" si="581"/>
        <v>0</v>
      </c>
      <c r="CE779" s="13">
        <f t="shared" si="582"/>
        <v>0</v>
      </c>
      <c r="CF779" s="13">
        <f t="shared" si="583"/>
        <v>0</v>
      </c>
      <c r="CG779" s="13">
        <f t="shared" si="584"/>
        <v>0</v>
      </c>
      <c r="CH779" s="13">
        <f t="shared" si="585"/>
        <v>0</v>
      </c>
      <c r="CI779" s="13">
        <f t="shared" si="586"/>
        <v>0</v>
      </c>
      <c r="CJ779" s="13">
        <f t="shared" si="587"/>
        <v>0</v>
      </c>
      <c r="CK779" s="13">
        <f t="shared" si="588"/>
        <v>0</v>
      </c>
      <c r="CL779" s="13">
        <f t="shared" si="589"/>
        <v>0</v>
      </c>
      <c r="CM779" s="13">
        <f t="shared" si="590"/>
        <v>0</v>
      </c>
      <c r="CN779" s="13">
        <f t="shared" si="591"/>
        <v>0</v>
      </c>
      <c r="CO779" s="13">
        <f t="shared" si="592"/>
        <v>0</v>
      </c>
      <c r="CP779" s="13">
        <f t="shared" si="593"/>
        <v>0</v>
      </c>
      <c r="CQ779" s="13">
        <f t="shared" si="594"/>
        <v>0</v>
      </c>
      <c r="CR779" s="13">
        <f t="shared" si="595"/>
        <v>1</v>
      </c>
      <c r="CS779" s="13">
        <f t="shared" si="596"/>
        <v>0</v>
      </c>
      <c r="CT779" s="13" t="s">
        <v>107</v>
      </c>
    </row>
    <row r="780" spans="1:98" x14ac:dyDescent="0.35">
      <c r="A780" s="14">
        <v>585</v>
      </c>
      <c r="B780" s="6">
        <v>781</v>
      </c>
      <c r="C780" s="6">
        <v>32</v>
      </c>
      <c r="D780" s="6">
        <v>1</v>
      </c>
      <c r="G780" s="6">
        <v>1</v>
      </c>
      <c r="H780" s="6"/>
      <c r="I780" s="6"/>
      <c r="J780" s="6" t="s">
        <v>96</v>
      </c>
      <c r="K780" s="16">
        <v>43767</v>
      </c>
      <c r="L780" s="6" t="s">
        <v>86</v>
      </c>
      <c r="M780" s="6" t="s">
        <v>1131</v>
      </c>
      <c r="N780" s="6"/>
      <c r="O780" s="6"/>
      <c r="P780" s="16">
        <v>43759</v>
      </c>
      <c r="Q780" s="17">
        <v>0.65972222222222221</v>
      </c>
      <c r="R780" s="6" t="s">
        <v>98</v>
      </c>
      <c r="S780" s="6" t="s">
        <v>98</v>
      </c>
      <c r="T780" s="6" t="s">
        <v>49</v>
      </c>
      <c r="U780" s="6" t="s">
        <v>1132</v>
      </c>
      <c r="V780" s="6" t="s">
        <v>1133</v>
      </c>
      <c r="W780" s="6" t="s">
        <v>94</v>
      </c>
      <c r="X780" s="6">
        <v>6</v>
      </c>
      <c r="Y780" s="6" t="s">
        <v>87</v>
      </c>
      <c r="AA780" s="6" t="s">
        <v>53</v>
      </c>
      <c r="AB780" s="6" t="s">
        <v>1132</v>
      </c>
      <c r="AC780" s="6" t="s">
        <v>94</v>
      </c>
      <c r="AE780" s="6" t="s">
        <v>79</v>
      </c>
      <c r="AG780" s="6" t="s">
        <v>49</v>
      </c>
      <c r="AH780" s="6" t="s">
        <v>406</v>
      </c>
      <c r="AI780" s="6" t="s">
        <v>94</v>
      </c>
      <c r="AK780" s="6" t="s">
        <v>86</v>
      </c>
      <c r="AM780" s="6" t="s">
        <v>58</v>
      </c>
      <c r="AN780" s="6" t="s">
        <v>684</v>
      </c>
      <c r="AO780" s="6" t="s">
        <v>94</v>
      </c>
      <c r="AQ780" s="6" t="s">
        <v>79</v>
      </c>
      <c r="AU780" s="6" t="s">
        <v>105</v>
      </c>
      <c r="AV780" s="6" t="s">
        <v>106</v>
      </c>
      <c r="AX780" s="6" t="s">
        <v>310</v>
      </c>
      <c r="AY780" s="13">
        <f t="shared" si="552"/>
        <v>2</v>
      </c>
      <c r="AZ780" s="13">
        <f t="shared" si="553"/>
        <v>0</v>
      </c>
      <c r="BA780" s="13">
        <f t="shared" si="554"/>
        <v>0</v>
      </c>
      <c r="BB780" s="13">
        <f t="shared" si="555"/>
        <v>0</v>
      </c>
      <c r="BC780" s="13">
        <f t="shared" si="556"/>
        <v>1</v>
      </c>
      <c r="BD780" s="13">
        <f t="shared" si="557"/>
        <v>0</v>
      </c>
      <c r="BE780" s="13">
        <f>COUNTIF(T780:AW780,"Tocaciones")</f>
        <v>0</v>
      </c>
      <c r="BF780" s="13">
        <f t="shared" si="558"/>
        <v>0</v>
      </c>
      <c r="BG780" s="13">
        <f t="shared" si="559"/>
        <v>0</v>
      </c>
      <c r="BH780" s="13">
        <f t="shared" si="560"/>
        <v>1</v>
      </c>
      <c r="BI780" s="13">
        <f t="shared" si="561"/>
        <v>0</v>
      </c>
      <c r="BJ780" s="13">
        <f t="shared" si="562"/>
        <v>0</v>
      </c>
      <c r="BK780" s="13">
        <f t="shared" si="563"/>
        <v>0</v>
      </c>
      <c r="BL780" s="13">
        <f t="shared" si="564"/>
        <v>0</v>
      </c>
      <c r="BM780" s="13">
        <f t="shared" si="565"/>
        <v>0</v>
      </c>
      <c r="BN780" s="13">
        <f t="shared" si="566"/>
        <v>0</v>
      </c>
      <c r="BO780" s="13">
        <f t="shared" si="567"/>
        <v>0</v>
      </c>
      <c r="BP780" s="13">
        <f t="shared" si="568"/>
        <v>0</v>
      </c>
      <c r="BQ780" s="13">
        <f t="shared" si="569"/>
        <v>0</v>
      </c>
      <c r="BR780" s="13">
        <f t="shared" si="570"/>
        <v>0</v>
      </c>
      <c r="BS780" s="13">
        <f t="shared" si="571"/>
        <v>0</v>
      </c>
      <c r="BT780" s="13">
        <f t="shared" si="572"/>
        <v>0</v>
      </c>
      <c r="BU780" s="40">
        <f t="shared" si="597"/>
        <v>4</v>
      </c>
      <c r="BV780" s="13">
        <f t="shared" si="573"/>
        <v>0</v>
      </c>
      <c r="BW780" s="13">
        <f t="shared" si="574"/>
        <v>0</v>
      </c>
      <c r="BX780" s="13">
        <f t="shared" si="575"/>
        <v>0</v>
      </c>
      <c r="BY780" s="13">
        <f t="shared" si="576"/>
        <v>0</v>
      </c>
      <c r="BZ780" s="13">
        <f t="shared" si="577"/>
        <v>0</v>
      </c>
      <c r="CA780" s="13">
        <f t="shared" si="578"/>
        <v>0</v>
      </c>
      <c r="CB780" s="13">
        <f t="shared" si="579"/>
        <v>0</v>
      </c>
      <c r="CC780" s="13">
        <f t="shared" si="580"/>
        <v>2</v>
      </c>
      <c r="CD780" s="13">
        <f t="shared" si="581"/>
        <v>0</v>
      </c>
      <c r="CE780" s="13">
        <f t="shared" si="582"/>
        <v>0</v>
      </c>
      <c r="CF780" s="13">
        <f t="shared" si="583"/>
        <v>0</v>
      </c>
      <c r="CG780" s="13">
        <f t="shared" si="584"/>
        <v>0</v>
      </c>
      <c r="CH780" s="13">
        <f t="shared" si="585"/>
        <v>0</v>
      </c>
      <c r="CI780" s="13">
        <f t="shared" si="586"/>
        <v>0</v>
      </c>
      <c r="CJ780" s="13">
        <f t="shared" si="587"/>
        <v>1</v>
      </c>
      <c r="CK780" s="13">
        <f t="shared" si="588"/>
        <v>1</v>
      </c>
      <c r="CL780" s="13">
        <f t="shared" si="589"/>
        <v>0</v>
      </c>
      <c r="CM780" s="13">
        <f t="shared" si="590"/>
        <v>0</v>
      </c>
      <c r="CN780" s="13">
        <f t="shared" si="591"/>
        <v>0</v>
      </c>
      <c r="CO780" s="13">
        <f t="shared" si="592"/>
        <v>0</v>
      </c>
      <c r="CP780" s="13">
        <f t="shared" si="593"/>
        <v>0</v>
      </c>
      <c r="CQ780" s="13">
        <f t="shared" si="594"/>
        <v>0</v>
      </c>
      <c r="CR780" s="13">
        <f t="shared" si="595"/>
        <v>4</v>
      </c>
      <c r="CS780" s="13">
        <f t="shared" si="596"/>
        <v>0</v>
      </c>
      <c r="CT780" s="13" t="s">
        <v>107</v>
      </c>
    </row>
    <row r="781" spans="1:98" x14ac:dyDescent="0.35">
      <c r="A781" s="14">
        <v>586</v>
      </c>
      <c r="B781" s="6">
        <v>782</v>
      </c>
      <c r="C781" s="6">
        <v>20</v>
      </c>
      <c r="D781" s="6">
        <v>2</v>
      </c>
      <c r="G781" s="6">
        <v>1</v>
      </c>
      <c r="H781" s="6"/>
      <c r="I781" s="6"/>
      <c r="J781" s="6" t="s">
        <v>96</v>
      </c>
      <c r="K781" s="16">
        <v>43798</v>
      </c>
      <c r="L781" s="6" t="s">
        <v>86</v>
      </c>
      <c r="M781" s="6" t="s">
        <v>511</v>
      </c>
      <c r="N781" s="6"/>
      <c r="O781" s="6"/>
      <c r="P781" s="16">
        <v>43795</v>
      </c>
      <c r="Q781" s="17">
        <v>0.6875</v>
      </c>
      <c r="R781" s="6" t="s">
        <v>99</v>
      </c>
      <c r="S781" s="6" t="s">
        <v>310</v>
      </c>
      <c r="T781" s="6" t="s">
        <v>49</v>
      </c>
      <c r="U781" s="6" t="s">
        <v>664</v>
      </c>
      <c r="V781" s="6" t="s">
        <v>110</v>
      </c>
      <c r="W781" s="6" t="s">
        <v>94</v>
      </c>
      <c r="Y781" s="6" t="s">
        <v>87</v>
      </c>
      <c r="AU781" s="6" t="s">
        <v>1134</v>
      </c>
      <c r="AV781" s="6" t="s">
        <v>106</v>
      </c>
      <c r="AX781" s="6" t="s">
        <v>99</v>
      </c>
      <c r="AY781" s="13">
        <f t="shared" si="552"/>
        <v>1</v>
      </c>
      <c r="AZ781" s="13">
        <f t="shared" si="553"/>
        <v>0</v>
      </c>
      <c r="BA781" s="13">
        <f t="shared" si="554"/>
        <v>0</v>
      </c>
      <c r="BB781" s="13">
        <f t="shared" si="555"/>
        <v>0</v>
      </c>
      <c r="BC781" s="13">
        <f t="shared" si="556"/>
        <v>0</v>
      </c>
      <c r="BD781" s="13">
        <f t="shared" si="557"/>
        <v>0</v>
      </c>
      <c r="BE781" s="13">
        <f>COUNTIF(T781:AT781,"Tocaciones")</f>
        <v>0</v>
      </c>
      <c r="BF781" s="13">
        <f t="shared" si="558"/>
        <v>0</v>
      </c>
      <c r="BG781" s="13">
        <f t="shared" si="559"/>
        <v>0</v>
      </c>
      <c r="BH781" s="13">
        <f t="shared" si="560"/>
        <v>0</v>
      </c>
      <c r="BI781" s="13">
        <f t="shared" si="561"/>
        <v>0</v>
      </c>
      <c r="BJ781" s="13">
        <f t="shared" si="562"/>
        <v>0</v>
      </c>
      <c r="BK781" s="13">
        <f t="shared" si="563"/>
        <v>0</v>
      </c>
      <c r="BL781" s="13">
        <f t="shared" si="564"/>
        <v>0</v>
      </c>
      <c r="BM781" s="13">
        <f t="shared" si="565"/>
        <v>0</v>
      </c>
      <c r="BN781" s="13">
        <f t="shared" si="566"/>
        <v>0</v>
      </c>
      <c r="BO781" s="13">
        <f t="shared" si="567"/>
        <v>0</v>
      </c>
      <c r="BP781" s="13">
        <f t="shared" si="568"/>
        <v>0</v>
      </c>
      <c r="BQ781" s="13">
        <f t="shared" si="569"/>
        <v>0</v>
      </c>
      <c r="BR781" s="13">
        <f t="shared" si="570"/>
        <v>0</v>
      </c>
      <c r="BS781" s="13">
        <f t="shared" si="571"/>
        <v>0</v>
      </c>
      <c r="BT781" s="13">
        <f t="shared" si="572"/>
        <v>0</v>
      </c>
      <c r="BU781" s="40">
        <f t="shared" si="597"/>
        <v>1</v>
      </c>
      <c r="BV781" s="13">
        <f t="shared" si="573"/>
        <v>0</v>
      </c>
      <c r="BW781" s="13">
        <f t="shared" si="574"/>
        <v>0</v>
      </c>
      <c r="BX781" s="13">
        <f t="shared" si="575"/>
        <v>0</v>
      </c>
      <c r="BY781" s="13">
        <f t="shared" si="576"/>
        <v>0</v>
      </c>
      <c r="BZ781" s="13">
        <f t="shared" si="577"/>
        <v>0</v>
      </c>
      <c r="CA781" s="13">
        <f t="shared" si="578"/>
        <v>0</v>
      </c>
      <c r="CB781" s="13">
        <f t="shared" si="579"/>
        <v>0</v>
      </c>
      <c r="CC781" s="13">
        <f t="shared" si="580"/>
        <v>0</v>
      </c>
      <c r="CD781" s="13">
        <f t="shared" si="581"/>
        <v>0</v>
      </c>
      <c r="CE781" s="13">
        <f t="shared" si="582"/>
        <v>0</v>
      </c>
      <c r="CF781" s="13">
        <f t="shared" si="583"/>
        <v>0</v>
      </c>
      <c r="CG781" s="13">
        <f t="shared" si="584"/>
        <v>0</v>
      </c>
      <c r="CH781" s="13">
        <f t="shared" si="585"/>
        <v>0</v>
      </c>
      <c r="CI781" s="13">
        <f t="shared" si="586"/>
        <v>0</v>
      </c>
      <c r="CJ781" s="13">
        <f t="shared" si="587"/>
        <v>0</v>
      </c>
      <c r="CK781" s="13">
        <f t="shared" si="588"/>
        <v>1</v>
      </c>
      <c r="CL781" s="13">
        <f t="shared" si="589"/>
        <v>0</v>
      </c>
      <c r="CM781" s="13">
        <f t="shared" si="590"/>
        <v>0</v>
      </c>
      <c r="CN781" s="13">
        <f t="shared" si="591"/>
        <v>0</v>
      </c>
      <c r="CO781" s="13">
        <f t="shared" si="592"/>
        <v>0</v>
      </c>
      <c r="CP781" s="13">
        <f t="shared" si="593"/>
        <v>0</v>
      </c>
      <c r="CQ781" s="13">
        <f t="shared" si="594"/>
        <v>0</v>
      </c>
      <c r="CR781" s="13">
        <f t="shared" si="595"/>
        <v>1</v>
      </c>
      <c r="CS781" s="13">
        <f t="shared" si="596"/>
        <v>0</v>
      </c>
      <c r="CT781" s="13" t="s">
        <v>107</v>
      </c>
    </row>
    <row r="782" spans="1:98" x14ac:dyDescent="0.35">
      <c r="A782" s="14">
        <v>588</v>
      </c>
      <c r="B782" s="6">
        <v>784</v>
      </c>
      <c r="C782" s="13">
        <v>23</v>
      </c>
      <c r="D782" s="6">
        <v>1</v>
      </c>
      <c r="G782" s="6">
        <v>1</v>
      </c>
      <c r="H782" s="6"/>
      <c r="I782" s="6"/>
      <c r="J782" s="6" t="s">
        <v>96</v>
      </c>
      <c r="K782" s="16">
        <v>43767</v>
      </c>
      <c r="L782" s="6" t="s">
        <v>86</v>
      </c>
      <c r="M782" s="6" t="s">
        <v>939</v>
      </c>
      <c r="N782" s="6"/>
      <c r="O782" s="6"/>
      <c r="P782" s="16">
        <v>43765</v>
      </c>
      <c r="Q782" s="17">
        <v>0.16666666666666666</v>
      </c>
      <c r="R782" s="6" t="s">
        <v>310</v>
      </c>
      <c r="S782" s="6" t="s">
        <v>99</v>
      </c>
      <c r="T782" s="6" t="s">
        <v>49</v>
      </c>
      <c r="U782" s="6" t="s">
        <v>1136</v>
      </c>
      <c r="V782" s="6" t="s">
        <v>1137</v>
      </c>
      <c r="W782" s="6" t="s">
        <v>94</v>
      </c>
      <c r="X782" s="6">
        <v>7</v>
      </c>
      <c r="Y782" s="6" t="s">
        <v>87</v>
      </c>
      <c r="AA782" s="6" t="s">
        <v>53</v>
      </c>
      <c r="AB782" s="6" t="s">
        <v>1136</v>
      </c>
      <c r="AC782" s="6" t="s">
        <v>94</v>
      </c>
      <c r="AE782" s="6" t="s">
        <v>79</v>
      </c>
      <c r="AU782" s="6" t="s">
        <v>105</v>
      </c>
      <c r="AV782" s="6" t="s">
        <v>106</v>
      </c>
      <c r="AW782" s="6" t="s">
        <v>1138</v>
      </c>
      <c r="AX782" s="6" t="s">
        <v>310</v>
      </c>
      <c r="AY782" s="13">
        <f t="shared" si="552"/>
        <v>1</v>
      </c>
      <c r="AZ782" s="13">
        <f t="shared" si="553"/>
        <v>0</v>
      </c>
      <c r="BA782" s="13">
        <f t="shared" si="554"/>
        <v>0</v>
      </c>
      <c r="BB782" s="13">
        <f t="shared" si="555"/>
        <v>0</v>
      </c>
      <c r="BC782" s="13">
        <f t="shared" si="556"/>
        <v>1</v>
      </c>
      <c r="BD782" s="13">
        <f t="shared" si="557"/>
        <v>0</v>
      </c>
      <c r="BE782" s="13">
        <f>COUNTIF(T782:AT782,"Tocaciones")</f>
        <v>0</v>
      </c>
      <c r="BF782" s="13">
        <f t="shared" si="558"/>
        <v>0</v>
      </c>
      <c r="BG782" s="13">
        <f t="shared" si="559"/>
        <v>0</v>
      </c>
      <c r="BH782" s="13">
        <f t="shared" si="560"/>
        <v>0</v>
      </c>
      <c r="BI782" s="13">
        <f t="shared" si="561"/>
        <v>0</v>
      </c>
      <c r="BJ782" s="13">
        <f t="shared" si="562"/>
        <v>0</v>
      </c>
      <c r="BK782" s="13">
        <f t="shared" si="563"/>
        <v>0</v>
      </c>
      <c r="BL782" s="13">
        <f t="shared" si="564"/>
        <v>0</v>
      </c>
      <c r="BM782" s="13">
        <f t="shared" si="565"/>
        <v>0</v>
      </c>
      <c r="BN782" s="13">
        <f t="shared" si="566"/>
        <v>0</v>
      </c>
      <c r="BO782" s="13">
        <f t="shared" si="567"/>
        <v>0</v>
      </c>
      <c r="BP782" s="13">
        <f t="shared" si="568"/>
        <v>0</v>
      </c>
      <c r="BQ782" s="13">
        <f t="shared" si="569"/>
        <v>0</v>
      </c>
      <c r="BR782" s="13">
        <f t="shared" si="570"/>
        <v>0</v>
      </c>
      <c r="BS782" s="13">
        <f t="shared" si="571"/>
        <v>0</v>
      </c>
      <c r="BT782" s="13">
        <f t="shared" si="572"/>
        <v>0</v>
      </c>
      <c r="BU782" s="40">
        <f t="shared" si="597"/>
        <v>2</v>
      </c>
      <c r="BV782" s="13">
        <f t="shared" si="573"/>
        <v>0</v>
      </c>
      <c r="BW782" s="13">
        <f t="shared" si="574"/>
        <v>0</v>
      </c>
      <c r="BX782" s="13">
        <f t="shared" si="575"/>
        <v>0</v>
      </c>
      <c r="BY782" s="13">
        <f t="shared" si="576"/>
        <v>0</v>
      </c>
      <c r="BZ782" s="13">
        <f t="shared" si="577"/>
        <v>0</v>
      </c>
      <c r="CA782" s="13">
        <f t="shared" si="578"/>
        <v>0</v>
      </c>
      <c r="CB782" s="13">
        <f t="shared" si="579"/>
        <v>0</v>
      </c>
      <c r="CC782" s="13">
        <f t="shared" si="580"/>
        <v>1</v>
      </c>
      <c r="CD782" s="13">
        <f t="shared" si="581"/>
        <v>0</v>
      </c>
      <c r="CE782" s="13">
        <f t="shared" si="582"/>
        <v>0</v>
      </c>
      <c r="CF782" s="13">
        <f t="shared" si="583"/>
        <v>0</v>
      </c>
      <c r="CG782" s="13">
        <f t="shared" si="584"/>
        <v>0</v>
      </c>
      <c r="CH782" s="13">
        <f t="shared" si="585"/>
        <v>0</v>
      </c>
      <c r="CI782" s="13">
        <f t="shared" si="586"/>
        <v>0</v>
      </c>
      <c r="CJ782" s="13">
        <f t="shared" si="587"/>
        <v>0</v>
      </c>
      <c r="CK782" s="13">
        <f t="shared" si="588"/>
        <v>1</v>
      </c>
      <c r="CL782" s="13">
        <f t="shared" si="589"/>
        <v>0</v>
      </c>
      <c r="CM782" s="13">
        <f t="shared" si="590"/>
        <v>0</v>
      </c>
      <c r="CN782" s="13">
        <f t="shared" si="591"/>
        <v>0</v>
      </c>
      <c r="CO782" s="13">
        <f t="shared" si="592"/>
        <v>0</v>
      </c>
      <c r="CP782" s="13">
        <f t="shared" si="593"/>
        <v>0</v>
      </c>
      <c r="CQ782" s="13">
        <f t="shared" si="594"/>
        <v>0</v>
      </c>
      <c r="CR782" s="13">
        <f t="shared" si="595"/>
        <v>2</v>
      </c>
      <c r="CS782" s="13">
        <f t="shared" si="596"/>
        <v>0</v>
      </c>
      <c r="CT782" s="13" t="s">
        <v>107</v>
      </c>
    </row>
    <row r="783" spans="1:98" x14ac:dyDescent="0.35">
      <c r="A783" s="14">
        <v>591</v>
      </c>
      <c r="B783" s="6">
        <v>787</v>
      </c>
      <c r="C783" s="13">
        <v>26</v>
      </c>
      <c r="D783" s="6">
        <v>1</v>
      </c>
      <c r="G783" s="6">
        <v>1</v>
      </c>
      <c r="H783" s="6"/>
      <c r="I783" s="6"/>
      <c r="J783" s="6" t="s">
        <v>96</v>
      </c>
      <c r="K783" s="16">
        <v>43766</v>
      </c>
      <c r="L783" s="6" t="s">
        <v>86</v>
      </c>
      <c r="M783" s="6" t="s">
        <v>185</v>
      </c>
      <c r="N783" s="6"/>
      <c r="O783" s="6"/>
      <c r="P783" s="16">
        <v>43760</v>
      </c>
      <c r="Q783" s="36">
        <v>0.72222222222222221</v>
      </c>
      <c r="R783" s="6" t="s">
        <v>98</v>
      </c>
      <c r="S783" s="6" t="s">
        <v>98</v>
      </c>
      <c r="T783" s="6" t="s">
        <v>49</v>
      </c>
      <c r="U783" s="6" t="s">
        <v>1139</v>
      </c>
      <c r="V783" s="6" t="s">
        <v>187</v>
      </c>
      <c r="W783" s="6" t="s">
        <v>91</v>
      </c>
      <c r="Y783" s="6" t="s">
        <v>87</v>
      </c>
      <c r="AA783" s="6" t="s">
        <v>52</v>
      </c>
      <c r="AB783" s="6" t="s">
        <v>1139</v>
      </c>
      <c r="AC783" s="6" t="s">
        <v>91</v>
      </c>
      <c r="AE783" s="6" t="s">
        <v>72</v>
      </c>
      <c r="AF783" s="6" t="s">
        <v>77</v>
      </c>
      <c r="AG783" s="6" t="s">
        <v>53</v>
      </c>
      <c r="AH783" s="6" t="s">
        <v>1139</v>
      </c>
      <c r="AI783" s="6" t="s">
        <v>91</v>
      </c>
      <c r="AK783" s="6" t="s">
        <v>79</v>
      </c>
      <c r="AM783" s="6" t="s">
        <v>58</v>
      </c>
      <c r="AN783" s="6" t="s">
        <v>1140</v>
      </c>
      <c r="AO783" s="6" t="s">
        <v>91</v>
      </c>
      <c r="AQ783" s="6" t="s">
        <v>79</v>
      </c>
      <c r="AU783" s="6" t="s">
        <v>105</v>
      </c>
      <c r="AV783" s="6" t="s">
        <v>106</v>
      </c>
      <c r="AW783" s="6" t="s">
        <v>1140</v>
      </c>
      <c r="AX783" s="6" t="s">
        <v>99</v>
      </c>
      <c r="AY783" s="13">
        <f t="shared" si="552"/>
        <v>1</v>
      </c>
      <c r="AZ783" s="13">
        <f t="shared" si="553"/>
        <v>0</v>
      </c>
      <c r="BA783" s="13">
        <f t="shared" si="554"/>
        <v>0</v>
      </c>
      <c r="BB783" s="13">
        <f t="shared" si="555"/>
        <v>1</v>
      </c>
      <c r="BC783" s="13">
        <f t="shared" si="556"/>
        <v>1</v>
      </c>
      <c r="BD783" s="13">
        <f t="shared" si="557"/>
        <v>0</v>
      </c>
      <c r="BE783" s="13">
        <f>COUNTIF(T783:AW783,"Tocaciones")</f>
        <v>0</v>
      </c>
      <c r="BF783" s="13">
        <f t="shared" si="558"/>
        <v>0</v>
      </c>
      <c r="BG783" s="13">
        <f t="shared" si="559"/>
        <v>0</v>
      </c>
      <c r="BH783" s="13">
        <f t="shared" si="560"/>
        <v>1</v>
      </c>
      <c r="BI783" s="13">
        <f t="shared" si="561"/>
        <v>0</v>
      </c>
      <c r="BJ783" s="13">
        <f t="shared" si="562"/>
        <v>0</v>
      </c>
      <c r="BK783" s="13">
        <f t="shared" si="563"/>
        <v>0</v>
      </c>
      <c r="BL783" s="13">
        <f t="shared" si="564"/>
        <v>0</v>
      </c>
      <c r="BM783" s="13">
        <f t="shared" si="565"/>
        <v>0</v>
      </c>
      <c r="BN783" s="13">
        <f t="shared" si="566"/>
        <v>0</v>
      </c>
      <c r="BO783" s="13">
        <f t="shared" si="567"/>
        <v>0</v>
      </c>
      <c r="BP783" s="13">
        <f t="shared" si="568"/>
        <v>0</v>
      </c>
      <c r="BQ783" s="13">
        <f t="shared" si="569"/>
        <v>0</v>
      </c>
      <c r="BR783" s="13">
        <f t="shared" si="570"/>
        <v>0</v>
      </c>
      <c r="BS783" s="13">
        <f t="shared" si="571"/>
        <v>0</v>
      </c>
      <c r="BT783" s="13">
        <f t="shared" si="572"/>
        <v>0</v>
      </c>
      <c r="BU783" s="40">
        <f t="shared" si="597"/>
        <v>4</v>
      </c>
      <c r="BV783" s="13">
        <f t="shared" si="573"/>
        <v>1</v>
      </c>
      <c r="BW783" s="13">
        <f t="shared" si="574"/>
        <v>0</v>
      </c>
      <c r="BX783" s="13">
        <f t="shared" si="575"/>
        <v>0</v>
      </c>
      <c r="BY783" s="13">
        <f t="shared" si="576"/>
        <v>0</v>
      </c>
      <c r="BZ783" s="13">
        <f t="shared" si="577"/>
        <v>0</v>
      </c>
      <c r="CA783" s="13">
        <f t="shared" si="578"/>
        <v>1</v>
      </c>
      <c r="CB783" s="13">
        <f t="shared" si="579"/>
        <v>0</v>
      </c>
      <c r="CC783" s="13">
        <f t="shared" si="580"/>
        <v>2</v>
      </c>
      <c r="CD783" s="13">
        <f t="shared" si="581"/>
        <v>0</v>
      </c>
      <c r="CE783" s="13">
        <f t="shared" si="582"/>
        <v>0</v>
      </c>
      <c r="CF783" s="13">
        <f t="shared" si="583"/>
        <v>0</v>
      </c>
      <c r="CG783" s="13">
        <f t="shared" si="584"/>
        <v>0</v>
      </c>
      <c r="CH783" s="13">
        <f t="shared" si="585"/>
        <v>0</v>
      </c>
      <c r="CI783" s="13">
        <f t="shared" si="586"/>
        <v>0</v>
      </c>
      <c r="CJ783" s="13">
        <f t="shared" si="587"/>
        <v>0</v>
      </c>
      <c r="CK783" s="13">
        <f t="shared" si="588"/>
        <v>1</v>
      </c>
      <c r="CL783" s="13">
        <f t="shared" si="589"/>
        <v>0</v>
      </c>
      <c r="CM783" s="13">
        <f t="shared" si="590"/>
        <v>0</v>
      </c>
      <c r="CN783" s="13">
        <f t="shared" si="591"/>
        <v>0</v>
      </c>
      <c r="CO783" s="13">
        <f t="shared" si="592"/>
        <v>4</v>
      </c>
      <c r="CP783" s="13">
        <f t="shared" si="593"/>
        <v>0</v>
      </c>
      <c r="CQ783" s="13">
        <f t="shared" si="594"/>
        <v>0</v>
      </c>
      <c r="CR783" s="13">
        <f t="shared" si="595"/>
        <v>0</v>
      </c>
      <c r="CS783" s="13">
        <f t="shared" si="596"/>
        <v>0</v>
      </c>
      <c r="CT783" s="13" t="s">
        <v>107</v>
      </c>
    </row>
    <row r="784" spans="1:98" x14ac:dyDescent="0.35">
      <c r="A784" s="14">
        <v>593</v>
      </c>
      <c r="B784" s="6">
        <v>790</v>
      </c>
      <c r="D784" s="6">
        <v>1</v>
      </c>
      <c r="G784" s="6">
        <v>1</v>
      </c>
      <c r="H784" s="6"/>
      <c r="I784" s="6"/>
      <c r="J784" s="6" t="s">
        <v>209</v>
      </c>
      <c r="K784" s="16">
        <v>43768</v>
      </c>
      <c r="L784" s="6" t="s">
        <v>86</v>
      </c>
      <c r="M784" s="6" t="s">
        <v>210</v>
      </c>
      <c r="N784" s="6"/>
      <c r="O784" s="6"/>
      <c r="P784" s="16">
        <v>43762</v>
      </c>
      <c r="Q784" s="17">
        <v>0.8125</v>
      </c>
      <c r="R784" s="6" t="s">
        <v>98</v>
      </c>
      <c r="S784" s="6" t="s">
        <v>99</v>
      </c>
      <c r="T784" s="6" t="s">
        <v>53</v>
      </c>
      <c r="U784" s="6" t="s">
        <v>1141</v>
      </c>
      <c r="V784" s="6" t="s">
        <v>209</v>
      </c>
      <c r="W784" s="6" t="s">
        <v>94</v>
      </c>
      <c r="Y784" s="6" t="s">
        <v>79</v>
      </c>
      <c r="AA784" s="6" t="s">
        <v>49</v>
      </c>
      <c r="AB784" s="6" t="s">
        <v>1142</v>
      </c>
      <c r="AC784" s="6" t="s">
        <v>94</v>
      </c>
      <c r="AE784" s="6" t="s">
        <v>87</v>
      </c>
      <c r="AG784" s="6" t="s">
        <v>49</v>
      </c>
      <c r="AH784" s="6" t="s">
        <v>1143</v>
      </c>
      <c r="AI784" s="6" t="s">
        <v>94</v>
      </c>
      <c r="AK784" s="6" t="s">
        <v>86</v>
      </c>
      <c r="AU784" s="6" t="s">
        <v>105</v>
      </c>
      <c r="AV784" s="6" t="s">
        <v>106</v>
      </c>
      <c r="AW784" s="6" t="s">
        <v>1143</v>
      </c>
      <c r="AX784" s="6" t="s">
        <v>310</v>
      </c>
      <c r="AY784" s="13">
        <f t="shared" si="552"/>
        <v>2</v>
      </c>
      <c r="AZ784" s="13">
        <f t="shared" si="553"/>
        <v>0</v>
      </c>
      <c r="BA784" s="13">
        <f t="shared" si="554"/>
        <v>0</v>
      </c>
      <c r="BB784" s="13">
        <f t="shared" si="555"/>
        <v>0</v>
      </c>
      <c r="BC784" s="13">
        <f t="shared" si="556"/>
        <v>1</v>
      </c>
      <c r="BD784" s="13">
        <f t="shared" si="557"/>
        <v>0</v>
      </c>
      <c r="BE784" s="13">
        <f>COUNTIF(T784:AT784,"Tocaciones")</f>
        <v>0</v>
      </c>
      <c r="BF784" s="13">
        <f t="shared" si="558"/>
        <v>0</v>
      </c>
      <c r="BG784" s="13">
        <f t="shared" si="559"/>
        <v>0</v>
      </c>
      <c r="BH784" s="13">
        <f t="shared" si="560"/>
        <v>0</v>
      </c>
      <c r="BI784" s="13">
        <f t="shared" si="561"/>
        <v>0</v>
      </c>
      <c r="BJ784" s="13">
        <f t="shared" si="562"/>
        <v>0</v>
      </c>
      <c r="BK784" s="13">
        <f t="shared" si="563"/>
        <v>0</v>
      </c>
      <c r="BL784" s="13">
        <f t="shared" si="564"/>
        <v>0</v>
      </c>
      <c r="BM784" s="13">
        <f t="shared" si="565"/>
        <v>0</v>
      </c>
      <c r="BN784" s="13">
        <f t="shared" si="566"/>
        <v>0</v>
      </c>
      <c r="BO784" s="13">
        <f t="shared" si="567"/>
        <v>0</v>
      </c>
      <c r="BP784" s="13">
        <f t="shared" si="568"/>
        <v>0</v>
      </c>
      <c r="BQ784" s="13">
        <f t="shared" si="569"/>
        <v>0</v>
      </c>
      <c r="BR784" s="13">
        <f t="shared" si="570"/>
        <v>0</v>
      </c>
      <c r="BS784" s="13">
        <f t="shared" si="571"/>
        <v>0</v>
      </c>
      <c r="BT784" s="13">
        <f t="shared" si="572"/>
        <v>0</v>
      </c>
      <c r="BU784" s="40">
        <f t="shared" si="597"/>
        <v>3</v>
      </c>
      <c r="BV784" s="13">
        <f t="shared" si="573"/>
        <v>0</v>
      </c>
      <c r="BW784" s="13">
        <f t="shared" si="574"/>
        <v>0</v>
      </c>
      <c r="BX784" s="13">
        <f t="shared" si="575"/>
        <v>0</v>
      </c>
      <c r="BY784" s="13">
        <f t="shared" si="576"/>
        <v>0</v>
      </c>
      <c r="BZ784" s="13">
        <f t="shared" si="577"/>
        <v>0</v>
      </c>
      <c r="CA784" s="13">
        <f t="shared" si="578"/>
        <v>0</v>
      </c>
      <c r="CB784" s="13">
        <f t="shared" si="579"/>
        <v>0</v>
      </c>
      <c r="CC784" s="13">
        <f t="shared" si="580"/>
        <v>1</v>
      </c>
      <c r="CD784" s="13">
        <f t="shared" si="581"/>
        <v>0</v>
      </c>
      <c r="CE784" s="13">
        <f t="shared" si="582"/>
        <v>0</v>
      </c>
      <c r="CF784" s="13">
        <f t="shared" si="583"/>
        <v>0</v>
      </c>
      <c r="CG784" s="13">
        <f t="shared" si="584"/>
        <v>0</v>
      </c>
      <c r="CH784" s="13">
        <f t="shared" si="585"/>
        <v>0</v>
      </c>
      <c r="CI784" s="13">
        <f t="shared" si="586"/>
        <v>0</v>
      </c>
      <c r="CJ784" s="13">
        <f t="shared" si="587"/>
        <v>1</v>
      </c>
      <c r="CK784" s="13">
        <f t="shared" si="588"/>
        <v>1</v>
      </c>
      <c r="CL784" s="13">
        <f t="shared" si="589"/>
        <v>0</v>
      </c>
      <c r="CM784" s="13">
        <f t="shared" si="590"/>
        <v>0</v>
      </c>
      <c r="CN784" s="13">
        <f t="shared" si="591"/>
        <v>0</v>
      </c>
      <c r="CO784" s="13">
        <f t="shared" si="592"/>
        <v>0</v>
      </c>
      <c r="CP784" s="13">
        <f t="shared" si="593"/>
        <v>0</v>
      </c>
      <c r="CQ784" s="13">
        <f t="shared" si="594"/>
        <v>0</v>
      </c>
      <c r="CR784" s="13">
        <f t="shared" si="595"/>
        <v>3</v>
      </c>
      <c r="CS784" s="13">
        <f t="shared" si="596"/>
        <v>0</v>
      </c>
      <c r="CT784" s="13" t="s">
        <v>107</v>
      </c>
    </row>
    <row r="785" spans="1:98" x14ac:dyDescent="0.35">
      <c r="A785" s="14">
        <v>596</v>
      </c>
      <c r="B785" s="6">
        <v>794</v>
      </c>
      <c r="C785" s="13">
        <v>17</v>
      </c>
      <c r="D785" s="6">
        <v>1</v>
      </c>
      <c r="G785" s="6">
        <v>1</v>
      </c>
      <c r="H785" s="6"/>
      <c r="I785" s="6"/>
      <c r="J785" s="19" t="s">
        <v>993</v>
      </c>
      <c r="K785" s="16">
        <v>43797</v>
      </c>
      <c r="L785" s="6" t="s">
        <v>86</v>
      </c>
      <c r="M785" s="6" t="s">
        <v>255</v>
      </c>
      <c r="N785" s="6"/>
      <c r="O785" s="6"/>
      <c r="P785" s="16">
        <v>43790</v>
      </c>
      <c r="Q785" s="17">
        <v>0.85416666666666663</v>
      </c>
      <c r="R785" s="6" t="s">
        <v>98</v>
      </c>
      <c r="S785" s="6" t="s">
        <v>99</v>
      </c>
      <c r="T785" s="6" t="s">
        <v>49</v>
      </c>
      <c r="U785" s="6" t="s">
        <v>1144</v>
      </c>
      <c r="V785" s="6" t="s">
        <v>257</v>
      </c>
      <c r="W785" s="6" t="s">
        <v>94</v>
      </c>
      <c r="X785" s="6">
        <v>7</v>
      </c>
      <c r="Y785" s="6" t="s">
        <v>87</v>
      </c>
      <c r="AA785" s="6" t="s">
        <v>53</v>
      </c>
      <c r="AB785" s="6" t="s">
        <v>1145</v>
      </c>
      <c r="AC785" s="6" t="s">
        <v>94</v>
      </c>
      <c r="AE785" s="6" t="s">
        <v>79</v>
      </c>
      <c r="AU785" s="6" t="s">
        <v>105</v>
      </c>
      <c r="AV785" s="6" t="s">
        <v>106</v>
      </c>
      <c r="AX785" s="6" t="s">
        <v>99</v>
      </c>
      <c r="AY785" s="13">
        <f t="shared" si="552"/>
        <v>1</v>
      </c>
      <c r="AZ785" s="13">
        <f t="shared" si="553"/>
        <v>0</v>
      </c>
      <c r="BA785" s="13">
        <f t="shared" si="554"/>
        <v>0</v>
      </c>
      <c r="BB785" s="13">
        <f t="shared" si="555"/>
        <v>0</v>
      </c>
      <c r="BC785" s="13">
        <f t="shared" si="556"/>
        <v>1</v>
      </c>
      <c r="BD785" s="13">
        <f t="shared" si="557"/>
        <v>0</v>
      </c>
      <c r="BE785" s="13">
        <f>COUNTIF(T785:AT785,"Tocaciones")</f>
        <v>0</v>
      </c>
      <c r="BF785" s="13">
        <f t="shared" si="558"/>
        <v>0</v>
      </c>
      <c r="BG785" s="13">
        <f t="shared" si="559"/>
        <v>0</v>
      </c>
      <c r="BH785" s="13">
        <f t="shared" si="560"/>
        <v>0</v>
      </c>
      <c r="BI785" s="13">
        <f t="shared" si="561"/>
        <v>0</v>
      </c>
      <c r="BJ785" s="13">
        <f t="shared" si="562"/>
        <v>0</v>
      </c>
      <c r="BK785" s="13">
        <f t="shared" si="563"/>
        <v>0</v>
      </c>
      <c r="BL785" s="13">
        <f t="shared" si="564"/>
        <v>0</v>
      </c>
      <c r="BM785" s="13">
        <f t="shared" si="565"/>
        <v>0</v>
      </c>
      <c r="BN785" s="13">
        <f t="shared" si="566"/>
        <v>0</v>
      </c>
      <c r="BO785" s="13">
        <f t="shared" si="567"/>
        <v>0</v>
      </c>
      <c r="BP785" s="13">
        <f t="shared" si="568"/>
        <v>0</v>
      </c>
      <c r="BQ785" s="13">
        <f t="shared" si="569"/>
        <v>0</v>
      </c>
      <c r="BR785" s="13">
        <f t="shared" si="570"/>
        <v>0</v>
      </c>
      <c r="BS785" s="13">
        <f t="shared" si="571"/>
        <v>0</v>
      </c>
      <c r="BT785" s="13">
        <f t="shared" si="572"/>
        <v>0</v>
      </c>
      <c r="BU785" s="40">
        <f t="shared" si="597"/>
        <v>2</v>
      </c>
      <c r="BV785" s="13">
        <f t="shared" si="573"/>
        <v>0</v>
      </c>
      <c r="BW785" s="13">
        <f t="shared" si="574"/>
        <v>0</v>
      </c>
      <c r="BX785" s="13">
        <f t="shared" si="575"/>
        <v>0</v>
      </c>
      <c r="BY785" s="13">
        <f t="shared" si="576"/>
        <v>0</v>
      </c>
      <c r="BZ785" s="13">
        <f t="shared" si="577"/>
        <v>0</v>
      </c>
      <c r="CA785" s="13">
        <f t="shared" si="578"/>
        <v>0</v>
      </c>
      <c r="CB785" s="13">
        <f t="shared" si="579"/>
        <v>0</v>
      </c>
      <c r="CC785" s="13">
        <f t="shared" si="580"/>
        <v>1</v>
      </c>
      <c r="CD785" s="13">
        <f t="shared" si="581"/>
        <v>0</v>
      </c>
      <c r="CE785" s="13">
        <f t="shared" si="582"/>
        <v>0</v>
      </c>
      <c r="CF785" s="13">
        <f t="shared" si="583"/>
        <v>0</v>
      </c>
      <c r="CG785" s="13">
        <f t="shared" si="584"/>
        <v>0</v>
      </c>
      <c r="CH785" s="13">
        <f t="shared" si="585"/>
        <v>0</v>
      </c>
      <c r="CI785" s="13">
        <f t="shared" si="586"/>
        <v>0</v>
      </c>
      <c r="CJ785" s="13">
        <f t="shared" si="587"/>
        <v>0</v>
      </c>
      <c r="CK785" s="13">
        <f t="shared" si="588"/>
        <v>1</v>
      </c>
      <c r="CL785" s="13">
        <f t="shared" si="589"/>
        <v>0</v>
      </c>
      <c r="CM785" s="13">
        <f t="shared" si="590"/>
        <v>0</v>
      </c>
      <c r="CN785" s="13">
        <f t="shared" si="591"/>
        <v>0</v>
      </c>
      <c r="CO785" s="13">
        <f t="shared" si="592"/>
        <v>0</v>
      </c>
      <c r="CP785" s="13">
        <f t="shared" si="593"/>
        <v>0</v>
      </c>
      <c r="CQ785" s="13">
        <f t="shared" si="594"/>
        <v>0</v>
      </c>
      <c r="CR785" s="13">
        <f t="shared" si="595"/>
        <v>2</v>
      </c>
      <c r="CS785" s="13">
        <f t="shared" si="596"/>
        <v>0</v>
      </c>
      <c r="CT785" s="13" t="s">
        <v>107</v>
      </c>
    </row>
    <row r="786" spans="1:98" x14ac:dyDescent="0.35">
      <c r="A786" s="14">
        <v>598</v>
      </c>
      <c r="B786" s="6">
        <v>796</v>
      </c>
      <c r="C786" s="6">
        <v>13</v>
      </c>
      <c r="D786" s="6">
        <v>1</v>
      </c>
      <c r="G786" s="6">
        <v>1</v>
      </c>
      <c r="H786" s="6"/>
      <c r="I786" s="6"/>
      <c r="J786" s="6" t="s">
        <v>776</v>
      </c>
      <c r="K786" s="16">
        <v>43799</v>
      </c>
      <c r="L786" s="6" t="s">
        <v>86</v>
      </c>
      <c r="M786" s="19" t="s">
        <v>1147</v>
      </c>
      <c r="N786" s="19"/>
      <c r="O786" s="19"/>
      <c r="P786" s="16">
        <v>43791</v>
      </c>
      <c r="Q786" s="17">
        <v>0.83333333333333337</v>
      </c>
      <c r="R786" s="6" t="s">
        <v>99</v>
      </c>
      <c r="S786" s="6" t="s">
        <v>98</v>
      </c>
      <c r="T786" s="6" t="s">
        <v>49</v>
      </c>
      <c r="U786" s="6" t="s">
        <v>1148</v>
      </c>
      <c r="V786" s="6" t="s">
        <v>1149</v>
      </c>
      <c r="W786" s="6" t="s">
        <v>94</v>
      </c>
      <c r="X786" s="6">
        <v>5</v>
      </c>
      <c r="Y786" s="6" t="s">
        <v>87</v>
      </c>
      <c r="AA786" s="6" t="s">
        <v>53</v>
      </c>
      <c r="AB786" s="6" t="s">
        <v>1146</v>
      </c>
      <c r="AC786" s="6" t="s">
        <v>94</v>
      </c>
      <c r="AE786" s="6" t="s">
        <v>79</v>
      </c>
      <c r="AU786" s="6" t="s">
        <v>105</v>
      </c>
      <c r="AV786" s="6" t="s">
        <v>106</v>
      </c>
      <c r="AW786" s="6" t="s">
        <v>1150</v>
      </c>
      <c r="AX786" s="6" t="s">
        <v>99</v>
      </c>
      <c r="AY786" s="13">
        <f t="shared" si="552"/>
        <v>1</v>
      </c>
      <c r="AZ786" s="13">
        <f t="shared" si="553"/>
        <v>0</v>
      </c>
      <c r="BA786" s="13">
        <f t="shared" si="554"/>
        <v>0</v>
      </c>
      <c r="BB786" s="13">
        <f t="shared" si="555"/>
        <v>0</v>
      </c>
      <c r="BC786" s="13">
        <f t="shared" si="556"/>
        <v>1</v>
      </c>
      <c r="BD786" s="13">
        <f t="shared" si="557"/>
        <v>0</v>
      </c>
      <c r="BE786" s="13">
        <f>COUNTIF(T786:AT786,"Tocaciones")</f>
        <v>0</v>
      </c>
      <c r="BF786" s="13">
        <f t="shared" si="558"/>
        <v>0</v>
      </c>
      <c r="BG786" s="13">
        <f t="shared" si="559"/>
        <v>0</v>
      </c>
      <c r="BH786" s="13">
        <f t="shared" si="560"/>
        <v>0</v>
      </c>
      <c r="BI786" s="13">
        <f t="shared" si="561"/>
        <v>0</v>
      </c>
      <c r="BJ786" s="13">
        <f t="shared" si="562"/>
        <v>0</v>
      </c>
      <c r="BK786" s="13">
        <f t="shared" si="563"/>
        <v>0</v>
      </c>
      <c r="BL786" s="13">
        <f t="shared" si="564"/>
        <v>0</v>
      </c>
      <c r="BM786" s="13">
        <f t="shared" si="565"/>
        <v>0</v>
      </c>
      <c r="BN786" s="13">
        <f t="shared" si="566"/>
        <v>0</v>
      </c>
      <c r="BO786" s="13">
        <f t="shared" si="567"/>
        <v>0</v>
      </c>
      <c r="BP786" s="13">
        <f t="shared" si="568"/>
        <v>0</v>
      </c>
      <c r="BQ786" s="13">
        <f t="shared" si="569"/>
        <v>0</v>
      </c>
      <c r="BR786" s="13">
        <f t="shared" si="570"/>
        <v>0</v>
      </c>
      <c r="BS786" s="13">
        <f t="shared" si="571"/>
        <v>0</v>
      </c>
      <c r="BT786" s="13">
        <f t="shared" si="572"/>
        <v>0</v>
      </c>
      <c r="BU786" s="40">
        <f t="shared" si="597"/>
        <v>2</v>
      </c>
      <c r="BV786" s="13">
        <f t="shared" si="573"/>
        <v>0</v>
      </c>
      <c r="BW786" s="13">
        <f t="shared" si="574"/>
        <v>0</v>
      </c>
      <c r="BX786" s="13">
        <f t="shared" si="575"/>
        <v>0</v>
      </c>
      <c r="BY786" s="13">
        <f t="shared" si="576"/>
        <v>0</v>
      </c>
      <c r="BZ786" s="13">
        <f t="shared" si="577"/>
        <v>0</v>
      </c>
      <c r="CA786" s="13">
        <f t="shared" si="578"/>
        <v>0</v>
      </c>
      <c r="CB786" s="13">
        <f t="shared" si="579"/>
        <v>0</v>
      </c>
      <c r="CC786" s="13">
        <f t="shared" si="580"/>
        <v>1</v>
      </c>
      <c r="CD786" s="13">
        <f t="shared" si="581"/>
        <v>0</v>
      </c>
      <c r="CE786" s="13">
        <f t="shared" si="582"/>
        <v>0</v>
      </c>
      <c r="CF786" s="13">
        <f t="shared" si="583"/>
        <v>0</v>
      </c>
      <c r="CG786" s="13">
        <f t="shared" si="584"/>
        <v>0</v>
      </c>
      <c r="CH786" s="13">
        <f t="shared" si="585"/>
        <v>0</v>
      </c>
      <c r="CI786" s="13">
        <f t="shared" si="586"/>
        <v>0</v>
      </c>
      <c r="CJ786" s="13">
        <f t="shared" si="587"/>
        <v>0</v>
      </c>
      <c r="CK786" s="13">
        <f t="shared" si="588"/>
        <v>1</v>
      </c>
      <c r="CL786" s="13">
        <f t="shared" si="589"/>
        <v>0</v>
      </c>
      <c r="CM786" s="13">
        <f t="shared" si="590"/>
        <v>0</v>
      </c>
      <c r="CN786" s="13">
        <f t="shared" si="591"/>
        <v>0</v>
      </c>
      <c r="CO786" s="13">
        <f t="shared" si="592"/>
        <v>0</v>
      </c>
      <c r="CP786" s="13">
        <f t="shared" si="593"/>
        <v>0</v>
      </c>
      <c r="CQ786" s="13">
        <f t="shared" si="594"/>
        <v>0</v>
      </c>
      <c r="CR786" s="13">
        <f t="shared" si="595"/>
        <v>2</v>
      </c>
      <c r="CS786" s="13">
        <f t="shared" si="596"/>
        <v>0</v>
      </c>
      <c r="CT786" s="13" t="s">
        <v>107</v>
      </c>
    </row>
    <row r="787" spans="1:98" x14ac:dyDescent="0.35">
      <c r="A787" s="14">
        <v>599</v>
      </c>
      <c r="B787" s="6">
        <v>797</v>
      </c>
      <c r="C787" s="13">
        <v>54</v>
      </c>
      <c r="D787" s="6">
        <v>2</v>
      </c>
      <c r="G787" s="6">
        <v>1</v>
      </c>
      <c r="H787" s="6"/>
      <c r="I787" s="6"/>
      <c r="J787" s="6" t="s">
        <v>776</v>
      </c>
      <c r="K787" s="16">
        <v>43799</v>
      </c>
      <c r="L787" s="6" t="s">
        <v>86</v>
      </c>
      <c r="M787" s="6" t="s">
        <v>633</v>
      </c>
      <c r="N787" s="6"/>
      <c r="O787" s="6"/>
      <c r="P787" s="16">
        <v>43765</v>
      </c>
      <c r="Q787" s="17">
        <v>0.91666666666666663</v>
      </c>
      <c r="R787" s="6" t="s">
        <v>307</v>
      </c>
      <c r="S787" s="6" t="s">
        <v>99</v>
      </c>
      <c r="T787" s="6" t="s">
        <v>49</v>
      </c>
      <c r="U787" s="6" t="s">
        <v>1151</v>
      </c>
      <c r="V787" s="6" t="s">
        <v>635</v>
      </c>
      <c r="W787" s="6" t="s">
        <v>94</v>
      </c>
      <c r="Y787" s="6" t="s">
        <v>87</v>
      </c>
      <c r="AA787" s="6" t="s">
        <v>53</v>
      </c>
      <c r="AB787" s="6" t="s">
        <v>1152</v>
      </c>
      <c r="AC787" s="6" t="s">
        <v>94</v>
      </c>
      <c r="AE787" s="6" t="s">
        <v>79</v>
      </c>
      <c r="AU787" s="6" t="s">
        <v>105</v>
      </c>
      <c r="AV787" s="6" t="s">
        <v>106</v>
      </c>
      <c r="AX787" s="6" t="s">
        <v>99</v>
      </c>
      <c r="AY787" s="13">
        <f t="shared" si="552"/>
        <v>1</v>
      </c>
      <c r="AZ787" s="13">
        <f t="shared" si="553"/>
        <v>0</v>
      </c>
      <c r="BA787" s="13">
        <f t="shared" si="554"/>
        <v>0</v>
      </c>
      <c r="BB787" s="13">
        <f t="shared" si="555"/>
        <v>0</v>
      </c>
      <c r="BC787" s="13">
        <f t="shared" si="556"/>
        <v>1</v>
      </c>
      <c r="BD787" s="13">
        <f t="shared" si="557"/>
        <v>0</v>
      </c>
      <c r="BE787" s="13">
        <f>COUNTIF(T787:AW787,"Tocaciones")</f>
        <v>0</v>
      </c>
      <c r="BF787" s="13">
        <f t="shared" si="558"/>
        <v>0</v>
      </c>
      <c r="BG787" s="13">
        <f t="shared" si="559"/>
        <v>0</v>
      </c>
      <c r="BH787" s="13">
        <f t="shared" si="560"/>
        <v>0</v>
      </c>
      <c r="BI787" s="13">
        <f t="shared" si="561"/>
        <v>0</v>
      </c>
      <c r="BJ787" s="13">
        <f t="shared" si="562"/>
        <v>0</v>
      </c>
      <c r="BK787" s="13">
        <f t="shared" si="563"/>
        <v>0</v>
      </c>
      <c r="BL787" s="13">
        <f t="shared" si="564"/>
        <v>0</v>
      </c>
      <c r="BM787" s="13">
        <f t="shared" si="565"/>
        <v>0</v>
      </c>
      <c r="BN787" s="13">
        <f t="shared" si="566"/>
        <v>0</v>
      </c>
      <c r="BO787" s="13">
        <f t="shared" si="567"/>
        <v>0</v>
      </c>
      <c r="BP787" s="13">
        <f t="shared" si="568"/>
        <v>0</v>
      </c>
      <c r="BQ787" s="13">
        <f t="shared" si="569"/>
        <v>0</v>
      </c>
      <c r="BR787" s="13">
        <f t="shared" si="570"/>
        <v>0</v>
      </c>
      <c r="BS787" s="13">
        <f t="shared" si="571"/>
        <v>0</v>
      </c>
      <c r="BT787" s="13">
        <f t="shared" si="572"/>
        <v>0</v>
      </c>
      <c r="BU787" s="40">
        <f t="shared" si="597"/>
        <v>2</v>
      </c>
      <c r="BV787" s="13">
        <f t="shared" si="573"/>
        <v>0</v>
      </c>
      <c r="BW787" s="13">
        <f t="shared" si="574"/>
        <v>0</v>
      </c>
      <c r="BX787" s="13">
        <f t="shared" si="575"/>
        <v>0</v>
      </c>
      <c r="BY787" s="13">
        <f t="shared" si="576"/>
        <v>0</v>
      </c>
      <c r="BZ787" s="13">
        <f t="shared" si="577"/>
        <v>0</v>
      </c>
      <c r="CA787" s="13">
        <f t="shared" si="578"/>
        <v>0</v>
      </c>
      <c r="CB787" s="13">
        <f t="shared" si="579"/>
        <v>0</v>
      </c>
      <c r="CC787" s="13">
        <f t="shared" si="580"/>
        <v>1</v>
      </c>
      <c r="CD787" s="13">
        <f t="shared" si="581"/>
        <v>0</v>
      </c>
      <c r="CE787" s="13">
        <f t="shared" si="582"/>
        <v>0</v>
      </c>
      <c r="CF787" s="13">
        <f t="shared" si="583"/>
        <v>0</v>
      </c>
      <c r="CG787" s="13">
        <f t="shared" si="584"/>
        <v>0</v>
      </c>
      <c r="CH787" s="13">
        <f t="shared" si="585"/>
        <v>0</v>
      </c>
      <c r="CI787" s="13">
        <f t="shared" si="586"/>
        <v>0</v>
      </c>
      <c r="CJ787" s="13">
        <f t="shared" si="587"/>
        <v>0</v>
      </c>
      <c r="CK787" s="13">
        <f t="shared" si="588"/>
        <v>1</v>
      </c>
      <c r="CL787" s="13">
        <f t="shared" si="589"/>
        <v>0</v>
      </c>
      <c r="CM787" s="13">
        <f t="shared" si="590"/>
        <v>0</v>
      </c>
      <c r="CN787" s="13">
        <f t="shared" si="591"/>
        <v>0</v>
      </c>
      <c r="CO787" s="13">
        <f t="shared" si="592"/>
        <v>0</v>
      </c>
      <c r="CP787" s="13">
        <f t="shared" si="593"/>
        <v>0</v>
      </c>
      <c r="CQ787" s="13">
        <f t="shared" si="594"/>
        <v>0</v>
      </c>
      <c r="CR787" s="13">
        <f t="shared" si="595"/>
        <v>2</v>
      </c>
      <c r="CS787" s="13">
        <f t="shared" si="596"/>
        <v>0</v>
      </c>
      <c r="CT787" s="13" t="s">
        <v>107</v>
      </c>
    </row>
    <row r="788" spans="1:98" x14ac:dyDescent="0.35">
      <c r="A788" s="14">
        <v>600</v>
      </c>
      <c r="B788" s="6">
        <v>798</v>
      </c>
      <c r="C788" s="6">
        <v>16</v>
      </c>
      <c r="D788" s="6">
        <v>2</v>
      </c>
      <c r="G788" s="6">
        <v>1</v>
      </c>
      <c r="H788" s="6"/>
      <c r="I788" s="6"/>
      <c r="J788" s="6" t="s">
        <v>723</v>
      </c>
      <c r="K788" s="16">
        <v>43791</v>
      </c>
      <c r="L788" s="6" t="s">
        <v>86</v>
      </c>
      <c r="M788" s="6" t="s">
        <v>1153</v>
      </c>
      <c r="N788" s="6"/>
      <c r="O788" s="6"/>
      <c r="P788" s="37">
        <v>43761</v>
      </c>
      <c r="R788" s="6" t="s">
        <v>98</v>
      </c>
      <c r="S788" s="19" t="s">
        <v>98</v>
      </c>
      <c r="T788" s="6" t="s">
        <v>53</v>
      </c>
      <c r="U788" s="6" t="s">
        <v>1154</v>
      </c>
      <c r="V788" s="6" t="s">
        <v>1155</v>
      </c>
      <c r="W788" s="6" t="s">
        <v>94</v>
      </c>
      <c r="Y788" s="6" t="s">
        <v>79</v>
      </c>
      <c r="AA788" s="6" t="s">
        <v>50</v>
      </c>
      <c r="AB788" s="19" t="s">
        <v>1154</v>
      </c>
      <c r="AC788" s="6" t="s">
        <v>94</v>
      </c>
      <c r="AE788" s="6" t="s">
        <v>80</v>
      </c>
      <c r="AU788" s="6" t="s">
        <v>105</v>
      </c>
      <c r="AV788" s="6" t="s">
        <v>106</v>
      </c>
      <c r="AX788" s="6" t="s">
        <v>99</v>
      </c>
      <c r="AY788" s="13">
        <f t="shared" si="552"/>
        <v>0</v>
      </c>
      <c r="AZ788" s="13">
        <f t="shared" si="553"/>
        <v>1</v>
      </c>
      <c r="BA788" s="13">
        <f t="shared" si="554"/>
        <v>0</v>
      </c>
      <c r="BB788" s="13">
        <f t="shared" si="555"/>
        <v>0</v>
      </c>
      <c r="BC788" s="13">
        <f t="shared" si="556"/>
        <v>1</v>
      </c>
      <c r="BD788" s="13">
        <f t="shared" si="557"/>
        <v>0</v>
      </c>
      <c r="BE788" s="13">
        <f>COUNTIF(T788:AT788,"Tocaciones")</f>
        <v>0</v>
      </c>
      <c r="BF788" s="13">
        <f t="shared" si="558"/>
        <v>0</v>
      </c>
      <c r="BG788" s="13">
        <f t="shared" si="559"/>
        <v>0</v>
      </c>
      <c r="BH788" s="13">
        <f t="shared" si="560"/>
        <v>0</v>
      </c>
      <c r="BI788" s="13">
        <f t="shared" si="561"/>
        <v>0</v>
      </c>
      <c r="BJ788" s="13">
        <f t="shared" si="562"/>
        <v>0</v>
      </c>
      <c r="BK788" s="13">
        <f t="shared" si="563"/>
        <v>0</v>
      </c>
      <c r="BL788" s="13">
        <f t="shared" si="564"/>
        <v>0</v>
      </c>
      <c r="BM788" s="13">
        <f t="shared" si="565"/>
        <v>0</v>
      </c>
      <c r="BN788" s="13">
        <f t="shared" si="566"/>
        <v>0</v>
      </c>
      <c r="BO788" s="13">
        <f t="shared" si="567"/>
        <v>0</v>
      </c>
      <c r="BP788" s="13">
        <f t="shared" si="568"/>
        <v>0</v>
      </c>
      <c r="BQ788" s="13">
        <f t="shared" si="569"/>
        <v>0</v>
      </c>
      <c r="BR788" s="13">
        <f t="shared" si="570"/>
        <v>0</v>
      </c>
      <c r="BS788" s="13">
        <f t="shared" si="571"/>
        <v>0</v>
      </c>
      <c r="BT788" s="13">
        <f t="shared" si="572"/>
        <v>0</v>
      </c>
      <c r="BU788" s="40">
        <f t="shared" si="597"/>
        <v>2</v>
      </c>
      <c r="BV788" s="13">
        <f t="shared" si="573"/>
        <v>0</v>
      </c>
      <c r="BW788" s="13">
        <f t="shared" si="574"/>
        <v>0</v>
      </c>
      <c r="BX788" s="13">
        <f t="shared" si="575"/>
        <v>0</v>
      </c>
      <c r="BY788" s="13">
        <f t="shared" si="576"/>
        <v>0</v>
      </c>
      <c r="BZ788" s="13">
        <f t="shared" si="577"/>
        <v>0</v>
      </c>
      <c r="CA788" s="13">
        <f t="shared" si="578"/>
        <v>0</v>
      </c>
      <c r="CB788" s="13">
        <f t="shared" si="579"/>
        <v>0</v>
      </c>
      <c r="CC788" s="13">
        <f t="shared" si="580"/>
        <v>1</v>
      </c>
      <c r="CD788" s="13">
        <f t="shared" si="581"/>
        <v>1</v>
      </c>
      <c r="CE788" s="13">
        <f t="shared" si="582"/>
        <v>0</v>
      </c>
      <c r="CF788" s="13">
        <f t="shared" si="583"/>
        <v>0</v>
      </c>
      <c r="CG788" s="13">
        <f t="shared" si="584"/>
        <v>0</v>
      </c>
      <c r="CH788" s="13">
        <f t="shared" si="585"/>
        <v>0</v>
      </c>
      <c r="CI788" s="13">
        <f t="shared" si="586"/>
        <v>0</v>
      </c>
      <c r="CJ788" s="13">
        <f t="shared" si="587"/>
        <v>0</v>
      </c>
      <c r="CK788" s="13">
        <f t="shared" si="588"/>
        <v>0</v>
      </c>
      <c r="CL788" s="13">
        <f t="shared" si="589"/>
        <v>0</v>
      </c>
      <c r="CM788" s="13">
        <f t="shared" si="590"/>
        <v>0</v>
      </c>
      <c r="CN788" s="13">
        <f t="shared" si="591"/>
        <v>0</v>
      </c>
      <c r="CO788" s="13">
        <f t="shared" si="592"/>
        <v>0</v>
      </c>
      <c r="CP788" s="13">
        <f t="shared" si="593"/>
        <v>0</v>
      </c>
      <c r="CQ788" s="13">
        <f t="shared" si="594"/>
        <v>0</v>
      </c>
      <c r="CR788" s="13">
        <f t="shared" si="595"/>
        <v>2</v>
      </c>
      <c r="CS788" s="13">
        <f t="shared" si="596"/>
        <v>1</v>
      </c>
      <c r="CT788" s="13" t="s">
        <v>125</v>
      </c>
    </row>
    <row r="789" spans="1:98" x14ac:dyDescent="0.35">
      <c r="A789" s="14">
        <v>600</v>
      </c>
      <c r="B789" s="6">
        <v>799</v>
      </c>
      <c r="C789" s="19">
        <v>17</v>
      </c>
      <c r="D789" s="6">
        <v>2</v>
      </c>
      <c r="G789" s="6">
        <v>1</v>
      </c>
      <c r="H789" s="6"/>
      <c r="I789" s="6"/>
      <c r="J789" s="6" t="s">
        <v>723</v>
      </c>
      <c r="K789" s="16">
        <v>43791</v>
      </c>
      <c r="L789" s="6" t="s">
        <v>86</v>
      </c>
      <c r="M789" s="6" t="s">
        <v>1153</v>
      </c>
      <c r="N789" s="6"/>
      <c r="O789" s="6"/>
      <c r="P789" s="37">
        <v>43761</v>
      </c>
      <c r="R789" s="6" t="s">
        <v>98</v>
      </c>
      <c r="S789" s="19" t="s">
        <v>217</v>
      </c>
      <c r="T789" s="6" t="s">
        <v>53</v>
      </c>
      <c r="U789" s="6" t="s">
        <v>1154</v>
      </c>
      <c r="V789" s="6" t="s">
        <v>1155</v>
      </c>
      <c r="W789" s="6" t="s">
        <v>94</v>
      </c>
      <c r="Y789" s="6" t="s">
        <v>79</v>
      </c>
      <c r="AA789" s="6" t="s">
        <v>50</v>
      </c>
      <c r="AB789" s="6" t="s">
        <v>1154</v>
      </c>
      <c r="AC789" s="6" t="s">
        <v>94</v>
      </c>
      <c r="AE789" s="6" t="s">
        <v>80</v>
      </c>
      <c r="AU789" s="6" t="s">
        <v>105</v>
      </c>
      <c r="AV789" s="6" t="s">
        <v>106</v>
      </c>
      <c r="AX789" s="6" t="s">
        <v>99</v>
      </c>
      <c r="AY789" s="13">
        <f t="shared" si="552"/>
        <v>0</v>
      </c>
      <c r="AZ789" s="13">
        <f t="shared" si="553"/>
        <v>1</v>
      </c>
      <c r="BA789" s="13">
        <f t="shared" si="554"/>
        <v>0</v>
      </c>
      <c r="BB789" s="13">
        <f t="shared" si="555"/>
        <v>0</v>
      </c>
      <c r="BC789" s="13">
        <f t="shared" si="556"/>
        <v>1</v>
      </c>
      <c r="BD789" s="13">
        <f t="shared" si="557"/>
        <v>0</v>
      </c>
      <c r="BE789" s="13">
        <f>COUNTIF(T789:AW789,"Tocaciones")</f>
        <v>0</v>
      </c>
      <c r="BF789" s="13">
        <f t="shared" si="558"/>
        <v>0</v>
      </c>
      <c r="BG789" s="13">
        <f t="shared" si="559"/>
        <v>0</v>
      </c>
      <c r="BH789" s="13">
        <f t="shared" si="560"/>
        <v>0</v>
      </c>
      <c r="BI789" s="13">
        <f t="shared" si="561"/>
        <v>0</v>
      </c>
      <c r="BJ789" s="13">
        <f t="shared" si="562"/>
        <v>0</v>
      </c>
      <c r="BK789" s="13">
        <f t="shared" si="563"/>
        <v>0</v>
      </c>
      <c r="BL789" s="13">
        <f t="shared" si="564"/>
        <v>0</v>
      </c>
      <c r="BM789" s="13">
        <f t="shared" si="565"/>
        <v>0</v>
      </c>
      <c r="BN789" s="13">
        <f t="shared" si="566"/>
        <v>0</v>
      </c>
      <c r="BO789" s="13">
        <f t="shared" si="567"/>
        <v>0</v>
      </c>
      <c r="BP789" s="13">
        <f t="shared" si="568"/>
        <v>0</v>
      </c>
      <c r="BQ789" s="13">
        <f t="shared" si="569"/>
        <v>0</v>
      </c>
      <c r="BR789" s="13">
        <f t="shared" si="570"/>
        <v>0</v>
      </c>
      <c r="BS789" s="13">
        <f t="shared" si="571"/>
        <v>0</v>
      </c>
      <c r="BT789" s="13">
        <f t="shared" si="572"/>
        <v>0</v>
      </c>
      <c r="BU789" s="40">
        <f t="shared" si="597"/>
        <v>2</v>
      </c>
      <c r="BV789" s="13">
        <f t="shared" si="573"/>
        <v>0</v>
      </c>
      <c r="BW789" s="13">
        <f t="shared" si="574"/>
        <v>0</v>
      </c>
      <c r="BX789" s="13">
        <f t="shared" si="575"/>
        <v>0</v>
      </c>
      <c r="BY789" s="13">
        <f t="shared" si="576"/>
        <v>0</v>
      </c>
      <c r="BZ789" s="13">
        <f t="shared" si="577"/>
        <v>0</v>
      </c>
      <c r="CA789" s="13">
        <f t="shared" si="578"/>
        <v>0</v>
      </c>
      <c r="CB789" s="13">
        <f t="shared" si="579"/>
        <v>0</v>
      </c>
      <c r="CC789" s="13">
        <f t="shared" si="580"/>
        <v>1</v>
      </c>
      <c r="CD789" s="13">
        <f t="shared" si="581"/>
        <v>1</v>
      </c>
      <c r="CE789" s="13">
        <f t="shared" si="582"/>
        <v>0</v>
      </c>
      <c r="CF789" s="13">
        <f t="shared" si="583"/>
        <v>0</v>
      </c>
      <c r="CG789" s="13">
        <f t="shared" si="584"/>
        <v>0</v>
      </c>
      <c r="CH789" s="13">
        <f t="shared" si="585"/>
        <v>0</v>
      </c>
      <c r="CI789" s="13">
        <f t="shared" si="586"/>
        <v>0</v>
      </c>
      <c r="CJ789" s="13">
        <f t="shared" si="587"/>
        <v>0</v>
      </c>
      <c r="CK789" s="13">
        <f t="shared" si="588"/>
        <v>0</v>
      </c>
      <c r="CL789" s="13">
        <f t="shared" si="589"/>
        <v>0</v>
      </c>
      <c r="CM789" s="13">
        <f t="shared" si="590"/>
        <v>0</v>
      </c>
      <c r="CN789" s="13">
        <f t="shared" si="591"/>
        <v>0</v>
      </c>
      <c r="CO789" s="13">
        <f t="shared" si="592"/>
        <v>0</v>
      </c>
      <c r="CP789" s="13">
        <f t="shared" si="593"/>
        <v>0</v>
      </c>
      <c r="CQ789" s="13">
        <f t="shared" si="594"/>
        <v>0</v>
      </c>
      <c r="CR789" s="13">
        <f t="shared" si="595"/>
        <v>2</v>
      </c>
      <c r="CS789" s="13">
        <f t="shared" si="596"/>
        <v>1</v>
      </c>
      <c r="CT789" s="13" t="s">
        <v>125</v>
      </c>
    </row>
    <row r="790" spans="1:98" x14ac:dyDescent="0.35">
      <c r="A790" s="14">
        <v>601</v>
      </c>
      <c r="B790" s="6">
        <v>800</v>
      </c>
      <c r="C790" s="6">
        <v>18</v>
      </c>
      <c r="D790" s="6">
        <v>2</v>
      </c>
      <c r="G790" s="6">
        <v>1</v>
      </c>
      <c r="H790" s="6"/>
      <c r="I790" s="6"/>
      <c r="J790" s="6" t="s">
        <v>723</v>
      </c>
      <c r="K790" s="16">
        <v>43791</v>
      </c>
      <c r="L790" s="6" t="s">
        <v>86</v>
      </c>
      <c r="M790" s="6" t="s">
        <v>1153</v>
      </c>
      <c r="N790" s="6"/>
      <c r="O790" s="6"/>
      <c r="P790" s="16">
        <v>43761</v>
      </c>
      <c r="Q790" s="17">
        <v>0.74305555555555558</v>
      </c>
      <c r="R790" s="6" t="s">
        <v>99</v>
      </c>
      <c r="S790" s="6" t="s">
        <v>99</v>
      </c>
      <c r="T790" s="6" t="s">
        <v>53</v>
      </c>
      <c r="U790" s="6" t="s">
        <v>1154</v>
      </c>
      <c r="V790" s="6" t="s">
        <v>1155</v>
      </c>
      <c r="W790" s="6" t="s">
        <v>94</v>
      </c>
      <c r="Y790" s="6" t="s">
        <v>79</v>
      </c>
      <c r="AA790" s="6" t="s">
        <v>50</v>
      </c>
      <c r="AB790" s="6" t="s">
        <v>1154</v>
      </c>
      <c r="AC790" s="6" t="s">
        <v>94</v>
      </c>
      <c r="AE790" s="6" t="s">
        <v>80</v>
      </c>
      <c r="AU790" s="6" t="s">
        <v>105</v>
      </c>
      <c r="AV790" s="6" t="s">
        <v>106</v>
      </c>
      <c r="AX790" s="6" t="s">
        <v>99</v>
      </c>
      <c r="AY790" s="13">
        <f t="shared" si="552"/>
        <v>0</v>
      </c>
      <c r="AZ790" s="13">
        <f t="shared" si="553"/>
        <v>1</v>
      </c>
      <c r="BA790" s="13">
        <f t="shared" si="554"/>
        <v>0</v>
      </c>
      <c r="BB790" s="13">
        <f t="shared" si="555"/>
        <v>0</v>
      </c>
      <c r="BC790" s="13">
        <f t="shared" si="556"/>
        <v>1</v>
      </c>
      <c r="BD790" s="13">
        <f t="shared" si="557"/>
        <v>0</v>
      </c>
      <c r="BE790" s="13">
        <f>COUNTIF(T790:AT790,"Tocaciones")</f>
        <v>0</v>
      </c>
      <c r="BF790" s="13">
        <f t="shared" si="558"/>
        <v>0</v>
      </c>
      <c r="BG790" s="13">
        <f t="shared" si="559"/>
        <v>0</v>
      </c>
      <c r="BH790" s="13">
        <f t="shared" si="560"/>
        <v>0</v>
      </c>
      <c r="BI790" s="13">
        <f t="shared" si="561"/>
        <v>0</v>
      </c>
      <c r="BJ790" s="13">
        <f t="shared" si="562"/>
        <v>0</v>
      </c>
      <c r="BK790" s="13">
        <f t="shared" si="563"/>
        <v>0</v>
      </c>
      <c r="BL790" s="13">
        <f t="shared" si="564"/>
        <v>0</v>
      </c>
      <c r="BM790" s="13">
        <f t="shared" si="565"/>
        <v>0</v>
      </c>
      <c r="BN790" s="13">
        <f t="shared" si="566"/>
        <v>0</v>
      </c>
      <c r="BO790" s="13">
        <f t="shared" si="567"/>
        <v>0</v>
      </c>
      <c r="BP790" s="13">
        <f t="shared" si="568"/>
        <v>0</v>
      </c>
      <c r="BQ790" s="13">
        <f t="shared" si="569"/>
        <v>0</v>
      </c>
      <c r="BR790" s="13">
        <f t="shared" si="570"/>
        <v>0</v>
      </c>
      <c r="BS790" s="13">
        <f t="shared" si="571"/>
        <v>0</v>
      </c>
      <c r="BT790" s="13">
        <f t="shared" si="572"/>
        <v>0</v>
      </c>
      <c r="BU790" s="40">
        <f t="shared" si="597"/>
        <v>2</v>
      </c>
      <c r="BV790" s="13">
        <f t="shared" si="573"/>
        <v>0</v>
      </c>
      <c r="BW790" s="13">
        <f t="shared" si="574"/>
        <v>0</v>
      </c>
      <c r="BX790" s="13">
        <f t="shared" si="575"/>
        <v>0</v>
      </c>
      <c r="BY790" s="13">
        <f t="shared" si="576"/>
        <v>0</v>
      </c>
      <c r="BZ790" s="13">
        <f t="shared" si="577"/>
        <v>0</v>
      </c>
      <c r="CA790" s="13">
        <f t="shared" si="578"/>
        <v>0</v>
      </c>
      <c r="CB790" s="13">
        <f t="shared" si="579"/>
        <v>0</v>
      </c>
      <c r="CC790" s="13">
        <f t="shared" si="580"/>
        <v>1</v>
      </c>
      <c r="CD790" s="13">
        <f t="shared" si="581"/>
        <v>1</v>
      </c>
      <c r="CE790" s="13">
        <f t="shared" si="582"/>
        <v>0</v>
      </c>
      <c r="CF790" s="13">
        <f t="shared" si="583"/>
        <v>0</v>
      </c>
      <c r="CG790" s="13">
        <f t="shared" si="584"/>
        <v>0</v>
      </c>
      <c r="CH790" s="13">
        <f t="shared" si="585"/>
        <v>0</v>
      </c>
      <c r="CI790" s="13">
        <f t="shared" si="586"/>
        <v>0</v>
      </c>
      <c r="CJ790" s="13">
        <f t="shared" si="587"/>
        <v>0</v>
      </c>
      <c r="CK790" s="13">
        <f t="shared" si="588"/>
        <v>0</v>
      </c>
      <c r="CL790" s="13">
        <f t="shared" si="589"/>
        <v>0</v>
      </c>
      <c r="CM790" s="13">
        <f t="shared" si="590"/>
        <v>0</v>
      </c>
      <c r="CN790" s="13">
        <f t="shared" si="591"/>
        <v>0</v>
      </c>
      <c r="CO790" s="13">
        <f t="shared" si="592"/>
        <v>0</v>
      </c>
      <c r="CP790" s="13">
        <f t="shared" si="593"/>
        <v>0</v>
      </c>
      <c r="CQ790" s="13">
        <f t="shared" si="594"/>
        <v>0</v>
      </c>
      <c r="CR790" s="13">
        <f t="shared" si="595"/>
        <v>2</v>
      </c>
      <c r="CS790" s="13">
        <f t="shared" si="596"/>
        <v>1</v>
      </c>
      <c r="CT790" s="13" t="s">
        <v>125</v>
      </c>
    </row>
    <row r="791" spans="1:98" x14ac:dyDescent="0.35">
      <c r="A791" s="14">
        <v>602</v>
      </c>
      <c r="B791" s="6">
        <v>801</v>
      </c>
      <c r="C791" s="6">
        <v>19</v>
      </c>
      <c r="D791" s="6">
        <v>2</v>
      </c>
      <c r="G791" s="6">
        <v>1</v>
      </c>
      <c r="H791" s="6"/>
      <c r="I791" s="6"/>
      <c r="J791" s="6" t="s">
        <v>723</v>
      </c>
      <c r="K791" s="16">
        <v>43797</v>
      </c>
      <c r="L791" s="6" t="s">
        <v>86</v>
      </c>
      <c r="M791" s="6" t="s">
        <v>1153</v>
      </c>
      <c r="N791" s="6"/>
      <c r="O791" s="6"/>
      <c r="P791" s="16">
        <v>43783</v>
      </c>
      <c r="Q791" s="17">
        <v>0.77083333333333337</v>
      </c>
      <c r="R791" s="6" t="s">
        <v>99</v>
      </c>
      <c r="S791" s="19" t="s">
        <v>98</v>
      </c>
      <c r="T791" s="6" t="s">
        <v>53</v>
      </c>
      <c r="U791" s="6" t="s">
        <v>1156</v>
      </c>
      <c r="V791" s="6" t="s">
        <v>1155</v>
      </c>
      <c r="W791" s="6" t="s">
        <v>94</v>
      </c>
      <c r="Y791" s="6" t="s">
        <v>79</v>
      </c>
      <c r="AA791" s="6" t="s">
        <v>50</v>
      </c>
      <c r="AB791" s="6" t="s">
        <v>1156</v>
      </c>
      <c r="AC791" s="6" t="s">
        <v>94</v>
      </c>
      <c r="AE791" s="6" t="s">
        <v>80</v>
      </c>
      <c r="AU791" s="6" t="s">
        <v>105</v>
      </c>
      <c r="AV791" s="6" t="s">
        <v>106</v>
      </c>
      <c r="AW791" s="6" t="s">
        <v>1156</v>
      </c>
      <c r="AX791" s="6" t="s">
        <v>99</v>
      </c>
      <c r="AY791" s="13">
        <f t="shared" si="552"/>
        <v>0</v>
      </c>
      <c r="AZ791" s="13">
        <f t="shared" si="553"/>
        <v>1</v>
      </c>
      <c r="BA791" s="13">
        <f t="shared" si="554"/>
        <v>0</v>
      </c>
      <c r="BB791" s="13">
        <f t="shared" si="555"/>
        <v>0</v>
      </c>
      <c r="BC791" s="13">
        <f t="shared" si="556"/>
        <v>1</v>
      </c>
      <c r="BD791" s="13">
        <f t="shared" si="557"/>
        <v>0</v>
      </c>
      <c r="BE791" s="13">
        <f>COUNTIF(T791:AW791,"Tocaciones")</f>
        <v>0</v>
      </c>
      <c r="BF791" s="13">
        <f t="shared" si="558"/>
        <v>0</v>
      </c>
      <c r="BG791" s="13">
        <f t="shared" si="559"/>
        <v>0</v>
      </c>
      <c r="BH791" s="13">
        <f t="shared" si="560"/>
        <v>0</v>
      </c>
      <c r="BI791" s="13">
        <f t="shared" si="561"/>
        <v>0</v>
      </c>
      <c r="BJ791" s="13">
        <f t="shared" si="562"/>
        <v>0</v>
      </c>
      <c r="BK791" s="13">
        <f t="shared" si="563"/>
        <v>0</v>
      </c>
      <c r="BL791" s="13">
        <f t="shared" si="564"/>
        <v>0</v>
      </c>
      <c r="BM791" s="13">
        <f t="shared" si="565"/>
        <v>0</v>
      </c>
      <c r="BN791" s="13">
        <f t="shared" si="566"/>
        <v>0</v>
      </c>
      <c r="BO791" s="13">
        <f t="shared" si="567"/>
        <v>0</v>
      </c>
      <c r="BP791" s="13">
        <f t="shared" si="568"/>
        <v>0</v>
      </c>
      <c r="BQ791" s="13">
        <f t="shared" si="569"/>
        <v>0</v>
      </c>
      <c r="BR791" s="13">
        <f t="shared" si="570"/>
        <v>0</v>
      </c>
      <c r="BS791" s="13">
        <f t="shared" si="571"/>
        <v>0</v>
      </c>
      <c r="BT791" s="13">
        <f t="shared" si="572"/>
        <v>0</v>
      </c>
      <c r="BU791" s="40">
        <f t="shared" si="597"/>
        <v>2</v>
      </c>
      <c r="BV791" s="13">
        <f t="shared" si="573"/>
        <v>0</v>
      </c>
      <c r="BW791" s="13">
        <f t="shared" si="574"/>
        <v>0</v>
      </c>
      <c r="BX791" s="13">
        <f t="shared" si="575"/>
        <v>0</v>
      </c>
      <c r="BY791" s="13">
        <f t="shared" si="576"/>
        <v>0</v>
      </c>
      <c r="BZ791" s="13">
        <f t="shared" si="577"/>
        <v>0</v>
      </c>
      <c r="CA791" s="13">
        <f t="shared" si="578"/>
        <v>0</v>
      </c>
      <c r="CB791" s="13">
        <f t="shared" si="579"/>
        <v>0</v>
      </c>
      <c r="CC791" s="13">
        <f t="shared" si="580"/>
        <v>1</v>
      </c>
      <c r="CD791" s="13">
        <f t="shared" si="581"/>
        <v>1</v>
      </c>
      <c r="CE791" s="13">
        <f t="shared" si="582"/>
        <v>0</v>
      </c>
      <c r="CF791" s="13">
        <f t="shared" si="583"/>
        <v>0</v>
      </c>
      <c r="CG791" s="13">
        <f t="shared" si="584"/>
        <v>0</v>
      </c>
      <c r="CH791" s="13">
        <f t="shared" si="585"/>
        <v>0</v>
      </c>
      <c r="CI791" s="13">
        <f t="shared" si="586"/>
        <v>0</v>
      </c>
      <c r="CJ791" s="13">
        <f t="shared" si="587"/>
        <v>0</v>
      </c>
      <c r="CK791" s="13">
        <f t="shared" si="588"/>
        <v>0</v>
      </c>
      <c r="CL791" s="13">
        <f t="shared" si="589"/>
        <v>0</v>
      </c>
      <c r="CM791" s="13">
        <f t="shared" si="590"/>
        <v>0</v>
      </c>
      <c r="CN791" s="13">
        <f t="shared" si="591"/>
        <v>0</v>
      </c>
      <c r="CO791" s="13">
        <f t="shared" si="592"/>
        <v>0</v>
      </c>
      <c r="CP791" s="13">
        <f t="shared" si="593"/>
        <v>0</v>
      </c>
      <c r="CQ791" s="13">
        <f t="shared" si="594"/>
        <v>0</v>
      </c>
      <c r="CR791" s="13">
        <f t="shared" si="595"/>
        <v>2</v>
      </c>
      <c r="CS791" s="13">
        <f t="shared" si="596"/>
        <v>1</v>
      </c>
      <c r="CT791" s="13" t="s">
        <v>125</v>
      </c>
    </row>
    <row r="792" spans="1:98" x14ac:dyDescent="0.35">
      <c r="A792" s="14">
        <v>603</v>
      </c>
      <c r="B792" s="6">
        <v>802</v>
      </c>
      <c r="C792" s="6">
        <v>23</v>
      </c>
      <c r="D792" s="6">
        <v>2</v>
      </c>
      <c r="G792" s="6">
        <v>1</v>
      </c>
      <c r="H792" s="6"/>
      <c r="I792" s="6"/>
      <c r="J792" s="6" t="s">
        <v>723</v>
      </c>
      <c r="K792" s="16">
        <v>43797</v>
      </c>
      <c r="L792" s="6" t="s">
        <v>86</v>
      </c>
      <c r="M792" s="6" t="s">
        <v>1153</v>
      </c>
      <c r="N792" s="6"/>
      <c r="O792" s="6"/>
      <c r="P792" s="16">
        <v>43783</v>
      </c>
      <c r="Q792" s="17">
        <v>0.77083333333333337</v>
      </c>
      <c r="R792" s="6" t="s">
        <v>99</v>
      </c>
      <c r="S792" s="6" t="s">
        <v>98</v>
      </c>
      <c r="T792" s="6" t="s">
        <v>53</v>
      </c>
      <c r="U792" s="19" t="s">
        <v>1156</v>
      </c>
      <c r="V792" s="6" t="s">
        <v>1155</v>
      </c>
      <c r="W792" s="6" t="s">
        <v>94</v>
      </c>
      <c r="Y792" s="6" t="s">
        <v>79</v>
      </c>
      <c r="AA792" s="6" t="s">
        <v>50</v>
      </c>
      <c r="AB792" s="6" t="s">
        <v>1156</v>
      </c>
      <c r="AC792" s="6" t="s">
        <v>94</v>
      </c>
      <c r="AE792" s="6" t="s">
        <v>80</v>
      </c>
      <c r="AU792" s="6" t="s">
        <v>105</v>
      </c>
      <c r="AV792" s="6" t="s">
        <v>106</v>
      </c>
      <c r="AW792" s="6" t="s">
        <v>1156</v>
      </c>
      <c r="AX792" s="6" t="s">
        <v>99</v>
      </c>
      <c r="AY792" s="13">
        <f t="shared" si="552"/>
        <v>0</v>
      </c>
      <c r="AZ792" s="13">
        <f t="shared" si="553"/>
        <v>1</v>
      </c>
      <c r="BA792" s="13">
        <f t="shared" si="554"/>
        <v>0</v>
      </c>
      <c r="BB792" s="13">
        <f t="shared" si="555"/>
        <v>0</v>
      </c>
      <c r="BC792" s="13">
        <f t="shared" si="556"/>
        <v>1</v>
      </c>
      <c r="BD792" s="13">
        <f t="shared" si="557"/>
        <v>0</v>
      </c>
      <c r="BE792" s="13">
        <f>COUNTIF(T792:AT792,"Tocaciones")</f>
        <v>0</v>
      </c>
      <c r="BF792" s="13">
        <f t="shared" si="558"/>
        <v>0</v>
      </c>
      <c r="BG792" s="13">
        <f t="shared" si="559"/>
        <v>0</v>
      </c>
      <c r="BH792" s="13">
        <f t="shared" si="560"/>
        <v>0</v>
      </c>
      <c r="BI792" s="13">
        <f t="shared" si="561"/>
        <v>0</v>
      </c>
      <c r="BJ792" s="13">
        <f t="shared" si="562"/>
        <v>0</v>
      </c>
      <c r="BK792" s="13">
        <f t="shared" si="563"/>
        <v>0</v>
      </c>
      <c r="BL792" s="13">
        <f t="shared" si="564"/>
        <v>0</v>
      </c>
      <c r="BM792" s="13">
        <f t="shared" si="565"/>
        <v>0</v>
      </c>
      <c r="BN792" s="13">
        <f t="shared" si="566"/>
        <v>0</v>
      </c>
      <c r="BO792" s="13">
        <f t="shared" si="567"/>
        <v>0</v>
      </c>
      <c r="BP792" s="13">
        <f t="shared" si="568"/>
        <v>0</v>
      </c>
      <c r="BQ792" s="13">
        <f t="shared" si="569"/>
        <v>0</v>
      </c>
      <c r="BR792" s="13">
        <f t="shared" si="570"/>
        <v>0</v>
      </c>
      <c r="BS792" s="13">
        <f t="shared" si="571"/>
        <v>0</v>
      </c>
      <c r="BT792" s="13">
        <f t="shared" si="572"/>
        <v>0</v>
      </c>
      <c r="BU792" s="40">
        <f t="shared" si="597"/>
        <v>2</v>
      </c>
      <c r="BV792" s="13">
        <f t="shared" si="573"/>
        <v>0</v>
      </c>
      <c r="BW792" s="13">
        <f t="shared" si="574"/>
        <v>0</v>
      </c>
      <c r="BX792" s="13">
        <f t="shared" si="575"/>
        <v>0</v>
      </c>
      <c r="BY792" s="13">
        <f t="shared" si="576"/>
        <v>0</v>
      </c>
      <c r="BZ792" s="13">
        <f t="shared" si="577"/>
        <v>0</v>
      </c>
      <c r="CA792" s="13">
        <f t="shared" si="578"/>
        <v>0</v>
      </c>
      <c r="CB792" s="13">
        <f t="shared" si="579"/>
        <v>0</v>
      </c>
      <c r="CC792" s="13">
        <f t="shared" si="580"/>
        <v>1</v>
      </c>
      <c r="CD792" s="13">
        <f t="shared" si="581"/>
        <v>1</v>
      </c>
      <c r="CE792" s="13">
        <f t="shared" si="582"/>
        <v>0</v>
      </c>
      <c r="CF792" s="13">
        <f t="shared" si="583"/>
        <v>0</v>
      </c>
      <c r="CG792" s="13">
        <f t="shared" si="584"/>
        <v>0</v>
      </c>
      <c r="CH792" s="13">
        <f t="shared" si="585"/>
        <v>0</v>
      </c>
      <c r="CI792" s="13">
        <f t="shared" si="586"/>
        <v>0</v>
      </c>
      <c r="CJ792" s="13">
        <f t="shared" si="587"/>
        <v>0</v>
      </c>
      <c r="CK792" s="13">
        <f t="shared" si="588"/>
        <v>0</v>
      </c>
      <c r="CL792" s="13">
        <f t="shared" si="589"/>
        <v>0</v>
      </c>
      <c r="CM792" s="13">
        <f t="shared" si="590"/>
        <v>0</v>
      </c>
      <c r="CN792" s="13">
        <f t="shared" si="591"/>
        <v>0</v>
      </c>
      <c r="CO792" s="13">
        <f t="shared" si="592"/>
        <v>0</v>
      </c>
      <c r="CP792" s="13">
        <f t="shared" si="593"/>
        <v>0</v>
      </c>
      <c r="CQ792" s="13">
        <f t="shared" si="594"/>
        <v>0</v>
      </c>
      <c r="CR792" s="13">
        <f t="shared" si="595"/>
        <v>2</v>
      </c>
      <c r="CS792" s="13">
        <f t="shared" si="596"/>
        <v>1</v>
      </c>
      <c r="CT792" s="13" t="s">
        <v>125</v>
      </c>
    </row>
    <row r="793" spans="1:98" x14ac:dyDescent="0.35">
      <c r="A793" s="14">
        <v>606</v>
      </c>
      <c r="B793" s="6">
        <v>805</v>
      </c>
      <c r="C793" s="6">
        <v>17</v>
      </c>
      <c r="D793" s="6">
        <v>2</v>
      </c>
      <c r="G793" s="6">
        <v>1</v>
      </c>
      <c r="H793" s="6"/>
      <c r="I793" s="6"/>
      <c r="J793" s="6" t="s">
        <v>96</v>
      </c>
      <c r="K793" s="16">
        <v>43799</v>
      </c>
      <c r="L793" s="6" t="s">
        <v>172</v>
      </c>
      <c r="M793" s="6" t="s">
        <v>1135</v>
      </c>
      <c r="N793" s="6"/>
      <c r="O793" s="6"/>
      <c r="P793" s="16">
        <v>43758</v>
      </c>
      <c r="Q793" s="17">
        <v>0.78125</v>
      </c>
      <c r="R793" s="6" t="s">
        <v>98</v>
      </c>
      <c r="S793" s="6" t="s">
        <v>98</v>
      </c>
      <c r="T793" s="6" t="s">
        <v>53</v>
      </c>
      <c r="U793" s="6" t="s">
        <v>1157</v>
      </c>
      <c r="V793" s="19" t="s">
        <v>1158</v>
      </c>
      <c r="W793" s="6" t="s">
        <v>92</v>
      </c>
      <c r="Y793" s="6" t="s">
        <v>79</v>
      </c>
      <c r="AA793" s="6" t="s">
        <v>49</v>
      </c>
      <c r="AB793" s="6" t="s">
        <v>1157</v>
      </c>
      <c r="AC793" s="6" t="s">
        <v>92</v>
      </c>
      <c r="AE793" s="6" t="s">
        <v>87</v>
      </c>
      <c r="AG793" s="6" t="s">
        <v>53</v>
      </c>
      <c r="AH793" s="19" t="s">
        <v>1159</v>
      </c>
      <c r="AI793" s="6" t="s">
        <v>92</v>
      </c>
      <c r="AK793" s="6" t="s">
        <v>79</v>
      </c>
      <c r="AU793" s="6" t="s">
        <v>105</v>
      </c>
      <c r="AV793" s="6" t="s">
        <v>106</v>
      </c>
      <c r="AW793" s="19" t="s">
        <v>1159</v>
      </c>
      <c r="AX793" s="6" t="s">
        <v>99</v>
      </c>
      <c r="AY793" s="13">
        <f t="shared" si="552"/>
        <v>1</v>
      </c>
      <c r="AZ793" s="13">
        <f t="shared" si="553"/>
        <v>0</v>
      </c>
      <c r="BA793" s="13">
        <f t="shared" si="554"/>
        <v>0</v>
      </c>
      <c r="BB793" s="13">
        <f t="shared" si="555"/>
        <v>0</v>
      </c>
      <c r="BC793" s="13">
        <f t="shared" si="556"/>
        <v>2</v>
      </c>
      <c r="BD793" s="13">
        <f t="shared" si="557"/>
        <v>0</v>
      </c>
      <c r="BE793" s="13">
        <f>COUNTIF(T793:AW793,"Tocaciones")</f>
        <v>0</v>
      </c>
      <c r="BF793" s="13">
        <f t="shared" si="558"/>
        <v>0</v>
      </c>
      <c r="BG793" s="13">
        <f t="shared" si="559"/>
        <v>0</v>
      </c>
      <c r="BH793" s="13">
        <f t="shared" si="560"/>
        <v>0</v>
      </c>
      <c r="BI793" s="13">
        <f t="shared" si="561"/>
        <v>0</v>
      </c>
      <c r="BJ793" s="13">
        <f t="shared" si="562"/>
        <v>0</v>
      </c>
      <c r="BK793" s="13">
        <f t="shared" si="563"/>
        <v>0</v>
      </c>
      <c r="BL793" s="13">
        <f t="shared" si="564"/>
        <v>0</v>
      </c>
      <c r="BM793" s="13">
        <f t="shared" si="565"/>
        <v>0</v>
      </c>
      <c r="BN793" s="13">
        <f t="shared" si="566"/>
        <v>0</v>
      </c>
      <c r="BO793" s="13">
        <f t="shared" si="567"/>
        <v>0</v>
      </c>
      <c r="BP793" s="13">
        <f t="shared" si="568"/>
        <v>0</v>
      </c>
      <c r="BQ793" s="13">
        <f t="shared" si="569"/>
        <v>0</v>
      </c>
      <c r="BR793" s="13">
        <f t="shared" si="570"/>
        <v>0</v>
      </c>
      <c r="BS793" s="13">
        <f t="shared" si="571"/>
        <v>0</v>
      </c>
      <c r="BT793" s="13">
        <f t="shared" si="572"/>
        <v>0</v>
      </c>
      <c r="BU793" s="40">
        <f t="shared" si="597"/>
        <v>3</v>
      </c>
      <c r="BV793" s="13">
        <f t="shared" si="573"/>
        <v>0</v>
      </c>
      <c r="BW793" s="13">
        <f t="shared" si="574"/>
        <v>0</v>
      </c>
      <c r="BX793" s="13">
        <f t="shared" si="575"/>
        <v>0</v>
      </c>
      <c r="BY793" s="13">
        <f t="shared" si="576"/>
        <v>0</v>
      </c>
      <c r="BZ793" s="13">
        <f t="shared" si="577"/>
        <v>0</v>
      </c>
      <c r="CA793" s="13">
        <f t="shared" si="578"/>
        <v>0</v>
      </c>
      <c r="CB793" s="13">
        <f t="shared" si="579"/>
        <v>0</v>
      </c>
      <c r="CC793" s="13">
        <f t="shared" si="580"/>
        <v>2</v>
      </c>
      <c r="CD793" s="13">
        <f t="shared" si="581"/>
        <v>0</v>
      </c>
      <c r="CE793" s="13">
        <f t="shared" si="582"/>
        <v>0</v>
      </c>
      <c r="CF793" s="13">
        <f t="shared" si="583"/>
        <v>0</v>
      </c>
      <c r="CG793" s="13">
        <f t="shared" si="584"/>
        <v>0</v>
      </c>
      <c r="CH793" s="13">
        <f t="shared" si="585"/>
        <v>0</v>
      </c>
      <c r="CI793" s="13">
        <f t="shared" si="586"/>
        <v>0</v>
      </c>
      <c r="CJ793" s="13">
        <f t="shared" si="587"/>
        <v>0</v>
      </c>
      <c r="CK793" s="13">
        <f t="shared" si="588"/>
        <v>1</v>
      </c>
      <c r="CL793" s="13">
        <f t="shared" si="589"/>
        <v>0</v>
      </c>
      <c r="CM793" s="13">
        <f t="shared" si="590"/>
        <v>0</v>
      </c>
      <c r="CN793" s="13">
        <f t="shared" si="591"/>
        <v>0</v>
      </c>
      <c r="CO793" s="13">
        <f t="shared" si="592"/>
        <v>0</v>
      </c>
      <c r="CP793" s="13">
        <f t="shared" si="593"/>
        <v>3</v>
      </c>
      <c r="CQ793" s="13">
        <f t="shared" si="594"/>
        <v>0</v>
      </c>
      <c r="CR793" s="13">
        <f t="shared" si="595"/>
        <v>0</v>
      </c>
      <c r="CS793" s="13">
        <f t="shared" si="596"/>
        <v>0</v>
      </c>
      <c r="CT793" s="13" t="s">
        <v>107</v>
      </c>
    </row>
    <row r="794" spans="1:98" x14ac:dyDescent="0.35">
      <c r="A794" s="14">
        <v>607</v>
      </c>
      <c r="B794" s="6">
        <v>807</v>
      </c>
      <c r="C794" s="6">
        <v>23</v>
      </c>
      <c r="D794" s="6">
        <v>2</v>
      </c>
      <c r="G794" s="6">
        <v>1</v>
      </c>
      <c r="H794" s="6"/>
      <c r="I794" s="6"/>
      <c r="J794" s="6" t="s">
        <v>308</v>
      </c>
      <c r="K794" s="16">
        <v>43791</v>
      </c>
      <c r="L794" s="19" t="s">
        <v>86</v>
      </c>
      <c r="M794" s="6" t="s">
        <v>741</v>
      </c>
      <c r="N794" s="6"/>
      <c r="O794" s="6"/>
      <c r="P794" s="16">
        <v>43757</v>
      </c>
      <c r="Q794" s="17">
        <v>0.90277777777777779</v>
      </c>
      <c r="R794" s="6" t="s">
        <v>98</v>
      </c>
      <c r="S794" s="6" t="s">
        <v>98</v>
      </c>
      <c r="T794" s="6" t="s">
        <v>53</v>
      </c>
      <c r="U794" s="6" t="s">
        <v>1160</v>
      </c>
      <c r="V794" s="6" t="s">
        <v>308</v>
      </c>
      <c r="W794" s="6" t="s">
        <v>94</v>
      </c>
      <c r="Y794" s="6" t="s">
        <v>79</v>
      </c>
      <c r="AA794" s="6" t="s">
        <v>49</v>
      </c>
      <c r="AB794" s="6" t="s">
        <v>1160</v>
      </c>
      <c r="AC794" s="6" t="s">
        <v>94</v>
      </c>
      <c r="AE794" s="6" t="s">
        <v>87</v>
      </c>
      <c r="AG794" s="6" t="s">
        <v>55</v>
      </c>
      <c r="AH794" s="6" t="s">
        <v>1160</v>
      </c>
      <c r="AI794" s="6" t="s">
        <v>94</v>
      </c>
      <c r="AK794" s="6" t="s">
        <v>80</v>
      </c>
      <c r="AU794" s="6" t="s">
        <v>105</v>
      </c>
      <c r="AV794" s="6" t="s">
        <v>106</v>
      </c>
      <c r="AW794" s="6" t="s">
        <v>1161</v>
      </c>
      <c r="AX794" s="6" t="s">
        <v>99</v>
      </c>
      <c r="AY794" s="13">
        <f t="shared" si="552"/>
        <v>1</v>
      </c>
      <c r="AZ794" s="13">
        <f t="shared" si="553"/>
        <v>0</v>
      </c>
      <c r="BA794" s="13">
        <f t="shared" si="554"/>
        <v>0</v>
      </c>
      <c r="BB794" s="13">
        <f t="shared" si="555"/>
        <v>0</v>
      </c>
      <c r="BC794" s="13">
        <f t="shared" si="556"/>
        <v>1</v>
      </c>
      <c r="BD794" s="13">
        <f t="shared" si="557"/>
        <v>0</v>
      </c>
      <c r="BE794" s="13">
        <f>COUNTIF(T794:AW794,"Tocaciones")</f>
        <v>1</v>
      </c>
      <c r="BF794" s="13">
        <f t="shared" si="558"/>
        <v>0</v>
      </c>
      <c r="BG794" s="13">
        <f t="shared" si="559"/>
        <v>0</v>
      </c>
      <c r="BH794" s="13">
        <f t="shared" si="560"/>
        <v>0</v>
      </c>
      <c r="BI794" s="13">
        <f t="shared" si="561"/>
        <v>0</v>
      </c>
      <c r="BJ794" s="13">
        <f t="shared" si="562"/>
        <v>0</v>
      </c>
      <c r="BK794" s="13">
        <f t="shared" si="563"/>
        <v>0</v>
      </c>
      <c r="BL794" s="13">
        <f t="shared" si="564"/>
        <v>0</v>
      </c>
      <c r="BM794" s="13">
        <f t="shared" si="565"/>
        <v>0</v>
      </c>
      <c r="BN794" s="13">
        <f t="shared" si="566"/>
        <v>0</v>
      </c>
      <c r="BO794" s="13">
        <f t="shared" si="567"/>
        <v>0</v>
      </c>
      <c r="BP794" s="13">
        <f t="shared" si="568"/>
        <v>0</v>
      </c>
      <c r="BQ794" s="13">
        <f t="shared" si="569"/>
        <v>0</v>
      </c>
      <c r="BR794" s="13">
        <f t="shared" si="570"/>
        <v>0</v>
      </c>
      <c r="BS794" s="13">
        <f t="shared" si="571"/>
        <v>0</v>
      </c>
      <c r="BT794" s="13">
        <f t="shared" si="572"/>
        <v>0</v>
      </c>
      <c r="BU794" s="40">
        <f t="shared" si="597"/>
        <v>3</v>
      </c>
      <c r="BV794" s="13">
        <f t="shared" si="573"/>
        <v>0</v>
      </c>
      <c r="BW794" s="13">
        <f t="shared" si="574"/>
        <v>0</v>
      </c>
      <c r="BX794" s="13">
        <f t="shared" si="575"/>
        <v>0</v>
      </c>
      <c r="BY794" s="13">
        <f t="shared" si="576"/>
        <v>0</v>
      </c>
      <c r="BZ794" s="13">
        <f t="shared" si="577"/>
        <v>0</v>
      </c>
      <c r="CA794" s="13">
        <f t="shared" si="578"/>
        <v>0</v>
      </c>
      <c r="CB794" s="13">
        <f t="shared" si="579"/>
        <v>0</v>
      </c>
      <c r="CC794" s="13">
        <f t="shared" si="580"/>
        <v>1</v>
      </c>
      <c r="CD794" s="13">
        <f t="shared" si="581"/>
        <v>1</v>
      </c>
      <c r="CE794" s="13">
        <f t="shared" si="582"/>
        <v>0</v>
      </c>
      <c r="CF794" s="13">
        <f t="shared" si="583"/>
        <v>0</v>
      </c>
      <c r="CG794" s="13">
        <f t="shared" si="584"/>
        <v>0</v>
      </c>
      <c r="CH794" s="13">
        <f t="shared" si="585"/>
        <v>0</v>
      </c>
      <c r="CI794" s="13">
        <f t="shared" si="586"/>
        <v>0</v>
      </c>
      <c r="CJ794" s="13">
        <f t="shared" si="587"/>
        <v>0</v>
      </c>
      <c r="CK794" s="13">
        <f t="shared" si="588"/>
        <v>1</v>
      </c>
      <c r="CL794" s="13">
        <f t="shared" si="589"/>
        <v>0</v>
      </c>
      <c r="CM794" s="13">
        <f t="shared" si="590"/>
        <v>0</v>
      </c>
      <c r="CN794" s="13">
        <f t="shared" si="591"/>
        <v>0</v>
      </c>
      <c r="CO794" s="13">
        <f t="shared" si="592"/>
        <v>0</v>
      </c>
      <c r="CP794" s="13">
        <f t="shared" si="593"/>
        <v>0</v>
      </c>
      <c r="CQ794" s="13">
        <f t="shared" si="594"/>
        <v>0</v>
      </c>
      <c r="CR794" s="13">
        <f t="shared" si="595"/>
        <v>3</v>
      </c>
      <c r="CS794" s="13">
        <f t="shared" si="596"/>
        <v>1</v>
      </c>
      <c r="CT794" s="13" t="s">
        <v>125</v>
      </c>
    </row>
    <row r="795" spans="1:98" x14ac:dyDescent="0.35">
      <c r="A795" s="14">
        <v>608</v>
      </c>
      <c r="B795" s="6">
        <v>808</v>
      </c>
      <c r="C795" s="6">
        <v>17</v>
      </c>
      <c r="D795" s="6">
        <v>2</v>
      </c>
      <c r="G795" s="6">
        <v>1</v>
      </c>
      <c r="H795" s="6"/>
      <c r="I795" s="6"/>
      <c r="J795" s="6" t="s">
        <v>138</v>
      </c>
      <c r="K795" s="16">
        <v>43798</v>
      </c>
      <c r="L795" s="19" t="s">
        <v>86</v>
      </c>
      <c r="M795" s="6" t="s">
        <v>1162</v>
      </c>
      <c r="N795" s="6"/>
      <c r="O795" s="6"/>
      <c r="P795" s="16">
        <v>43758</v>
      </c>
      <c r="R795" s="6" t="s">
        <v>98</v>
      </c>
      <c r="S795" s="6" t="s">
        <v>98</v>
      </c>
      <c r="T795" s="6" t="s">
        <v>49</v>
      </c>
      <c r="U795" s="6" t="s">
        <v>1163</v>
      </c>
      <c r="V795" s="6" t="s">
        <v>263</v>
      </c>
      <c r="W795" s="6" t="s">
        <v>94</v>
      </c>
      <c r="Y795" s="6" t="s">
        <v>87</v>
      </c>
      <c r="AA795" s="6" t="s">
        <v>53</v>
      </c>
      <c r="AB795" s="6" t="s">
        <v>1163</v>
      </c>
      <c r="AC795" s="6" t="s">
        <v>94</v>
      </c>
      <c r="AE795" s="6" t="s">
        <v>79</v>
      </c>
      <c r="AG795" s="6" t="s">
        <v>49</v>
      </c>
      <c r="AH795" s="6" t="s">
        <v>1164</v>
      </c>
      <c r="AI795" s="6" t="s">
        <v>94</v>
      </c>
      <c r="AK795" s="6" t="s">
        <v>86</v>
      </c>
      <c r="AU795" s="6" t="s">
        <v>105</v>
      </c>
      <c r="AV795" s="6" t="s">
        <v>106</v>
      </c>
      <c r="AW795" s="6" t="s">
        <v>1164</v>
      </c>
      <c r="AX795" s="6" t="s">
        <v>99</v>
      </c>
      <c r="AY795" s="13">
        <f t="shared" si="552"/>
        <v>2</v>
      </c>
      <c r="AZ795" s="13">
        <f t="shared" si="553"/>
        <v>0</v>
      </c>
      <c r="BA795" s="13">
        <f t="shared" si="554"/>
        <v>0</v>
      </c>
      <c r="BB795" s="13">
        <f t="shared" si="555"/>
        <v>0</v>
      </c>
      <c r="BC795" s="13">
        <f t="shared" si="556"/>
        <v>1</v>
      </c>
      <c r="BD795" s="13">
        <f t="shared" si="557"/>
        <v>0</v>
      </c>
      <c r="BE795" s="13">
        <f>COUNTIF(T795:AT795,"Tocaciones")</f>
        <v>0</v>
      </c>
      <c r="BF795" s="13">
        <f t="shared" si="558"/>
        <v>0</v>
      </c>
      <c r="BG795" s="13">
        <f t="shared" si="559"/>
        <v>0</v>
      </c>
      <c r="BH795" s="13">
        <f t="shared" si="560"/>
        <v>0</v>
      </c>
      <c r="BI795" s="13">
        <f t="shared" si="561"/>
        <v>0</v>
      </c>
      <c r="BJ795" s="13">
        <f t="shared" si="562"/>
        <v>0</v>
      </c>
      <c r="BK795" s="13">
        <f t="shared" si="563"/>
        <v>0</v>
      </c>
      <c r="BL795" s="13">
        <f t="shared" si="564"/>
        <v>0</v>
      </c>
      <c r="BM795" s="13">
        <f t="shared" si="565"/>
        <v>0</v>
      </c>
      <c r="BN795" s="13">
        <f t="shared" si="566"/>
        <v>0</v>
      </c>
      <c r="BO795" s="13">
        <f t="shared" si="567"/>
        <v>0</v>
      </c>
      <c r="BP795" s="13">
        <f t="shared" si="568"/>
        <v>0</v>
      </c>
      <c r="BQ795" s="13">
        <f t="shared" si="569"/>
        <v>0</v>
      </c>
      <c r="BR795" s="13">
        <f t="shared" si="570"/>
        <v>0</v>
      </c>
      <c r="BS795" s="13">
        <f t="shared" si="571"/>
        <v>0</v>
      </c>
      <c r="BT795" s="13">
        <f t="shared" si="572"/>
        <v>0</v>
      </c>
      <c r="BU795" s="40">
        <f t="shared" si="597"/>
        <v>3</v>
      </c>
      <c r="BV795" s="13">
        <f t="shared" si="573"/>
        <v>0</v>
      </c>
      <c r="BW795" s="13">
        <f t="shared" si="574"/>
        <v>0</v>
      </c>
      <c r="BX795" s="13">
        <f t="shared" si="575"/>
        <v>0</v>
      </c>
      <c r="BY795" s="13">
        <f t="shared" si="576"/>
        <v>0</v>
      </c>
      <c r="BZ795" s="13">
        <f t="shared" si="577"/>
        <v>0</v>
      </c>
      <c r="CA795" s="13">
        <f t="shared" si="578"/>
        <v>0</v>
      </c>
      <c r="CB795" s="13">
        <f t="shared" si="579"/>
        <v>0</v>
      </c>
      <c r="CC795" s="13">
        <f t="shared" si="580"/>
        <v>1</v>
      </c>
      <c r="CD795" s="13">
        <f t="shared" si="581"/>
        <v>0</v>
      </c>
      <c r="CE795" s="13">
        <f t="shared" si="582"/>
        <v>0</v>
      </c>
      <c r="CF795" s="13">
        <f t="shared" si="583"/>
        <v>0</v>
      </c>
      <c r="CG795" s="13">
        <f t="shared" si="584"/>
        <v>0</v>
      </c>
      <c r="CH795" s="13">
        <f t="shared" si="585"/>
        <v>0</v>
      </c>
      <c r="CI795" s="13">
        <f t="shared" si="586"/>
        <v>0</v>
      </c>
      <c r="CJ795" s="13">
        <f t="shared" si="587"/>
        <v>1</v>
      </c>
      <c r="CK795" s="13">
        <f t="shared" si="588"/>
        <v>1</v>
      </c>
      <c r="CL795" s="13">
        <f t="shared" si="589"/>
        <v>0</v>
      </c>
      <c r="CM795" s="13">
        <f t="shared" si="590"/>
        <v>0</v>
      </c>
      <c r="CN795" s="13">
        <f t="shared" si="591"/>
        <v>0</v>
      </c>
      <c r="CO795" s="13">
        <f t="shared" si="592"/>
        <v>0</v>
      </c>
      <c r="CP795" s="13">
        <f t="shared" si="593"/>
        <v>0</v>
      </c>
      <c r="CQ795" s="13">
        <f t="shared" si="594"/>
        <v>0</v>
      </c>
      <c r="CR795" s="13">
        <f t="shared" si="595"/>
        <v>3</v>
      </c>
      <c r="CS795" s="13">
        <f t="shared" si="596"/>
        <v>0</v>
      </c>
      <c r="CT795" s="13" t="s">
        <v>107</v>
      </c>
    </row>
    <row r="796" spans="1:98" x14ac:dyDescent="0.35">
      <c r="A796" s="14">
        <v>609</v>
      </c>
      <c r="B796" s="6">
        <v>809</v>
      </c>
      <c r="C796" s="6">
        <v>31</v>
      </c>
      <c r="D796" s="6">
        <v>2</v>
      </c>
      <c r="G796" s="6">
        <v>1</v>
      </c>
      <c r="H796" s="6"/>
      <c r="I796" s="6"/>
      <c r="J796" s="6" t="s">
        <v>308</v>
      </c>
      <c r="K796" s="16">
        <v>43791</v>
      </c>
      <c r="L796" s="6" t="s">
        <v>172</v>
      </c>
      <c r="M796" s="6" t="s">
        <v>342</v>
      </c>
      <c r="N796" s="6"/>
      <c r="O796" s="6"/>
      <c r="P796" s="21">
        <v>43773</v>
      </c>
      <c r="Q796" s="36">
        <v>0.70833333333333337</v>
      </c>
      <c r="R796" s="6" t="s">
        <v>99</v>
      </c>
      <c r="S796" s="6" t="s">
        <v>98</v>
      </c>
      <c r="T796" s="6" t="s">
        <v>49</v>
      </c>
      <c r="U796" s="19" t="s">
        <v>1165</v>
      </c>
      <c r="V796" s="6" t="s">
        <v>344</v>
      </c>
      <c r="W796" s="6" t="s">
        <v>94</v>
      </c>
      <c r="Y796" s="6" t="s">
        <v>87</v>
      </c>
      <c r="AA796" s="6" t="s">
        <v>55</v>
      </c>
      <c r="AB796" s="6" t="s">
        <v>1165</v>
      </c>
      <c r="AC796" s="6" t="s">
        <v>94</v>
      </c>
      <c r="AE796" s="6" t="s">
        <v>80</v>
      </c>
      <c r="AU796" s="6" t="s">
        <v>105</v>
      </c>
      <c r="AV796" s="6" t="s">
        <v>106</v>
      </c>
      <c r="AX796" s="6" t="s">
        <v>99</v>
      </c>
      <c r="AY796" s="13">
        <f t="shared" si="552"/>
        <v>1</v>
      </c>
      <c r="AZ796" s="13">
        <f t="shared" si="553"/>
        <v>0</v>
      </c>
      <c r="BA796" s="13">
        <f t="shared" si="554"/>
        <v>0</v>
      </c>
      <c r="BB796" s="13">
        <f t="shared" si="555"/>
        <v>0</v>
      </c>
      <c r="BC796" s="13">
        <f t="shared" si="556"/>
        <v>0</v>
      </c>
      <c r="BD796" s="13">
        <f t="shared" si="557"/>
        <v>0</v>
      </c>
      <c r="BE796" s="13">
        <f>COUNTIF(T796:AW796,"Tocaciones")</f>
        <v>1</v>
      </c>
      <c r="BF796" s="13">
        <f t="shared" si="558"/>
        <v>0</v>
      </c>
      <c r="BG796" s="13">
        <f t="shared" si="559"/>
        <v>0</v>
      </c>
      <c r="BH796" s="13">
        <f t="shared" si="560"/>
        <v>0</v>
      </c>
      <c r="BI796" s="13">
        <f t="shared" si="561"/>
        <v>0</v>
      </c>
      <c r="BJ796" s="13">
        <f t="shared" si="562"/>
        <v>0</v>
      </c>
      <c r="BK796" s="13">
        <f t="shared" si="563"/>
        <v>0</v>
      </c>
      <c r="BL796" s="13">
        <f t="shared" si="564"/>
        <v>0</v>
      </c>
      <c r="BM796" s="13">
        <f t="shared" si="565"/>
        <v>0</v>
      </c>
      <c r="BN796" s="13">
        <f t="shared" si="566"/>
        <v>0</v>
      </c>
      <c r="BO796" s="13">
        <f t="shared" si="567"/>
        <v>0</v>
      </c>
      <c r="BP796" s="13">
        <f t="shared" si="568"/>
        <v>0</v>
      </c>
      <c r="BQ796" s="13">
        <f t="shared" si="569"/>
        <v>0</v>
      </c>
      <c r="BR796" s="13">
        <f t="shared" si="570"/>
        <v>0</v>
      </c>
      <c r="BS796" s="13">
        <f t="shared" si="571"/>
        <v>0</v>
      </c>
      <c r="BT796" s="13">
        <f t="shared" si="572"/>
        <v>0</v>
      </c>
      <c r="BU796" s="40">
        <f t="shared" si="597"/>
        <v>2</v>
      </c>
      <c r="BV796" s="13">
        <f t="shared" si="573"/>
        <v>0</v>
      </c>
      <c r="BW796" s="13">
        <f t="shared" si="574"/>
        <v>0</v>
      </c>
      <c r="BX796" s="13">
        <f t="shared" si="575"/>
        <v>0</v>
      </c>
      <c r="BY796" s="13">
        <f t="shared" si="576"/>
        <v>0</v>
      </c>
      <c r="BZ796" s="13">
        <f t="shared" si="577"/>
        <v>0</v>
      </c>
      <c r="CA796" s="13">
        <f t="shared" si="578"/>
        <v>0</v>
      </c>
      <c r="CB796" s="13">
        <f t="shared" si="579"/>
        <v>0</v>
      </c>
      <c r="CC796" s="13">
        <f t="shared" si="580"/>
        <v>0</v>
      </c>
      <c r="CD796" s="13">
        <f t="shared" si="581"/>
        <v>1</v>
      </c>
      <c r="CE796" s="13">
        <f t="shared" si="582"/>
        <v>0</v>
      </c>
      <c r="CF796" s="13">
        <f t="shared" si="583"/>
        <v>0</v>
      </c>
      <c r="CG796" s="13">
        <f t="shared" si="584"/>
        <v>0</v>
      </c>
      <c r="CH796" s="13">
        <f t="shared" si="585"/>
        <v>0</v>
      </c>
      <c r="CI796" s="13">
        <f t="shared" si="586"/>
        <v>0</v>
      </c>
      <c r="CJ796" s="13">
        <f t="shared" si="587"/>
        <v>0</v>
      </c>
      <c r="CK796" s="13">
        <f t="shared" si="588"/>
        <v>1</v>
      </c>
      <c r="CL796" s="13">
        <f t="shared" si="589"/>
        <v>0</v>
      </c>
      <c r="CM796" s="13">
        <f t="shared" si="590"/>
        <v>0</v>
      </c>
      <c r="CN796" s="13">
        <f t="shared" si="591"/>
        <v>0</v>
      </c>
      <c r="CO796" s="13">
        <f t="shared" si="592"/>
        <v>0</v>
      </c>
      <c r="CP796" s="13">
        <f t="shared" si="593"/>
        <v>0</v>
      </c>
      <c r="CQ796" s="13">
        <f t="shared" si="594"/>
        <v>0</v>
      </c>
      <c r="CR796" s="13">
        <f t="shared" si="595"/>
        <v>2</v>
      </c>
      <c r="CS796" s="13">
        <f t="shared" si="596"/>
        <v>1</v>
      </c>
      <c r="CT796" s="13" t="s">
        <v>125</v>
      </c>
    </row>
    <row r="797" spans="1:98" x14ac:dyDescent="0.35">
      <c r="A797" s="14">
        <v>610</v>
      </c>
      <c r="B797" s="6">
        <v>810</v>
      </c>
      <c r="C797" s="6">
        <v>18</v>
      </c>
      <c r="D797" s="6">
        <v>2</v>
      </c>
      <c r="G797" s="6">
        <v>1</v>
      </c>
      <c r="H797" s="6"/>
      <c r="I797" s="6"/>
      <c r="J797" s="6" t="s">
        <v>308</v>
      </c>
      <c r="K797" s="16">
        <v>43797</v>
      </c>
      <c r="L797" s="19" t="s">
        <v>86</v>
      </c>
      <c r="M797" s="6" t="s">
        <v>342</v>
      </c>
      <c r="N797" s="6"/>
      <c r="O797" s="6"/>
      <c r="P797" s="16">
        <v>43783</v>
      </c>
      <c r="Q797" s="17">
        <v>0.77083333333333337</v>
      </c>
      <c r="R797" s="6" t="s">
        <v>99</v>
      </c>
      <c r="S797" s="6" t="s">
        <v>98</v>
      </c>
      <c r="T797" s="6" t="s">
        <v>53</v>
      </c>
      <c r="V797" s="6" t="s">
        <v>344</v>
      </c>
      <c r="W797" s="6" t="s">
        <v>94</v>
      </c>
      <c r="Y797" s="6" t="s">
        <v>79</v>
      </c>
      <c r="AA797" s="6" t="s">
        <v>50</v>
      </c>
      <c r="AB797" s="6" t="s">
        <v>1166</v>
      </c>
      <c r="AC797" s="6" t="s">
        <v>94</v>
      </c>
      <c r="AE797" s="6" t="s">
        <v>80</v>
      </c>
      <c r="AU797" s="6" t="s">
        <v>105</v>
      </c>
      <c r="AV797" s="6" t="s">
        <v>106</v>
      </c>
      <c r="AW797" s="6" t="s">
        <v>1167</v>
      </c>
      <c r="AX797" s="6" t="s">
        <v>99</v>
      </c>
      <c r="AY797" s="13">
        <f t="shared" si="552"/>
        <v>0</v>
      </c>
      <c r="AZ797" s="13">
        <f t="shared" si="553"/>
        <v>1</v>
      </c>
      <c r="BA797" s="13">
        <f t="shared" si="554"/>
        <v>0</v>
      </c>
      <c r="BB797" s="13">
        <f t="shared" si="555"/>
        <v>0</v>
      </c>
      <c r="BC797" s="13">
        <f t="shared" si="556"/>
        <v>1</v>
      </c>
      <c r="BD797" s="13">
        <f t="shared" si="557"/>
        <v>0</v>
      </c>
      <c r="BE797" s="13">
        <f>COUNTIF(T797:AT797,"Tocaciones")</f>
        <v>0</v>
      </c>
      <c r="BF797" s="13">
        <f t="shared" si="558"/>
        <v>0</v>
      </c>
      <c r="BG797" s="13">
        <f t="shared" si="559"/>
        <v>0</v>
      </c>
      <c r="BH797" s="13">
        <f t="shared" si="560"/>
        <v>0</v>
      </c>
      <c r="BI797" s="13">
        <f t="shared" si="561"/>
        <v>0</v>
      </c>
      <c r="BJ797" s="13">
        <f t="shared" si="562"/>
        <v>0</v>
      </c>
      <c r="BK797" s="13">
        <f t="shared" si="563"/>
        <v>0</v>
      </c>
      <c r="BL797" s="13">
        <f t="shared" si="564"/>
        <v>0</v>
      </c>
      <c r="BM797" s="13">
        <f t="shared" si="565"/>
        <v>0</v>
      </c>
      <c r="BN797" s="13">
        <f t="shared" si="566"/>
        <v>0</v>
      </c>
      <c r="BO797" s="13">
        <f t="shared" si="567"/>
        <v>0</v>
      </c>
      <c r="BP797" s="13">
        <f t="shared" si="568"/>
        <v>0</v>
      </c>
      <c r="BQ797" s="13">
        <f t="shared" si="569"/>
        <v>0</v>
      </c>
      <c r="BR797" s="13">
        <f t="shared" si="570"/>
        <v>0</v>
      </c>
      <c r="BS797" s="13">
        <f t="shared" si="571"/>
        <v>0</v>
      </c>
      <c r="BT797" s="13">
        <f t="shared" si="572"/>
        <v>0</v>
      </c>
      <c r="BU797" s="40">
        <f t="shared" si="597"/>
        <v>2</v>
      </c>
      <c r="BV797" s="13">
        <f t="shared" si="573"/>
        <v>0</v>
      </c>
      <c r="BW797" s="13">
        <f t="shared" si="574"/>
        <v>0</v>
      </c>
      <c r="BX797" s="13">
        <f t="shared" si="575"/>
        <v>0</v>
      </c>
      <c r="BY797" s="13">
        <f t="shared" si="576"/>
        <v>0</v>
      </c>
      <c r="BZ797" s="13">
        <f t="shared" si="577"/>
        <v>0</v>
      </c>
      <c r="CA797" s="13">
        <f t="shared" si="578"/>
        <v>0</v>
      </c>
      <c r="CB797" s="13">
        <f t="shared" si="579"/>
        <v>0</v>
      </c>
      <c r="CC797" s="13">
        <f t="shared" si="580"/>
        <v>1</v>
      </c>
      <c r="CD797" s="13">
        <f t="shared" si="581"/>
        <v>1</v>
      </c>
      <c r="CE797" s="13">
        <f t="shared" si="582"/>
        <v>0</v>
      </c>
      <c r="CF797" s="13">
        <f t="shared" si="583"/>
        <v>0</v>
      </c>
      <c r="CG797" s="13">
        <f t="shared" si="584"/>
        <v>0</v>
      </c>
      <c r="CH797" s="13">
        <f t="shared" si="585"/>
        <v>0</v>
      </c>
      <c r="CI797" s="13">
        <f t="shared" si="586"/>
        <v>0</v>
      </c>
      <c r="CJ797" s="13">
        <f t="shared" si="587"/>
        <v>0</v>
      </c>
      <c r="CK797" s="13">
        <f t="shared" si="588"/>
        <v>0</v>
      </c>
      <c r="CL797" s="13">
        <f t="shared" si="589"/>
        <v>0</v>
      </c>
      <c r="CM797" s="13">
        <f t="shared" si="590"/>
        <v>0</v>
      </c>
      <c r="CN797" s="13">
        <f t="shared" si="591"/>
        <v>0</v>
      </c>
      <c r="CO797" s="13">
        <f t="shared" si="592"/>
        <v>0</v>
      </c>
      <c r="CP797" s="13">
        <f t="shared" si="593"/>
        <v>0</v>
      </c>
      <c r="CQ797" s="13">
        <f t="shared" si="594"/>
        <v>0</v>
      </c>
      <c r="CR797" s="13">
        <f t="shared" si="595"/>
        <v>2</v>
      </c>
      <c r="CS797" s="13">
        <f t="shared" si="596"/>
        <v>1</v>
      </c>
      <c r="CT797" s="13" t="s">
        <v>125</v>
      </c>
    </row>
    <row r="798" spans="1:98" x14ac:dyDescent="0.35">
      <c r="A798" s="14">
        <v>614</v>
      </c>
      <c r="B798" s="6">
        <v>821</v>
      </c>
      <c r="D798" s="6">
        <v>1</v>
      </c>
      <c r="G798" s="19">
        <v>1</v>
      </c>
      <c r="H798" s="19"/>
      <c r="I798" s="19"/>
      <c r="J798" s="6" t="s">
        <v>209</v>
      </c>
      <c r="K798" s="16">
        <v>43795</v>
      </c>
      <c r="L798" s="6" t="s">
        <v>462</v>
      </c>
      <c r="M798" s="6" t="s">
        <v>210</v>
      </c>
      <c r="N798" s="6"/>
      <c r="O798" s="6"/>
      <c r="P798" s="16">
        <v>43790</v>
      </c>
      <c r="Q798" s="17">
        <v>0.75</v>
      </c>
      <c r="R798" s="6" t="s">
        <v>99</v>
      </c>
      <c r="S798" s="6" t="s">
        <v>98</v>
      </c>
      <c r="T798" s="6" t="s">
        <v>52</v>
      </c>
      <c r="U798" s="6" t="s">
        <v>1168</v>
      </c>
      <c r="V798" s="6" t="s">
        <v>209</v>
      </c>
      <c r="W798" s="6" t="s">
        <v>94</v>
      </c>
      <c r="Y798" s="6" t="s">
        <v>73</v>
      </c>
      <c r="Z798" s="6">
        <v>999</v>
      </c>
      <c r="AU798" s="6" t="s">
        <v>988</v>
      </c>
      <c r="AV798" s="6" t="s">
        <v>106</v>
      </c>
      <c r="AX798" s="6" t="s">
        <v>99</v>
      </c>
      <c r="AY798" s="13">
        <f t="shared" si="552"/>
        <v>0</v>
      </c>
      <c r="AZ798" s="13">
        <f t="shared" si="553"/>
        <v>0</v>
      </c>
      <c r="BA798" s="13">
        <f t="shared" si="554"/>
        <v>0</v>
      </c>
      <c r="BB798" s="13">
        <f t="shared" si="555"/>
        <v>1</v>
      </c>
      <c r="BC798" s="13">
        <f t="shared" si="556"/>
        <v>0</v>
      </c>
      <c r="BD798" s="13">
        <f t="shared" si="557"/>
        <v>0</v>
      </c>
      <c r="BE798" s="13">
        <f>COUNTIF(T798:AW798,"Tocaciones")</f>
        <v>0</v>
      </c>
      <c r="BF798" s="13">
        <f t="shared" si="558"/>
        <v>0</v>
      </c>
      <c r="BG798" s="13">
        <f t="shared" si="559"/>
        <v>0</v>
      </c>
      <c r="BH798" s="13">
        <f t="shared" si="560"/>
        <v>0</v>
      </c>
      <c r="BI798" s="13">
        <f t="shared" si="561"/>
        <v>0</v>
      </c>
      <c r="BJ798" s="13">
        <f t="shared" si="562"/>
        <v>0</v>
      </c>
      <c r="BK798" s="13">
        <f t="shared" si="563"/>
        <v>0</v>
      </c>
      <c r="BL798" s="13">
        <f t="shared" si="564"/>
        <v>0</v>
      </c>
      <c r="BM798" s="13">
        <f t="shared" si="565"/>
        <v>0</v>
      </c>
      <c r="BN798" s="13">
        <f t="shared" si="566"/>
        <v>0</v>
      </c>
      <c r="BO798" s="13">
        <f t="shared" si="567"/>
        <v>0</v>
      </c>
      <c r="BP798" s="13">
        <f t="shared" si="568"/>
        <v>0</v>
      </c>
      <c r="BQ798" s="13">
        <f t="shared" si="569"/>
        <v>0</v>
      </c>
      <c r="BR798" s="13">
        <f t="shared" si="570"/>
        <v>0</v>
      </c>
      <c r="BS798" s="13">
        <f t="shared" si="571"/>
        <v>0</v>
      </c>
      <c r="BT798" s="13">
        <f t="shared" si="572"/>
        <v>0</v>
      </c>
      <c r="BU798" s="40">
        <f t="shared" si="597"/>
        <v>1</v>
      </c>
      <c r="BV798" s="13">
        <f t="shared" si="573"/>
        <v>0</v>
      </c>
      <c r="BW798" s="13">
        <f t="shared" si="574"/>
        <v>1</v>
      </c>
      <c r="BX798" s="13">
        <f t="shared" si="575"/>
        <v>0</v>
      </c>
      <c r="BY798" s="13">
        <f t="shared" si="576"/>
        <v>0</v>
      </c>
      <c r="BZ798" s="13">
        <f t="shared" si="577"/>
        <v>0</v>
      </c>
      <c r="CA798" s="13">
        <f t="shared" si="578"/>
        <v>0</v>
      </c>
      <c r="CB798" s="13">
        <f t="shared" si="579"/>
        <v>0</v>
      </c>
      <c r="CC798" s="13">
        <f t="shared" si="580"/>
        <v>0</v>
      </c>
      <c r="CD798" s="13">
        <f t="shared" si="581"/>
        <v>0</v>
      </c>
      <c r="CE798" s="13">
        <f t="shared" si="582"/>
        <v>0</v>
      </c>
      <c r="CF798" s="13">
        <f t="shared" si="583"/>
        <v>0</v>
      </c>
      <c r="CG798" s="13">
        <f t="shared" si="584"/>
        <v>0</v>
      </c>
      <c r="CH798" s="13">
        <f t="shared" si="585"/>
        <v>0</v>
      </c>
      <c r="CI798" s="13">
        <f t="shared" si="586"/>
        <v>0</v>
      </c>
      <c r="CJ798" s="13">
        <f t="shared" si="587"/>
        <v>0</v>
      </c>
      <c r="CK798" s="13">
        <f t="shared" si="588"/>
        <v>0</v>
      </c>
      <c r="CL798" s="13">
        <f t="shared" si="589"/>
        <v>0</v>
      </c>
      <c r="CM798" s="13">
        <f t="shared" si="590"/>
        <v>0</v>
      </c>
      <c r="CN798" s="13">
        <f t="shared" si="591"/>
        <v>0</v>
      </c>
      <c r="CO798" s="13">
        <f t="shared" si="592"/>
        <v>0</v>
      </c>
      <c r="CP798" s="13">
        <f t="shared" si="593"/>
        <v>0</v>
      </c>
      <c r="CQ798" s="13">
        <f t="shared" si="594"/>
        <v>0</v>
      </c>
      <c r="CR798" s="13">
        <f t="shared" si="595"/>
        <v>1</v>
      </c>
      <c r="CS798" s="13">
        <f t="shared" si="596"/>
        <v>0</v>
      </c>
      <c r="CT798" s="13" t="s">
        <v>107</v>
      </c>
    </row>
    <row r="799" spans="1:98" x14ac:dyDescent="0.35">
      <c r="A799" s="14">
        <v>617</v>
      </c>
      <c r="B799" s="6">
        <v>824</v>
      </c>
      <c r="C799" s="6">
        <v>20</v>
      </c>
      <c r="D799" s="6">
        <v>1</v>
      </c>
      <c r="G799" s="6">
        <v>1</v>
      </c>
      <c r="H799" s="6"/>
      <c r="I799" s="6"/>
      <c r="J799" s="6" t="s">
        <v>552</v>
      </c>
      <c r="K799" s="16">
        <v>43799</v>
      </c>
      <c r="L799" s="6" t="s">
        <v>462</v>
      </c>
      <c r="M799" s="6" t="s">
        <v>1169</v>
      </c>
      <c r="N799" s="6"/>
      <c r="O799" s="6"/>
      <c r="P799" s="16">
        <v>43789</v>
      </c>
      <c r="Q799" s="17">
        <v>0.9375</v>
      </c>
      <c r="R799" s="6" t="s">
        <v>99</v>
      </c>
      <c r="S799" s="6" t="s">
        <v>98</v>
      </c>
      <c r="T799" s="6" t="s">
        <v>52</v>
      </c>
      <c r="U799" s="6" t="s">
        <v>177</v>
      </c>
      <c r="V799" s="6" t="s">
        <v>447</v>
      </c>
      <c r="W799" s="6" t="s">
        <v>94</v>
      </c>
      <c r="Y799" s="6" t="s">
        <v>73</v>
      </c>
      <c r="Z799" s="6" t="s">
        <v>74</v>
      </c>
      <c r="AU799" s="6" t="s">
        <v>105</v>
      </c>
      <c r="AV799" s="19" t="s">
        <v>106</v>
      </c>
      <c r="AX799" s="6" t="s">
        <v>99</v>
      </c>
      <c r="AY799" s="13">
        <f t="shared" si="552"/>
        <v>0</v>
      </c>
      <c r="AZ799" s="13">
        <f t="shared" si="553"/>
        <v>0</v>
      </c>
      <c r="BA799" s="13">
        <f t="shared" si="554"/>
        <v>0</v>
      </c>
      <c r="BB799" s="13">
        <f t="shared" si="555"/>
        <v>1</v>
      </c>
      <c r="BC799" s="13">
        <f t="shared" si="556"/>
        <v>0</v>
      </c>
      <c r="BD799" s="13">
        <f t="shared" si="557"/>
        <v>0</v>
      </c>
      <c r="BE799" s="13">
        <f>COUNTIF(T799:AT799,"Tocaciones")</f>
        <v>0</v>
      </c>
      <c r="BF799" s="13">
        <f t="shared" si="558"/>
        <v>0</v>
      </c>
      <c r="BG799" s="13">
        <f t="shared" si="559"/>
        <v>0</v>
      </c>
      <c r="BH799" s="13">
        <f t="shared" si="560"/>
        <v>0</v>
      </c>
      <c r="BI799" s="13">
        <f t="shared" si="561"/>
        <v>0</v>
      </c>
      <c r="BJ799" s="13">
        <f t="shared" si="562"/>
        <v>0</v>
      </c>
      <c r="BK799" s="13">
        <f t="shared" si="563"/>
        <v>0</v>
      </c>
      <c r="BL799" s="13">
        <f t="shared" si="564"/>
        <v>0</v>
      </c>
      <c r="BM799" s="13">
        <f t="shared" si="565"/>
        <v>0</v>
      </c>
      <c r="BN799" s="13">
        <f t="shared" si="566"/>
        <v>0</v>
      </c>
      <c r="BO799" s="13">
        <f t="shared" si="567"/>
        <v>0</v>
      </c>
      <c r="BP799" s="13">
        <f t="shared" si="568"/>
        <v>0</v>
      </c>
      <c r="BQ799" s="13">
        <f t="shared" si="569"/>
        <v>0</v>
      </c>
      <c r="BR799" s="13">
        <f t="shared" si="570"/>
        <v>0</v>
      </c>
      <c r="BS799" s="13">
        <f t="shared" si="571"/>
        <v>0</v>
      </c>
      <c r="BT799" s="13">
        <f t="shared" si="572"/>
        <v>0</v>
      </c>
      <c r="BU799" s="40">
        <f t="shared" si="597"/>
        <v>1</v>
      </c>
      <c r="BV799" s="13">
        <f t="shared" si="573"/>
        <v>0</v>
      </c>
      <c r="BW799" s="13">
        <f t="shared" si="574"/>
        <v>1</v>
      </c>
      <c r="BX799" s="13">
        <f t="shared" si="575"/>
        <v>1</v>
      </c>
      <c r="BY799" s="13">
        <f t="shared" si="576"/>
        <v>0</v>
      </c>
      <c r="BZ799" s="13">
        <f t="shared" si="577"/>
        <v>0</v>
      </c>
      <c r="CA799" s="13">
        <f t="shared" si="578"/>
        <v>0</v>
      </c>
      <c r="CB799" s="13">
        <f t="shared" si="579"/>
        <v>0</v>
      </c>
      <c r="CC799" s="13">
        <f t="shared" si="580"/>
        <v>0</v>
      </c>
      <c r="CD799" s="13">
        <f t="shared" si="581"/>
        <v>0</v>
      </c>
      <c r="CE799" s="13">
        <f t="shared" si="582"/>
        <v>0</v>
      </c>
      <c r="CF799" s="13">
        <f t="shared" si="583"/>
        <v>0</v>
      </c>
      <c r="CG799" s="13">
        <f t="shared" si="584"/>
        <v>0</v>
      </c>
      <c r="CH799" s="13">
        <f t="shared" si="585"/>
        <v>0</v>
      </c>
      <c r="CI799" s="13">
        <f t="shared" si="586"/>
        <v>0</v>
      </c>
      <c r="CJ799" s="13">
        <f t="shared" si="587"/>
        <v>0</v>
      </c>
      <c r="CK799" s="13">
        <f t="shared" si="588"/>
        <v>0</v>
      </c>
      <c r="CL799" s="13">
        <f t="shared" si="589"/>
        <v>0</v>
      </c>
      <c r="CM799" s="13">
        <f t="shared" si="590"/>
        <v>0</v>
      </c>
      <c r="CN799" s="13">
        <f t="shared" si="591"/>
        <v>0</v>
      </c>
      <c r="CO799" s="13">
        <f t="shared" si="592"/>
        <v>0</v>
      </c>
      <c r="CP799" s="13">
        <f t="shared" si="593"/>
        <v>0</v>
      </c>
      <c r="CQ799" s="13">
        <f t="shared" si="594"/>
        <v>0</v>
      </c>
      <c r="CR799" s="13">
        <f t="shared" si="595"/>
        <v>1</v>
      </c>
      <c r="CS799" s="13">
        <f t="shared" si="596"/>
        <v>0</v>
      </c>
      <c r="CT799" s="13" t="s">
        <v>107</v>
      </c>
    </row>
    <row r="800" spans="1:98" x14ac:dyDescent="0.35">
      <c r="A800" s="14">
        <v>618</v>
      </c>
      <c r="B800" s="6">
        <v>825</v>
      </c>
      <c r="C800" s="6">
        <v>16</v>
      </c>
      <c r="D800" s="6">
        <v>1</v>
      </c>
      <c r="G800" s="6">
        <v>1</v>
      </c>
      <c r="H800" s="6"/>
      <c r="I800" s="6"/>
      <c r="J800" s="6" t="s">
        <v>133</v>
      </c>
      <c r="K800" s="16">
        <v>43767</v>
      </c>
      <c r="L800" s="6" t="s">
        <v>462</v>
      </c>
      <c r="M800" s="6" t="s">
        <v>134</v>
      </c>
      <c r="N800" s="6"/>
      <c r="O800" s="6"/>
      <c r="P800" s="16">
        <v>43760</v>
      </c>
      <c r="Q800" s="17">
        <v>0.875</v>
      </c>
      <c r="R800" s="6" t="s">
        <v>98</v>
      </c>
      <c r="S800" s="6" t="s">
        <v>98</v>
      </c>
      <c r="T800" s="6" t="s">
        <v>52</v>
      </c>
      <c r="U800" s="6" t="s">
        <v>1086</v>
      </c>
      <c r="V800" s="6" t="s">
        <v>136</v>
      </c>
      <c r="W800" s="6" t="s">
        <v>94</v>
      </c>
      <c r="Y800" s="6" t="s">
        <v>73</v>
      </c>
      <c r="Z800" s="6" t="s">
        <v>74</v>
      </c>
      <c r="AU800" s="6" t="s">
        <v>716</v>
      </c>
      <c r="AV800" s="6" t="s">
        <v>270</v>
      </c>
      <c r="AX800" s="6" t="s">
        <v>99</v>
      </c>
      <c r="AY800" s="13">
        <f t="shared" si="552"/>
        <v>0</v>
      </c>
      <c r="AZ800" s="13">
        <f t="shared" si="553"/>
        <v>0</v>
      </c>
      <c r="BA800" s="13">
        <f t="shared" si="554"/>
        <v>0</v>
      </c>
      <c r="BB800" s="13">
        <f t="shared" si="555"/>
        <v>1</v>
      </c>
      <c r="BC800" s="13">
        <f t="shared" si="556"/>
        <v>0</v>
      </c>
      <c r="BD800" s="13">
        <f t="shared" si="557"/>
        <v>0</v>
      </c>
      <c r="BE800" s="13">
        <f>COUNTIF(T800:AW800,"Tocaciones")</f>
        <v>0</v>
      </c>
      <c r="BF800" s="13">
        <f t="shared" si="558"/>
        <v>0</v>
      </c>
      <c r="BG800" s="13">
        <f t="shared" si="559"/>
        <v>0</v>
      </c>
      <c r="BH800" s="13">
        <f t="shared" si="560"/>
        <v>0</v>
      </c>
      <c r="BI800" s="13">
        <f t="shared" si="561"/>
        <v>0</v>
      </c>
      <c r="BJ800" s="13">
        <f t="shared" si="562"/>
        <v>0</v>
      </c>
      <c r="BK800" s="13">
        <f t="shared" si="563"/>
        <v>0</v>
      </c>
      <c r="BL800" s="13">
        <f t="shared" si="564"/>
        <v>0</v>
      </c>
      <c r="BM800" s="13">
        <f t="shared" si="565"/>
        <v>0</v>
      </c>
      <c r="BN800" s="13">
        <f t="shared" si="566"/>
        <v>0</v>
      </c>
      <c r="BO800" s="13">
        <f t="shared" si="567"/>
        <v>0</v>
      </c>
      <c r="BP800" s="13">
        <f t="shared" si="568"/>
        <v>0</v>
      </c>
      <c r="BQ800" s="13">
        <f t="shared" si="569"/>
        <v>0</v>
      </c>
      <c r="BR800" s="13">
        <f t="shared" si="570"/>
        <v>0</v>
      </c>
      <c r="BS800" s="13">
        <f t="shared" si="571"/>
        <v>0</v>
      </c>
      <c r="BT800" s="13">
        <f t="shared" si="572"/>
        <v>0</v>
      </c>
      <c r="BU800" s="40">
        <f t="shared" si="597"/>
        <v>1</v>
      </c>
      <c r="BV800" s="13">
        <f t="shared" si="573"/>
        <v>0</v>
      </c>
      <c r="BW800" s="13">
        <f t="shared" si="574"/>
        <v>1</v>
      </c>
      <c r="BX800" s="13">
        <f t="shared" si="575"/>
        <v>1</v>
      </c>
      <c r="BY800" s="13">
        <f t="shared" si="576"/>
        <v>0</v>
      </c>
      <c r="BZ800" s="13">
        <f t="shared" si="577"/>
        <v>0</v>
      </c>
      <c r="CA800" s="13">
        <f t="shared" si="578"/>
        <v>0</v>
      </c>
      <c r="CB800" s="13">
        <f t="shared" si="579"/>
        <v>0</v>
      </c>
      <c r="CC800" s="13">
        <f t="shared" si="580"/>
        <v>0</v>
      </c>
      <c r="CD800" s="13">
        <f t="shared" si="581"/>
        <v>0</v>
      </c>
      <c r="CE800" s="13">
        <f t="shared" si="582"/>
        <v>0</v>
      </c>
      <c r="CF800" s="13">
        <f t="shared" si="583"/>
        <v>0</v>
      </c>
      <c r="CG800" s="13">
        <f t="shared" si="584"/>
        <v>0</v>
      </c>
      <c r="CH800" s="13">
        <f t="shared" si="585"/>
        <v>0</v>
      </c>
      <c r="CI800" s="13">
        <f t="shared" si="586"/>
        <v>0</v>
      </c>
      <c r="CJ800" s="13">
        <f t="shared" si="587"/>
        <v>0</v>
      </c>
      <c r="CK800" s="13">
        <f t="shared" si="588"/>
        <v>0</v>
      </c>
      <c r="CL800" s="13">
        <f t="shared" si="589"/>
        <v>0</v>
      </c>
      <c r="CM800" s="13">
        <f t="shared" si="590"/>
        <v>0</v>
      </c>
      <c r="CN800" s="13">
        <f t="shared" si="591"/>
        <v>0</v>
      </c>
      <c r="CO800" s="13">
        <f t="shared" si="592"/>
        <v>0</v>
      </c>
      <c r="CP800" s="13">
        <f t="shared" si="593"/>
        <v>0</v>
      </c>
      <c r="CQ800" s="13">
        <f t="shared" si="594"/>
        <v>0</v>
      </c>
      <c r="CR800" s="13">
        <f t="shared" si="595"/>
        <v>1</v>
      </c>
      <c r="CS800" s="13">
        <f t="shared" si="596"/>
        <v>0</v>
      </c>
      <c r="CT800" s="13" t="s">
        <v>107</v>
      </c>
    </row>
    <row r="801" spans="1:98" x14ac:dyDescent="0.35">
      <c r="A801" s="14">
        <v>619</v>
      </c>
      <c r="B801" s="6">
        <v>826</v>
      </c>
      <c r="C801" s="13">
        <v>24</v>
      </c>
      <c r="D801" s="6">
        <v>1</v>
      </c>
      <c r="G801" s="6">
        <v>1</v>
      </c>
      <c r="H801" s="6"/>
      <c r="I801" s="6"/>
      <c r="J801" s="6" t="s">
        <v>133</v>
      </c>
      <c r="K801" s="16">
        <v>43767</v>
      </c>
      <c r="L801" s="6" t="s">
        <v>462</v>
      </c>
      <c r="M801" s="6" t="s">
        <v>134</v>
      </c>
      <c r="N801" s="6"/>
      <c r="O801" s="6"/>
      <c r="P801" s="16">
        <v>43760</v>
      </c>
      <c r="Q801" s="36">
        <v>0.83333333333333337</v>
      </c>
      <c r="R801" s="6" t="s">
        <v>98</v>
      </c>
      <c r="S801" s="6" t="s">
        <v>98</v>
      </c>
      <c r="T801" s="6" t="s">
        <v>52</v>
      </c>
      <c r="U801" s="6" t="s">
        <v>1086</v>
      </c>
      <c r="V801" s="6" t="s">
        <v>136</v>
      </c>
      <c r="W801" s="6" t="s">
        <v>94</v>
      </c>
      <c r="Y801" s="6" t="s">
        <v>73</v>
      </c>
      <c r="Z801" s="6" t="s">
        <v>74</v>
      </c>
      <c r="AU801" s="6" t="s">
        <v>716</v>
      </c>
      <c r="AV801" s="6" t="s">
        <v>106</v>
      </c>
      <c r="AX801" s="6" t="s">
        <v>310</v>
      </c>
      <c r="AY801" s="13">
        <f t="shared" si="552"/>
        <v>0</v>
      </c>
      <c r="AZ801" s="13">
        <f t="shared" si="553"/>
        <v>0</v>
      </c>
      <c r="BA801" s="13">
        <f t="shared" si="554"/>
        <v>0</v>
      </c>
      <c r="BB801" s="13">
        <f t="shared" si="555"/>
        <v>1</v>
      </c>
      <c r="BC801" s="13">
        <f t="shared" si="556"/>
        <v>0</v>
      </c>
      <c r="BD801" s="13">
        <f t="shared" si="557"/>
        <v>0</v>
      </c>
      <c r="BE801" s="13">
        <f>COUNTIF(T801:AT801,"Tocaciones")</f>
        <v>0</v>
      </c>
      <c r="BF801" s="13">
        <f t="shared" si="558"/>
        <v>0</v>
      </c>
      <c r="BG801" s="13">
        <f t="shared" si="559"/>
        <v>0</v>
      </c>
      <c r="BH801" s="13">
        <f t="shared" si="560"/>
        <v>0</v>
      </c>
      <c r="BI801" s="13">
        <f t="shared" si="561"/>
        <v>0</v>
      </c>
      <c r="BJ801" s="13">
        <f t="shared" si="562"/>
        <v>0</v>
      </c>
      <c r="BK801" s="13">
        <f t="shared" si="563"/>
        <v>0</v>
      </c>
      <c r="BL801" s="13">
        <f t="shared" si="564"/>
        <v>0</v>
      </c>
      <c r="BM801" s="13">
        <f t="shared" si="565"/>
        <v>0</v>
      </c>
      <c r="BN801" s="13">
        <f t="shared" si="566"/>
        <v>0</v>
      </c>
      <c r="BO801" s="13">
        <f t="shared" si="567"/>
        <v>0</v>
      </c>
      <c r="BP801" s="13">
        <f t="shared" si="568"/>
        <v>0</v>
      </c>
      <c r="BQ801" s="13">
        <f t="shared" si="569"/>
        <v>0</v>
      </c>
      <c r="BR801" s="13">
        <f t="shared" si="570"/>
        <v>0</v>
      </c>
      <c r="BS801" s="13">
        <f t="shared" si="571"/>
        <v>0</v>
      </c>
      <c r="BT801" s="13">
        <f t="shared" si="572"/>
        <v>0</v>
      </c>
      <c r="BU801" s="40">
        <f t="shared" si="597"/>
        <v>1</v>
      </c>
      <c r="BV801" s="13">
        <f t="shared" si="573"/>
        <v>0</v>
      </c>
      <c r="BW801" s="13">
        <f t="shared" si="574"/>
        <v>1</v>
      </c>
      <c r="BX801" s="13">
        <f t="shared" si="575"/>
        <v>1</v>
      </c>
      <c r="BY801" s="13">
        <f t="shared" si="576"/>
        <v>0</v>
      </c>
      <c r="BZ801" s="13">
        <f t="shared" si="577"/>
        <v>0</v>
      </c>
      <c r="CA801" s="13">
        <f t="shared" si="578"/>
        <v>0</v>
      </c>
      <c r="CB801" s="13">
        <f t="shared" si="579"/>
        <v>0</v>
      </c>
      <c r="CC801" s="13">
        <f t="shared" si="580"/>
        <v>0</v>
      </c>
      <c r="CD801" s="13">
        <f t="shared" si="581"/>
        <v>0</v>
      </c>
      <c r="CE801" s="13">
        <f t="shared" si="582"/>
        <v>0</v>
      </c>
      <c r="CF801" s="13">
        <f t="shared" si="583"/>
        <v>0</v>
      </c>
      <c r="CG801" s="13">
        <f t="shared" si="584"/>
        <v>0</v>
      </c>
      <c r="CH801" s="13">
        <f t="shared" si="585"/>
        <v>0</v>
      </c>
      <c r="CI801" s="13">
        <f t="shared" si="586"/>
        <v>0</v>
      </c>
      <c r="CJ801" s="13">
        <f t="shared" si="587"/>
        <v>0</v>
      </c>
      <c r="CK801" s="13">
        <f t="shared" si="588"/>
        <v>0</v>
      </c>
      <c r="CL801" s="13">
        <f t="shared" si="589"/>
        <v>0</v>
      </c>
      <c r="CM801" s="13">
        <f t="shared" si="590"/>
        <v>0</v>
      </c>
      <c r="CN801" s="13">
        <f t="shared" si="591"/>
        <v>0</v>
      </c>
      <c r="CO801" s="13">
        <f t="shared" si="592"/>
        <v>0</v>
      </c>
      <c r="CP801" s="13">
        <f t="shared" si="593"/>
        <v>0</v>
      </c>
      <c r="CQ801" s="13">
        <f t="shared" si="594"/>
        <v>0</v>
      </c>
      <c r="CR801" s="13">
        <f t="shared" si="595"/>
        <v>1</v>
      </c>
      <c r="CS801" s="13">
        <f t="shared" si="596"/>
        <v>0</v>
      </c>
      <c r="CT801" s="13" t="s">
        <v>107</v>
      </c>
    </row>
    <row r="802" spans="1:98" ht="15.75" customHeight="1" x14ac:dyDescent="0.35">
      <c r="A802" s="38">
        <v>620</v>
      </c>
      <c r="B802" s="6">
        <v>827</v>
      </c>
      <c r="C802" s="13">
        <v>27</v>
      </c>
      <c r="D802" s="13">
        <v>1</v>
      </c>
      <c r="G802" s="13">
        <v>1</v>
      </c>
      <c r="J802" s="13" t="s">
        <v>163</v>
      </c>
      <c r="K802" s="27">
        <v>43763</v>
      </c>
      <c r="L802" s="13" t="s">
        <v>1045</v>
      </c>
      <c r="M802" s="13" t="s">
        <v>165</v>
      </c>
      <c r="P802" s="27">
        <v>43758</v>
      </c>
      <c r="Q802" s="39">
        <v>0.9375</v>
      </c>
      <c r="R802" s="13" t="s">
        <v>98</v>
      </c>
      <c r="S802" s="13" t="s">
        <v>98</v>
      </c>
      <c r="T802" s="6" t="s">
        <v>52</v>
      </c>
      <c r="U802" s="13" t="s">
        <v>1170</v>
      </c>
      <c r="V802" s="13" t="s">
        <v>167</v>
      </c>
      <c r="W802" s="6" t="s">
        <v>94</v>
      </c>
      <c r="X802" s="13">
        <v>10</v>
      </c>
      <c r="Y802" s="6" t="s">
        <v>73</v>
      </c>
      <c r="Z802" s="6" t="s">
        <v>74</v>
      </c>
      <c r="AU802" s="13" t="s">
        <v>576</v>
      </c>
      <c r="AV802" s="13" t="s">
        <v>106</v>
      </c>
      <c r="AX802" s="13" t="s">
        <v>99</v>
      </c>
      <c r="AY802" s="13">
        <f t="shared" si="552"/>
        <v>0</v>
      </c>
      <c r="AZ802" s="13">
        <f t="shared" si="553"/>
        <v>0</v>
      </c>
      <c r="BA802" s="13">
        <f t="shared" si="554"/>
        <v>0</v>
      </c>
      <c r="BB802" s="13">
        <f t="shared" si="555"/>
        <v>1</v>
      </c>
      <c r="BC802" s="13">
        <f t="shared" si="556"/>
        <v>0</v>
      </c>
      <c r="BD802" s="13">
        <f t="shared" si="557"/>
        <v>0</v>
      </c>
      <c r="BE802" s="13">
        <f>COUNTIF(T802:AT802,"Tocaciones")</f>
        <v>0</v>
      </c>
      <c r="BF802" s="13">
        <f t="shared" si="558"/>
        <v>0</v>
      </c>
      <c r="BG802" s="13">
        <f t="shared" si="559"/>
        <v>0</v>
      </c>
      <c r="BH802" s="13">
        <f t="shared" si="560"/>
        <v>0</v>
      </c>
      <c r="BI802" s="13">
        <f t="shared" si="561"/>
        <v>0</v>
      </c>
      <c r="BJ802" s="13">
        <f t="shared" si="562"/>
        <v>0</v>
      </c>
      <c r="BK802" s="13">
        <f t="shared" si="563"/>
        <v>0</v>
      </c>
      <c r="BL802" s="13">
        <f t="shared" si="564"/>
        <v>0</v>
      </c>
      <c r="BM802" s="13">
        <f t="shared" si="565"/>
        <v>0</v>
      </c>
      <c r="BN802" s="13">
        <f t="shared" si="566"/>
        <v>0</v>
      </c>
      <c r="BO802" s="13">
        <f t="shared" si="567"/>
        <v>0</v>
      </c>
      <c r="BP802" s="13">
        <f t="shared" si="568"/>
        <v>0</v>
      </c>
      <c r="BQ802" s="13">
        <f t="shared" si="569"/>
        <v>0</v>
      </c>
      <c r="BR802" s="13">
        <f t="shared" si="570"/>
        <v>0</v>
      </c>
      <c r="BS802" s="13">
        <f t="shared" si="571"/>
        <v>0</v>
      </c>
      <c r="BT802" s="13">
        <f t="shared" si="572"/>
        <v>0</v>
      </c>
      <c r="BU802" s="40">
        <f t="shared" si="597"/>
        <v>1</v>
      </c>
      <c r="BV802" s="13">
        <f t="shared" si="573"/>
        <v>0</v>
      </c>
      <c r="BW802" s="13">
        <f t="shared" si="574"/>
        <v>1</v>
      </c>
      <c r="BX802" s="13">
        <f t="shared" si="575"/>
        <v>1</v>
      </c>
      <c r="BY802" s="13">
        <f t="shared" si="576"/>
        <v>0</v>
      </c>
      <c r="BZ802" s="13">
        <f t="shared" si="577"/>
        <v>0</v>
      </c>
      <c r="CA802" s="13">
        <f t="shared" si="578"/>
        <v>0</v>
      </c>
      <c r="CB802" s="13">
        <f t="shared" si="579"/>
        <v>0</v>
      </c>
      <c r="CC802" s="13">
        <f t="shared" si="580"/>
        <v>0</v>
      </c>
      <c r="CD802" s="13">
        <f t="shared" si="581"/>
        <v>0</v>
      </c>
      <c r="CE802" s="13">
        <f t="shared" si="582"/>
        <v>0</v>
      </c>
      <c r="CF802" s="13">
        <f t="shared" si="583"/>
        <v>0</v>
      </c>
      <c r="CG802" s="13">
        <f t="shared" si="584"/>
        <v>0</v>
      </c>
      <c r="CH802" s="13">
        <f t="shared" si="585"/>
        <v>0</v>
      </c>
      <c r="CI802" s="13">
        <f t="shared" si="586"/>
        <v>0</v>
      </c>
      <c r="CJ802" s="13">
        <f t="shared" si="587"/>
        <v>0</v>
      </c>
      <c r="CK802" s="13">
        <f t="shared" si="588"/>
        <v>0</v>
      </c>
      <c r="CL802" s="13">
        <f t="shared" si="589"/>
        <v>0</v>
      </c>
      <c r="CM802" s="13">
        <f t="shared" si="590"/>
        <v>0</v>
      </c>
      <c r="CN802" s="13">
        <f t="shared" si="591"/>
        <v>0</v>
      </c>
      <c r="CO802" s="13">
        <f t="shared" si="592"/>
        <v>0</v>
      </c>
      <c r="CP802" s="13">
        <f t="shared" si="593"/>
        <v>0</v>
      </c>
      <c r="CQ802" s="13">
        <f t="shared" si="594"/>
        <v>0</v>
      </c>
      <c r="CR802" s="13">
        <f t="shared" si="595"/>
        <v>1</v>
      </c>
      <c r="CS802" s="13">
        <f t="shared" si="596"/>
        <v>0</v>
      </c>
      <c r="CT802" s="13" t="s">
        <v>107</v>
      </c>
    </row>
    <row r="803" spans="1:98" ht="15.75" customHeight="1" x14ac:dyDescent="0.35">
      <c r="A803" s="38">
        <v>622</v>
      </c>
      <c r="B803" s="6">
        <v>829</v>
      </c>
      <c r="C803" s="13">
        <v>62</v>
      </c>
      <c r="D803" s="6">
        <v>2</v>
      </c>
      <c r="G803" s="13">
        <v>2</v>
      </c>
      <c r="J803" s="13" t="s">
        <v>1171</v>
      </c>
      <c r="K803" s="27">
        <v>43794</v>
      </c>
      <c r="L803" s="13" t="s">
        <v>1172</v>
      </c>
      <c r="M803" s="13" t="s">
        <v>282</v>
      </c>
      <c r="P803" s="27">
        <v>43787</v>
      </c>
      <c r="Q803" s="39">
        <v>0.85416666666666663</v>
      </c>
      <c r="R803" s="13" t="s">
        <v>99</v>
      </c>
      <c r="S803" s="13" t="s">
        <v>99</v>
      </c>
      <c r="T803" s="29" t="s">
        <v>63</v>
      </c>
      <c r="U803" s="13" t="s">
        <v>1173</v>
      </c>
      <c r="V803" s="13" t="s">
        <v>327</v>
      </c>
      <c r="W803" s="6" t="s">
        <v>94</v>
      </c>
      <c r="Y803" s="6" t="s">
        <v>73</v>
      </c>
      <c r="Z803" s="29" t="s">
        <v>76</v>
      </c>
      <c r="AU803" s="13" t="s">
        <v>105</v>
      </c>
      <c r="AV803" s="13" t="s">
        <v>106</v>
      </c>
      <c r="AX803" s="13" t="s">
        <v>99</v>
      </c>
      <c r="AY803" s="13">
        <f t="shared" si="552"/>
        <v>0</v>
      </c>
      <c r="AZ803" s="13">
        <f t="shared" si="553"/>
        <v>0</v>
      </c>
      <c r="BA803" s="13">
        <f t="shared" si="554"/>
        <v>0</v>
      </c>
      <c r="BB803" s="13">
        <f t="shared" si="555"/>
        <v>0</v>
      </c>
      <c r="BC803" s="13">
        <f t="shared" si="556"/>
        <v>0</v>
      </c>
      <c r="BD803" s="13">
        <f t="shared" si="557"/>
        <v>0</v>
      </c>
      <c r="BE803" s="13">
        <f>COUNTIF(T803:AT803,"Tocaciones")</f>
        <v>0</v>
      </c>
      <c r="BF803" s="13">
        <f t="shared" si="558"/>
        <v>0</v>
      </c>
      <c r="BG803" s="13">
        <f t="shared" si="559"/>
        <v>0</v>
      </c>
      <c r="BH803" s="13">
        <f t="shared" si="560"/>
        <v>0</v>
      </c>
      <c r="BI803" s="13">
        <f t="shared" si="561"/>
        <v>0</v>
      </c>
      <c r="BJ803" s="13">
        <f t="shared" si="562"/>
        <v>0</v>
      </c>
      <c r="BK803" s="13">
        <f t="shared" si="563"/>
        <v>0</v>
      </c>
      <c r="BL803" s="13">
        <f t="shared" si="564"/>
        <v>0</v>
      </c>
      <c r="BM803" s="13">
        <f t="shared" si="565"/>
        <v>1</v>
      </c>
      <c r="BN803" s="13">
        <f t="shared" si="566"/>
        <v>0</v>
      </c>
      <c r="BO803" s="13">
        <f t="shared" si="567"/>
        <v>0</v>
      </c>
      <c r="BP803" s="13">
        <f t="shared" si="568"/>
        <v>0</v>
      </c>
      <c r="BQ803" s="13">
        <f t="shared" si="569"/>
        <v>0</v>
      </c>
      <c r="BR803" s="13">
        <f t="shared" si="570"/>
        <v>0</v>
      </c>
      <c r="BS803" s="13">
        <f t="shared" si="571"/>
        <v>0</v>
      </c>
      <c r="BT803" s="13">
        <f t="shared" si="572"/>
        <v>0</v>
      </c>
      <c r="BU803" s="40">
        <f t="shared" si="597"/>
        <v>1</v>
      </c>
      <c r="BV803" s="13">
        <f t="shared" si="573"/>
        <v>0</v>
      </c>
      <c r="BW803" s="13">
        <f t="shared" si="574"/>
        <v>1</v>
      </c>
      <c r="BX803" s="13">
        <f t="shared" si="575"/>
        <v>0</v>
      </c>
      <c r="BY803" s="13">
        <f t="shared" si="576"/>
        <v>0</v>
      </c>
      <c r="BZ803" s="13">
        <f t="shared" si="577"/>
        <v>1</v>
      </c>
      <c r="CA803" s="13">
        <f t="shared" si="578"/>
        <v>0</v>
      </c>
      <c r="CB803" s="13">
        <f t="shared" si="579"/>
        <v>0</v>
      </c>
      <c r="CC803" s="13">
        <f t="shared" si="580"/>
        <v>0</v>
      </c>
      <c r="CD803" s="13">
        <f t="shared" si="581"/>
        <v>0</v>
      </c>
      <c r="CE803" s="13">
        <f t="shared" si="582"/>
        <v>0</v>
      </c>
      <c r="CF803" s="13">
        <f t="shared" si="583"/>
        <v>0</v>
      </c>
      <c r="CG803" s="13">
        <f t="shared" si="584"/>
        <v>0</v>
      </c>
      <c r="CH803" s="13">
        <f t="shared" si="585"/>
        <v>0</v>
      </c>
      <c r="CI803" s="13">
        <f t="shared" si="586"/>
        <v>0</v>
      </c>
      <c r="CJ803" s="13">
        <f t="shared" si="587"/>
        <v>0</v>
      </c>
      <c r="CK803" s="13">
        <f t="shared" si="588"/>
        <v>0</v>
      </c>
      <c r="CL803" s="13">
        <f t="shared" si="589"/>
        <v>0</v>
      </c>
      <c r="CM803" s="13">
        <f t="shared" si="590"/>
        <v>0</v>
      </c>
      <c r="CN803" s="13">
        <f t="shared" si="591"/>
        <v>0</v>
      </c>
      <c r="CO803" s="13">
        <f t="shared" si="592"/>
        <v>0</v>
      </c>
      <c r="CP803" s="13">
        <f t="shared" si="593"/>
        <v>0</v>
      </c>
      <c r="CQ803" s="13">
        <f t="shared" si="594"/>
        <v>0</v>
      </c>
      <c r="CR803" s="13">
        <f t="shared" si="595"/>
        <v>1</v>
      </c>
      <c r="CS803" s="13">
        <f t="shared" si="596"/>
        <v>0</v>
      </c>
      <c r="CT803" s="13" t="s">
        <v>107</v>
      </c>
    </row>
    <row r="804" spans="1:98" ht="15.75" customHeight="1" x14ac:dyDescent="0.35">
      <c r="A804" s="38">
        <v>622</v>
      </c>
      <c r="B804" s="6">
        <v>830</v>
      </c>
      <c r="D804" s="6">
        <v>2</v>
      </c>
      <c r="G804" s="13">
        <v>2</v>
      </c>
      <c r="J804" s="13" t="s">
        <v>1171</v>
      </c>
      <c r="K804" s="27">
        <v>43794</v>
      </c>
      <c r="L804" s="13" t="s">
        <v>1172</v>
      </c>
      <c r="M804" s="13" t="s">
        <v>282</v>
      </c>
      <c r="P804" s="27">
        <v>43787</v>
      </c>
      <c r="Q804" s="39">
        <v>0.85416666666666663</v>
      </c>
      <c r="R804" s="13" t="s">
        <v>99</v>
      </c>
      <c r="S804" s="13" t="s">
        <v>99</v>
      </c>
      <c r="T804" s="29" t="s">
        <v>63</v>
      </c>
      <c r="U804" s="13" t="s">
        <v>1173</v>
      </c>
      <c r="V804" s="13" t="s">
        <v>327</v>
      </c>
      <c r="W804" s="6" t="s">
        <v>94</v>
      </c>
      <c r="Y804" s="6" t="s">
        <v>73</v>
      </c>
      <c r="Z804" s="29" t="s">
        <v>76</v>
      </c>
      <c r="AU804" s="13" t="s">
        <v>105</v>
      </c>
      <c r="AV804" s="13" t="s">
        <v>106</v>
      </c>
      <c r="AX804" s="13" t="s">
        <v>99</v>
      </c>
      <c r="AY804" s="13">
        <f t="shared" si="552"/>
        <v>0</v>
      </c>
      <c r="AZ804" s="13">
        <f t="shared" si="553"/>
        <v>0</v>
      </c>
      <c r="BA804" s="13">
        <f t="shared" si="554"/>
        <v>0</v>
      </c>
      <c r="BB804" s="13">
        <f t="shared" si="555"/>
        <v>0</v>
      </c>
      <c r="BC804" s="13">
        <f t="shared" si="556"/>
        <v>0</v>
      </c>
      <c r="BD804" s="13">
        <f t="shared" si="557"/>
        <v>0</v>
      </c>
      <c r="BE804" s="13">
        <f>COUNTIF(T804:AT804,"Tocaciones")</f>
        <v>0</v>
      </c>
      <c r="BF804" s="13">
        <f t="shared" si="558"/>
        <v>0</v>
      </c>
      <c r="BG804" s="13">
        <f t="shared" si="559"/>
        <v>0</v>
      </c>
      <c r="BH804" s="13">
        <f t="shared" si="560"/>
        <v>0</v>
      </c>
      <c r="BI804" s="13">
        <f t="shared" si="561"/>
        <v>0</v>
      </c>
      <c r="BJ804" s="13">
        <f t="shared" si="562"/>
        <v>0</v>
      </c>
      <c r="BK804" s="13">
        <f t="shared" si="563"/>
        <v>0</v>
      </c>
      <c r="BL804" s="13">
        <f t="shared" si="564"/>
        <v>0</v>
      </c>
      <c r="BM804" s="13">
        <f t="shared" si="565"/>
        <v>1</v>
      </c>
      <c r="BN804" s="13">
        <f t="shared" si="566"/>
        <v>0</v>
      </c>
      <c r="BO804" s="13">
        <f t="shared" si="567"/>
        <v>0</v>
      </c>
      <c r="BP804" s="13">
        <f t="shared" si="568"/>
        <v>0</v>
      </c>
      <c r="BQ804" s="13">
        <f t="shared" si="569"/>
        <v>0</v>
      </c>
      <c r="BR804" s="13">
        <f t="shared" si="570"/>
        <v>0</v>
      </c>
      <c r="BS804" s="13">
        <f t="shared" si="571"/>
        <v>0</v>
      </c>
      <c r="BT804" s="13">
        <f t="shared" si="572"/>
        <v>0</v>
      </c>
      <c r="BU804" s="40">
        <f t="shared" si="597"/>
        <v>1</v>
      </c>
      <c r="BV804" s="13">
        <f t="shared" si="573"/>
        <v>0</v>
      </c>
      <c r="BW804" s="13">
        <f t="shared" si="574"/>
        <v>1</v>
      </c>
      <c r="BX804" s="13">
        <f t="shared" si="575"/>
        <v>0</v>
      </c>
      <c r="BY804" s="13">
        <f t="shared" si="576"/>
        <v>0</v>
      </c>
      <c r="BZ804" s="13">
        <f t="shared" si="577"/>
        <v>1</v>
      </c>
      <c r="CA804" s="13">
        <f t="shared" si="578"/>
        <v>0</v>
      </c>
      <c r="CB804" s="13">
        <f t="shared" si="579"/>
        <v>0</v>
      </c>
      <c r="CC804" s="13">
        <f t="shared" si="580"/>
        <v>0</v>
      </c>
      <c r="CD804" s="13">
        <f t="shared" si="581"/>
        <v>0</v>
      </c>
      <c r="CE804" s="13">
        <f t="shared" si="582"/>
        <v>0</v>
      </c>
      <c r="CF804" s="13">
        <f t="shared" si="583"/>
        <v>0</v>
      </c>
      <c r="CG804" s="13">
        <f t="shared" si="584"/>
        <v>0</v>
      </c>
      <c r="CH804" s="13">
        <f t="shared" si="585"/>
        <v>0</v>
      </c>
      <c r="CI804" s="13">
        <f t="shared" si="586"/>
        <v>0</v>
      </c>
      <c r="CJ804" s="13">
        <f t="shared" si="587"/>
        <v>0</v>
      </c>
      <c r="CK804" s="13">
        <f t="shared" si="588"/>
        <v>0</v>
      </c>
      <c r="CL804" s="13">
        <f t="shared" si="589"/>
        <v>0</v>
      </c>
      <c r="CM804" s="13">
        <f t="shared" si="590"/>
        <v>0</v>
      </c>
      <c r="CN804" s="13">
        <f t="shared" si="591"/>
        <v>0</v>
      </c>
      <c r="CO804" s="13">
        <f t="shared" si="592"/>
        <v>0</v>
      </c>
      <c r="CP804" s="13">
        <f t="shared" si="593"/>
        <v>0</v>
      </c>
      <c r="CQ804" s="13">
        <f t="shared" si="594"/>
        <v>0</v>
      </c>
      <c r="CR804" s="13">
        <f t="shared" si="595"/>
        <v>1</v>
      </c>
      <c r="CS804" s="13">
        <f t="shared" si="596"/>
        <v>0</v>
      </c>
      <c r="CT804" s="13" t="s">
        <v>107</v>
      </c>
    </row>
    <row r="805" spans="1:98" ht="15.75" customHeight="1" x14ac:dyDescent="0.35">
      <c r="A805" s="38">
        <v>622</v>
      </c>
      <c r="B805" s="6">
        <v>831</v>
      </c>
      <c r="C805" s="13">
        <v>26</v>
      </c>
      <c r="D805" s="6">
        <v>1</v>
      </c>
      <c r="G805" s="13">
        <v>2</v>
      </c>
      <c r="J805" s="13" t="s">
        <v>1171</v>
      </c>
      <c r="K805" s="27">
        <v>43794</v>
      </c>
      <c r="L805" s="13" t="s">
        <v>1172</v>
      </c>
      <c r="M805" s="29" t="s">
        <v>282</v>
      </c>
      <c r="N805" s="29"/>
      <c r="O805" s="29"/>
      <c r="P805" s="27">
        <v>43787</v>
      </c>
      <c r="Q805" s="39">
        <v>0.85416666666666663</v>
      </c>
      <c r="R805" s="13" t="s">
        <v>99</v>
      </c>
      <c r="S805" s="13" t="s">
        <v>99</v>
      </c>
      <c r="T805" s="29" t="s">
        <v>63</v>
      </c>
      <c r="U805" s="13" t="s">
        <v>1173</v>
      </c>
      <c r="V805" s="13" t="s">
        <v>327</v>
      </c>
      <c r="W805" s="6" t="s">
        <v>94</v>
      </c>
      <c r="Y805" s="6" t="s">
        <v>73</v>
      </c>
      <c r="Z805" s="29" t="s">
        <v>76</v>
      </c>
      <c r="AU805" s="13" t="s">
        <v>105</v>
      </c>
      <c r="AV805" s="13" t="s">
        <v>106</v>
      </c>
      <c r="AX805" s="13" t="s">
        <v>99</v>
      </c>
      <c r="AY805" s="13">
        <f t="shared" si="552"/>
        <v>0</v>
      </c>
      <c r="AZ805" s="13">
        <f t="shared" si="553"/>
        <v>0</v>
      </c>
      <c r="BA805" s="13">
        <f t="shared" si="554"/>
        <v>0</v>
      </c>
      <c r="BB805" s="13">
        <f t="shared" si="555"/>
        <v>0</v>
      </c>
      <c r="BC805" s="13">
        <f t="shared" si="556"/>
        <v>0</v>
      </c>
      <c r="BD805" s="13">
        <f t="shared" si="557"/>
        <v>0</v>
      </c>
      <c r="BE805" s="13">
        <f>COUNTIF(T805:AW805,"Tocaciones")</f>
        <v>0</v>
      </c>
      <c r="BF805" s="13">
        <f t="shared" si="558"/>
        <v>0</v>
      </c>
      <c r="BG805" s="13">
        <f t="shared" si="559"/>
        <v>0</v>
      </c>
      <c r="BH805" s="13">
        <f t="shared" si="560"/>
        <v>0</v>
      </c>
      <c r="BI805" s="13">
        <f t="shared" si="561"/>
        <v>0</v>
      </c>
      <c r="BJ805" s="13">
        <f t="shared" si="562"/>
        <v>0</v>
      </c>
      <c r="BK805" s="13">
        <f t="shared" si="563"/>
        <v>0</v>
      </c>
      <c r="BL805" s="13">
        <f t="shared" si="564"/>
        <v>0</v>
      </c>
      <c r="BM805" s="13">
        <f t="shared" si="565"/>
        <v>1</v>
      </c>
      <c r="BN805" s="13">
        <f t="shared" si="566"/>
        <v>0</v>
      </c>
      <c r="BO805" s="13">
        <f t="shared" si="567"/>
        <v>0</v>
      </c>
      <c r="BP805" s="13">
        <f t="shared" si="568"/>
        <v>0</v>
      </c>
      <c r="BQ805" s="13">
        <f t="shared" si="569"/>
        <v>0</v>
      </c>
      <c r="BR805" s="13">
        <f t="shared" si="570"/>
        <v>0</v>
      </c>
      <c r="BS805" s="13">
        <f t="shared" si="571"/>
        <v>0</v>
      </c>
      <c r="BT805" s="13">
        <f t="shared" si="572"/>
        <v>0</v>
      </c>
      <c r="BU805" s="40">
        <f t="shared" si="597"/>
        <v>1</v>
      </c>
      <c r="BV805" s="13">
        <f t="shared" si="573"/>
        <v>0</v>
      </c>
      <c r="BW805" s="13">
        <f t="shared" si="574"/>
        <v>1</v>
      </c>
      <c r="BX805" s="13">
        <f t="shared" si="575"/>
        <v>0</v>
      </c>
      <c r="BY805" s="13">
        <f t="shared" si="576"/>
        <v>0</v>
      </c>
      <c r="BZ805" s="13">
        <f t="shared" si="577"/>
        <v>1</v>
      </c>
      <c r="CA805" s="13">
        <f t="shared" si="578"/>
        <v>0</v>
      </c>
      <c r="CB805" s="13">
        <f t="shared" si="579"/>
        <v>0</v>
      </c>
      <c r="CC805" s="13">
        <f t="shared" si="580"/>
        <v>0</v>
      </c>
      <c r="CD805" s="13">
        <f t="shared" si="581"/>
        <v>0</v>
      </c>
      <c r="CE805" s="13">
        <f t="shared" si="582"/>
        <v>0</v>
      </c>
      <c r="CF805" s="13">
        <f t="shared" si="583"/>
        <v>0</v>
      </c>
      <c r="CG805" s="13">
        <f t="shared" si="584"/>
        <v>0</v>
      </c>
      <c r="CH805" s="13">
        <f t="shared" si="585"/>
        <v>0</v>
      </c>
      <c r="CI805" s="13">
        <f t="shared" si="586"/>
        <v>0</v>
      </c>
      <c r="CJ805" s="13">
        <f t="shared" si="587"/>
        <v>0</v>
      </c>
      <c r="CK805" s="13">
        <f t="shared" si="588"/>
        <v>0</v>
      </c>
      <c r="CL805" s="13">
        <f t="shared" si="589"/>
        <v>0</v>
      </c>
      <c r="CM805" s="13">
        <f t="shared" si="590"/>
        <v>0</v>
      </c>
      <c r="CN805" s="13">
        <f t="shared" si="591"/>
        <v>0</v>
      </c>
      <c r="CO805" s="13">
        <f t="shared" si="592"/>
        <v>0</v>
      </c>
      <c r="CP805" s="13">
        <f t="shared" si="593"/>
        <v>0</v>
      </c>
      <c r="CQ805" s="13">
        <f t="shared" si="594"/>
        <v>0</v>
      </c>
      <c r="CR805" s="13">
        <f t="shared" si="595"/>
        <v>1</v>
      </c>
      <c r="CS805" s="13">
        <f t="shared" si="596"/>
        <v>0</v>
      </c>
      <c r="CT805" s="13" t="s">
        <v>107</v>
      </c>
    </row>
    <row r="806" spans="1:98" ht="15.75" customHeight="1" x14ac:dyDescent="0.35">
      <c r="A806" s="38">
        <v>622</v>
      </c>
      <c r="B806" s="6">
        <v>832</v>
      </c>
      <c r="C806" s="13">
        <v>13</v>
      </c>
      <c r="D806" s="13">
        <v>2</v>
      </c>
      <c r="G806" s="13">
        <v>2</v>
      </c>
      <c r="J806" s="13" t="s">
        <v>1171</v>
      </c>
      <c r="K806" s="27">
        <v>43794</v>
      </c>
      <c r="L806" s="13" t="s">
        <v>1172</v>
      </c>
      <c r="M806" s="13" t="s">
        <v>282</v>
      </c>
      <c r="P806" s="27">
        <v>43787</v>
      </c>
      <c r="Q806" s="39">
        <v>0.85416666666666663</v>
      </c>
      <c r="R806" s="13" t="s">
        <v>99</v>
      </c>
      <c r="S806" s="13" t="s">
        <v>99</v>
      </c>
      <c r="T806" s="29" t="s">
        <v>63</v>
      </c>
      <c r="U806" s="13" t="s">
        <v>1173</v>
      </c>
      <c r="V806" s="13" t="s">
        <v>327</v>
      </c>
      <c r="W806" s="6" t="s">
        <v>94</v>
      </c>
      <c r="Y806" s="6" t="s">
        <v>73</v>
      </c>
      <c r="Z806" s="29" t="s">
        <v>76</v>
      </c>
      <c r="AU806" s="13" t="s">
        <v>105</v>
      </c>
      <c r="AV806" s="13" t="s">
        <v>106</v>
      </c>
      <c r="AX806" s="13" t="s">
        <v>99</v>
      </c>
      <c r="AY806" s="13">
        <f t="shared" si="552"/>
        <v>0</v>
      </c>
      <c r="AZ806" s="13">
        <f t="shared" si="553"/>
        <v>0</v>
      </c>
      <c r="BA806" s="13">
        <f t="shared" si="554"/>
        <v>0</v>
      </c>
      <c r="BB806" s="13">
        <f t="shared" si="555"/>
        <v>0</v>
      </c>
      <c r="BC806" s="13">
        <f t="shared" si="556"/>
        <v>0</v>
      </c>
      <c r="BD806" s="13">
        <f t="shared" si="557"/>
        <v>0</v>
      </c>
      <c r="BE806" s="13">
        <f>COUNTIF(T806:AT806,"Tocaciones")</f>
        <v>0</v>
      </c>
      <c r="BF806" s="13">
        <f t="shared" si="558"/>
        <v>0</v>
      </c>
      <c r="BG806" s="13">
        <f t="shared" si="559"/>
        <v>0</v>
      </c>
      <c r="BH806" s="13">
        <f t="shared" si="560"/>
        <v>0</v>
      </c>
      <c r="BI806" s="13">
        <f t="shared" si="561"/>
        <v>0</v>
      </c>
      <c r="BJ806" s="13">
        <f t="shared" si="562"/>
        <v>0</v>
      </c>
      <c r="BK806" s="13">
        <f t="shared" si="563"/>
        <v>0</v>
      </c>
      <c r="BL806" s="13">
        <f t="shared" si="564"/>
        <v>0</v>
      </c>
      <c r="BM806" s="13">
        <f t="shared" si="565"/>
        <v>1</v>
      </c>
      <c r="BN806" s="13">
        <f t="shared" si="566"/>
        <v>0</v>
      </c>
      <c r="BO806" s="13">
        <f t="shared" si="567"/>
        <v>0</v>
      </c>
      <c r="BP806" s="13">
        <f t="shared" si="568"/>
        <v>0</v>
      </c>
      <c r="BQ806" s="13">
        <f t="shared" si="569"/>
        <v>0</v>
      </c>
      <c r="BR806" s="13">
        <f t="shared" si="570"/>
        <v>0</v>
      </c>
      <c r="BS806" s="13">
        <f t="shared" si="571"/>
        <v>0</v>
      </c>
      <c r="BT806" s="13">
        <f t="shared" si="572"/>
        <v>0</v>
      </c>
      <c r="BU806" s="40">
        <f t="shared" si="597"/>
        <v>1</v>
      </c>
      <c r="BV806" s="13">
        <f t="shared" si="573"/>
        <v>0</v>
      </c>
      <c r="BW806" s="13">
        <f t="shared" si="574"/>
        <v>1</v>
      </c>
      <c r="BX806" s="13">
        <f t="shared" si="575"/>
        <v>0</v>
      </c>
      <c r="BY806" s="13">
        <f t="shared" si="576"/>
        <v>0</v>
      </c>
      <c r="BZ806" s="13">
        <f t="shared" si="577"/>
        <v>1</v>
      </c>
      <c r="CA806" s="13">
        <f t="shared" si="578"/>
        <v>0</v>
      </c>
      <c r="CB806" s="13">
        <f t="shared" si="579"/>
        <v>0</v>
      </c>
      <c r="CC806" s="13">
        <f t="shared" si="580"/>
        <v>0</v>
      </c>
      <c r="CD806" s="13">
        <f t="shared" si="581"/>
        <v>0</v>
      </c>
      <c r="CE806" s="13">
        <f t="shared" si="582"/>
        <v>0</v>
      </c>
      <c r="CF806" s="13">
        <f t="shared" si="583"/>
        <v>0</v>
      </c>
      <c r="CG806" s="13">
        <f t="shared" si="584"/>
        <v>0</v>
      </c>
      <c r="CH806" s="13">
        <f t="shared" si="585"/>
        <v>0</v>
      </c>
      <c r="CI806" s="13">
        <f t="shared" si="586"/>
        <v>0</v>
      </c>
      <c r="CJ806" s="13">
        <f t="shared" si="587"/>
        <v>0</v>
      </c>
      <c r="CK806" s="13">
        <f t="shared" si="588"/>
        <v>0</v>
      </c>
      <c r="CL806" s="13">
        <f t="shared" si="589"/>
        <v>0</v>
      </c>
      <c r="CM806" s="13">
        <f t="shared" si="590"/>
        <v>0</v>
      </c>
      <c r="CN806" s="13">
        <f t="shared" si="591"/>
        <v>0</v>
      </c>
      <c r="CO806" s="13">
        <f t="shared" si="592"/>
        <v>0</v>
      </c>
      <c r="CP806" s="13">
        <f t="shared" si="593"/>
        <v>0</v>
      </c>
      <c r="CQ806" s="13">
        <f t="shared" si="594"/>
        <v>0</v>
      </c>
      <c r="CR806" s="13">
        <f t="shared" si="595"/>
        <v>1</v>
      </c>
      <c r="CS806" s="13">
        <f t="shared" si="596"/>
        <v>0</v>
      </c>
      <c r="CT806" s="13" t="s">
        <v>107</v>
      </c>
    </row>
    <row r="807" spans="1:98" ht="15.75" customHeight="1" x14ac:dyDescent="0.35">
      <c r="A807" s="38">
        <v>622</v>
      </c>
      <c r="B807" s="6">
        <v>833</v>
      </c>
      <c r="C807" s="13">
        <v>5</v>
      </c>
      <c r="D807" s="6">
        <v>1</v>
      </c>
      <c r="G807" s="13">
        <v>2</v>
      </c>
      <c r="J807" s="13" t="s">
        <v>1171</v>
      </c>
      <c r="K807" s="27">
        <v>43794</v>
      </c>
      <c r="L807" s="13" t="s">
        <v>1172</v>
      </c>
      <c r="M807" s="13" t="s">
        <v>282</v>
      </c>
      <c r="P807" s="27">
        <v>43787</v>
      </c>
      <c r="Q807" s="39">
        <v>0.85416666666666663</v>
      </c>
      <c r="R807" s="13" t="s">
        <v>99</v>
      </c>
      <c r="S807" s="13" t="s">
        <v>99</v>
      </c>
      <c r="T807" s="29" t="s">
        <v>63</v>
      </c>
      <c r="U807" s="13" t="s">
        <v>1173</v>
      </c>
      <c r="V807" s="13" t="s">
        <v>327</v>
      </c>
      <c r="W807" s="6" t="s">
        <v>94</v>
      </c>
      <c r="Y807" s="6" t="s">
        <v>73</v>
      </c>
      <c r="Z807" s="29" t="s">
        <v>76</v>
      </c>
      <c r="AU807" s="13" t="s">
        <v>105</v>
      </c>
      <c r="AV807" s="13" t="s">
        <v>106</v>
      </c>
      <c r="AX807" s="13" t="s">
        <v>99</v>
      </c>
      <c r="AY807" s="13">
        <f t="shared" si="552"/>
        <v>0</v>
      </c>
      <c r="AZ807" s="13">
        <f t="shared" si="553"/>
        <v>0</v>
      </c>
      <c r="BA807" s="13">
        <f t="shared" si="554"/>
        <v>0</v>
      </c>
      <c r="BB807" s="13">
        <f t="shared" si="555"/>
        <v>0</v>
      </c>
      <c r="BC807" s="13">
        <f t="shared" si="556"/>
        <v>0</v>
      </c>
      <c r="BD807" s="13">
        <f t="shared" si="557"/>
        <v>0</v>
      </c>
      <c r="BE807" s="13">
        <f>COUNTIF(T807:AT807,"Tocaciones")</f>
        <v>0</v>
      </c>
      <c r="BF807" s="13">
        <f t="shared" si="558"/>
        <v>0</v>
      </c>
      <c r="BG807" s="13">
        <f t="shared" si="559"/>
        <v>0</v>
      </c>
      <c r="BH807" s="13">
        <f t="shared" si="560"/>
        <v>0</v>
      </c>
      <c r="BI807" s="13">
        <f t="shared" si="561"/>
        <v>0</v>
      </c>
      <c r="BJ807" s="13">
        <f t="shared" si="562"/>
        <v>0</v>
      </c>
      <c r="BK807" s="13">
        <f t="shared" si="563"/>
        <v>0</v>
      </c>
      <c r="BL807" s="13">
        <f t="shared" si="564"/>
        <v>0</v>
      </c>
      <c r="BM807" s="13">
        <f t="shared" si="565"/>
        <v>1</v>
      </c>
      <c r="BN807" s="13">
        <f t="shared" si="566"/>
        <v>0</v>
      </c>
      <c r="BO807" s="13">
        <f t="shared" si="567"/>
        <v>0</v>
      </c>
      <c r="BP807" s="13">
        <f t="shared" si="568"/>
        <v>0</v>
      </c>
      <c r="BQ807" s="13">
        <f t="shared" si="569"/>
        <v>0</v>
      </c>
      <c r="BR807" s="13">
        <f t="shared" si="570"/>
        <v>0</v>
      </c>
      <c r="BS807" s="13">
        <f t="shared" si="571"/>
        <v>0</v>
      </c>
      <c r="BT807" s="13">
        <f t="shared" si="572"/>
        <v>0</v>
      </c>
      <c r="BU807" s="40">
        <f t="shared" si="597"/>
        <v>1</v>
      </c>
      <c r="BV807" s="13">
        <f t="shared" si="573"/>
        <v>0</v>
      </c>
      <c r="BW807" s="13">
        <f t="shared" si="574"/>
        <v>1</v>
      </c>
      <c r="BX807" s="13">
        <f t="shared" si="575"/>
        <v>0</v>
      </c>
      <c r="BY807" s="13">
        <f t="shared" si="576"/>
        <v>0</v>
      </c>
      <c r="BZ807" s="13">
        <f t="shared" si="577"/>
        <v>1</v>
      </c>
      <c r="CA807" s="13">
        <f t="shared" si="578"/>
        <v>0</v>
      </c>
      <c r="CB807" s="13">
        <f t="shared" si="579"/>
        <v>0</v>
      </c>
      <c r="CC807" s="13">
        <f t="shared" si="580"/>
        <v>0</v>
      </c>
      <c r="CD807" s="13">
        <f t="shared" si="581"/>
        <v>0</v>
      </c>
      <c r="CE807" s="13">
        <f t="shared" si="582"/>
        <v>0</v>
      </c>
      <c r="CF807" s="13">
        <f t="shared" si="583"/>
        <v>0</v>
      </c>
      <c r="CG807" s="13">
        <f t="shared" si="584"/>
        <v>0</v>
      </c>
      <c r="CH807" s="13">
        <f t="shared" si="585"/>
        <v>0</v>
      </c>
      <c r="CI807" s="13">
        <f t="shared" si="586"/>
        <v>0</v>
      </c>
      <c r="CJ807" s="13">
        <f t="shared" si="587"/>
        <v>0</v>
      </c>
      <c r="CK807" s="13">
        <f t="shared" si="588"/>
        <v>0</v>
      </c>
      <c r="CL807" s="13">
        <f t="shared" si="589"/>
        <v>0</v>
      </c>
      <c r="CM807" s="13">
        <f t="shared" si="590"/>
        <v>0</v>
      </c>
      <c r="CN807" s="13">
        <f t="shared" si="591"/>
        <v>0</v>
      </c>
      <c r="CO807" s="13">
        <f t="shared" si="592"/>
        <v>0</v>
      </c>
      <c r="CP807" s="13">
        <f t="shared" si="593"/>
        <v>0</v>
      </c>
      <c r="CQ807" s="13">
        <f t="shared" si="594"/>
        <v>0</v>
      </c>
      <c r="CR807" s="13">
        <f t="shared" si="595"/>
        <v>1</v>
      </c>
      <c r="CS807" s="13">
        <f t="shared" si="596"/>
        <v>0</v>
      </c>
      <c r="CT807" s="13" t="s">
        <v>107</v>
      </c>
    </row>
    <row r="808" spans="1:98" ht="15.75" customHeight="1" x14ac:dyDescent="0.35">
      <c r="A808" s="38">
        <v>623</v>
      </c>
      <c r="B808" s="6">
        <v>834</v>
      </c>
      <c r="C808" s="13">
        <v>17</v>
      </c>
      <c r="D808" s="6">
        <v>2</v>
      </c>
      <c r="G808" s="13">
        <v>2</v>
      </c>
      <c r="J808" s="13" t="s">
        <v>1171</v>
      </c>
      <c r="K808" s="27">
        <v>43795</v>
      </c>
      <c r="L808" s="13" t="s">
        <v>1172</v>
      </c>
      <c r="M808" s="13" t="s">
        <v>282</v>
      </c>
      <c r="P808" s="27">
        <v>43788</v>
      </c>
      <c r="Q808" s="39">
        <v>0.89583333333333337</v>
      </c>
      <c r="R808" s="13" t="s">
        <v>99</v>
      </c>
      <c r="S808" s="13" t="s">
        <v>99</v>
      </c>
      <c r="T808" s="29" t="s">
        <v>56</v>
      </c>
      <c r="U808" s="13" t="s">
        <v>1174</v>
      </c>
      <c r="V808" s="13" t="s">
        <v>327</v>
      </c>
      <c r="W808" s="6" t="s">
        <v>94</v>
      </c>
      <c r="Y808" s="29" t="s">
        <v>79</v>
      </c>
      <c r="AA808" s="29" t="s">
        <v>58</v>
      </c>
      <c r="AB808" s="13" t="s">
        <v>1174</v>
      </c>
      <c r="AC808" s="29" t="s">
        <v>94</v>
      </c>
      <c r="AE808" s="29" t="s">
        <v>79</v>
      </c>
      <c r="AU808" s="13" t="s">
        <v>143</v>
      </c>
      <c r="AV808" s="13" t="s">
        <v>106</v>
      </c>
      <c r="AX808" s="13" t="s">
        <v>99</v>
      </c>
      <c r="AY808" s="13">
        <f t="shared" si="552"/>
        <v>0</v>
      </c>
      <c r="AZ808" s="13">
        <f t="shared" si="553"/>
        <v>0</v>
      </c>
      <c r="BA808" s="13">
        <f t="shared" si="554"/>
        <v>0</v>
      </c>
      <c r="BB808" s="13">
        <f t="shared" si="555"/>
        <v>0</v>
      </c>
      <c r="BC808" s="13">
        <f t="shared" si="556"/>
        <v>0</v>
      </c>
      <c r="BD808" s="13">
        <f t="shared" si="557"/>
        <v>0</v>
      </c>
      <c r="BE808" s="13">
        <f>COUNTIF(T808:AW808,"Tocaciones")</f>
        <v>0</v>
      </c>
      <c r="BF808" s="13">
        <f t="shared" si="558"/>
        <v>1</v>
      </c>
      <c r="BG808" s="13">
        <f t="shared" si="559"/>
        <v>0</v>
      </c>
      <c r="BH808" s="13">
        <f t="shared" si="560"/>
        <v>1</v>
      </c>
      <c r="BI808" s="13">
        <f t="shared" si="561"/>
        <v>0</v>
      </c>
      <c r="BJ808" s="13">
        <f t="shared" si="562"/>
        <v>0</v>
      </c>
      <c r="BK808" s="13">
        <f t="shared" si="563"/>
        <v>0</v>
      </c>
      <c r="BL808" s="13">
        <f t="shared" si="564"/>
        <v>0</v>
      </c>
      <c r="BM808" s="13">
        <f t="shared" si="565"/>
        <v>0</v>
      </c>
      <c r="BN808" s="13">
        <f t="shared" si="566"/>
        <v>0</v>
      </c>
      <c r="BO808" s="13">
        <f t="shared" si="567"/>
        <v>0</v>
      </c>
      <c r="BP808" s="13">
        <f t="shared" si="568"/>
        <v>0</v>
      </c>
      <c r="BQ808" s="13">
        <f t="shared" si="569"/>
        <v>0</v>
      </c>
      <c r="BR808" s="13">
        <f t="shared" si="570"/>
        <v>0</v>
      </c>
      <c r="BS808" s="13">
        <f t="shared" si="571"/>
        <v>0</v>
      </c>
      <c r="BT808" s="13">
        <f t="shared" si="572"/>
        <v>0</v>
      </c>
      <c r="BU808" s="40">
        <f t="shared" si="597"/>
        <v>2</v>
      </c>
      <c r="BV808" s="13">
        <f t="shared" si="573"/>
        <v>0</v>
      </c>
      <c r="BW808" s="13">
        <f t="shared" si="574"/>
        <v>0</v>
      </c>
      <c r="BX808" s="13">
        <f t="shared" si="575"/>
        <v>0</v>
      </c>
      <c r="BY808" s="13">
        <f t="shared" si="576"/>
        <v>0</v>
      </c>
      <c r="BZ808" s="13">
        <f t="shared" si="577"/>
        <v>0</v>
      </c>
      <c r="CA808" s="13">
        <f t="shared" si="578"/>
        <v>0</v>
      </c>
      <c r="CB808" s="13">
        <f t="shared" si="579"/>
        <v>0</v>
      </c>
      <c r="CC808" s="13">
        <f t="shared" si="580"/>
        <v>2</v>
      </c>
      <c r="CD808" s="13">
        <f t="shared" si="581"/>
        <v>0</v>
      </c>
      <c r="CE808" s="13">
        <f t="shared" si="582"/>
        <v>0</v>
      </c>
      <c r="CF808" s="13">
        <f t="shared" si="583"/>
        <v>0</v>
      </c>
      <c r="CG808" s="13">
        <f t="shared" si="584"/>
        <v>0</v>
      </c>
      <c r="CH808" s="13">
        <f t="shared" si="585"/>
        <v>0</v>
      </c>
      <c r="CI808" s="13">
        <f t="shared" si="586"/>
        <v>0</v>
      </c>
      <c r="CJ808" s="13">
        <f t="shared" si="587"/>
        <v>0</v>
      </c>
      <c r="CK808" s="13">
        <f t="shared" si="588"/>
        <v>0</v>
      </c>
      <c r="CL808" s="13">
        <f t="shared" si="589"/>
        <v>0</v>
      </c>
      <c r="CM808" s="13">
        <f t="shared" si="590"/>
        <v>0</v>
      </c>
      <c r="CN808" s="13">
        <f t="shared" si="591"/>
        <v>0</v>
      </c>
      <c r="CO808" s="13">
        <f t="shared" si="592"/>
        <v>0</v>
      </c>
      <c r="CP808" s="13">
        <f t="shared" si="593"/>
        <v>0</v>
      </c>
      <c r="CQ808" s="13">
        <f t="shared" si="594"/>
        <v>0</v>
      </c>
      <c r="CR808" s="13">
        <f t="shared" si="595"/>
        <v>2</v>
      </c>
      <c r="CS808" s="13">
        <f t="shared" ref="CS808:CS810" si="598">SUM(AZ808,BD808,BE808,BG808)</f>
        <v>0</v>
      </c>
      <c r="CT808" s="13" t="s">
        <v>107</v>
      </c>
    </row>
    <row r="809" spans="1:98" ht="15.75" customHeight="1" x14ac:dyDescent="0.35">
      <c r="A809" s="38">
        <v>625</v>
      </c>
      <c r="B809" s="6">
        <v>844</v>
      </c>
      <c r="C809" s="13">
        <v>21</v>
      </c>
      <c r="D809" s="13">
        <v>1</v>
      </c>
      <c r="G809" s="13">
        <v>2</v>
      </c>
      <c r="J809" s="13" t="s">
        <v>351</v>
      </c>
      <c r="K809" s="27">
        <v>43761</v>
      </c>
      <c r="L809" s="13" t="s">
        <v>1172</v>
      </c>
      <c r="M809" s="29" t="s">
        <v>1175</v>
      </c>
      <c r="N809" s="29"/>
      <c r="O809" s="29"/>
      <c r="P809" s="27">
        <v>43758</v>
      </c>
      <c r="Q809" s="39">
        <v>0.89583333333333337</v>
      </c>
      <c r="R809" s="13" t="s">
        <v>98</v>
      </c>
      <c r="S809" s="13" t="s">
        <v>98</v>
      </c>
      <c r="T809" s="6" t="s">
        <v>49</v>
      </c>
      <c r="U809" s="13" t="s">
        <v>1176</v>
      </c>
      <c r="V809" s="13" t="s">
        <v>354</v>
      </c>
      <c r="W809" s="6" t="s">
        <v>94</v>
      </c>
      <c r="Y809" s="29" t="s">
        <v>87</v>
      </c>
      <c r="AA809" s="29" t="s">
        <v>53</v>
      </c>
      <c r="AB809" s="13" t="s">
        <v>1176</v>
      </c>
      <c r="AC809" s="29" t="s">
        <v>94</v>
      </c>
      <c r="AE809" s="29" t="s">
        <v>79</v>
      </c>
      <c r="AG809" s="29" t="s">
        <v>63</v>
      </c>
      <c r="AH809" s="13" t="s">
        <v>1177</v>
      </c>
      <c r="AI809" s="29" t="s">
        <v>94</v>
      </c>
      <c r="AU809" s="13" t="s">
        <v>105</v>
      </c>
      <c r="AV809" s="13" t="s">
        <v>106</v>
      </c>
      <c r="AX809" s="13" t="s">
        <v>99</v>
      </c>
      <c r="AY809" s="13">
        <f t="shared" si="552"/>
        <v>1</v>
      </c>
      <c r="AZ809" s="13">
        <f t="shared" si="553"/>
        <v>0</v>
      </c>
      <c r="BA809" s="13">
        <f t="shared" si="554"/>
        <v>0</v>
      </c>
      <c r="BB809" s="13">
        <f t="shared" si="555"/>
        <v>0</v>
      </c>
      <c r="BC809" s="13">
        <f t="shared" si="556"/>
        <v>1</v>
      </c>
      <c r="BD809" s="13">
        <f t="shared" si="557"/>
        <v>0</v>
      </c>
      <c r="BE809" s="13">
        <f t="shared" ref="BE809:BE810" si="599">COUNTIF(T809:AT809,"Tocaciones")</f>
        <v>0</v>
      </c>
      <c r="BF809" s="13">
        <f t="shared" si="558"/>
        <v>0</v>
      </c>
      <c r="BG809" s="13">
        <f t="shared" si="559"/>
        <v>0</v>
      </c>
      <c r="BH809" s="13">
        <f t="shared" si="560"/>
        <v>0</v>
      </c>
      <c r="BI809" s="13">
        <f t="shared" si="561"/>
        <v>0</v>
      </c>
      <c r="BJ809" s="13">
        <f t="shared" si="562"/>
        <v>0</v>
      </c>
      <c r="BK809" s="13">
        <f t="shared" si="563"/>
        <v>0</v>
      </c>
      <c r="BL809" s="13">
        <f t="shared" si="564"/>
        <v>0</v>
      </c>
      <c r="BM809" s="13">
        <f t="shared" si="565"/>
        <v>1</v>
      </c>
      <c r="BN809" s="13">
        <f t="shared" si="566"/>
        <v>0</v>
      </c>
      <c r="BO809" s="13">
        <f t="shared" si="567"/>
        <v>0</v>
      </c>
      <c r="BP809" s="13">
        <f t="shared" si="568"/>
        <v>0</v>
      </c>
      <c r="BQ809" s="13">
        <f t="shared" si="569"/>
        <v>0</v>
      </c>
      <c r="BR809" s="13">
        <f t="shared" si="570"/>
        <v>0</v>
      </c>
      <c r="BS809" s="13">
        <f t="shared" si="571"/>
        <v>0</v>
      </c>
      <c r="BT809" s="13">
        <f t="shared" si="572"/>
        <v>0</v>
      </c>
      <c r="BU809" s="40">
        <f t="shared" si="597"/>
        <v>3</v>
      </c>
      <c r="BV809" s="13">
        <f t="shared" si="573"/>
        <v>0</v>
      </c>
      <c r="BW809" s="13">
        <f t="shared" si="574"/>
        <v>0</v>
      </c>
      <c r="BX809" s="13">
        <f t="shared" si="575"/>
        <v>0</v>
      </c>
      <c r="BY809" s="13">
        <f t="shared" si="576"/>
        <v>0</v>
      </c>
      <c r="BZ809" s="13">
        <f t="shared" si="577"/>
        <v>0</v>
      </c>
      <c r="CA809" s="13">
        <f t="shared" si="578"/>
        <v>0</v>
      </c>
      <c r="CB809" s="13">
        <f t="shared" si="579"/>
        <v>0</v>
      </c>
      <c r="CC809" s="13">
        <f t="shared" si="580"/>
        <v>1</v>
      </c>
      <c r="CD809" s="13">
        <f t="shared" si="581"/>
        <v>0</v>
      </c>
      <c r="CE809" s="13">
        <f t="shared" si="582"/>
        <v>0</v>
      </c>
      <c r="CF809" s="13">
        <f t="shared" si="583"/>
        <v>0</v>
      </c>
      <c r="CG809" s="13">
        <f t="shared" si="584"/>
        <v>0</v>
      </c>
      <c r="CH809" s="13">
        <f t="shared" si="585"/>
        <v>0</v>
      </c>
      <c r="CI809" s="13">
        <f t="shared" si="586"/>
        <v>0</v>
      </c>
      <c r="CJ809" s="13">
        <f t="shared" si="587"/>
        <v>0</v>
      </c>
      <c r="CK809" s="13">
        <f t="shared" si="588"/>
        <v>1</v>
      </c>
      <c r="CL809" s="13">
        <f t="shared" si="589"/>
        <v>0</v>
      </c>
      <c r="CM809" s="13">
        <f t="shared" si="590"/>
        <v>0</v>
      </c>
      <c r="CN809" s="13">
        <f t="shared" si="591"/>
        <v>0</v>
      </c>
      <c r="CO809" s="13">
        <f t="shared" si="592"/>
        <v>0</v>
      </c>
      <c r="CP809" s="13">
        <f t="shared" si="593"/>
        <v>0</v>
      </c>
      <c r="CQ809" s="13">
        <f t="shared" si="594"/>
        <v>0</v>
      </c>
      <c r="CR809" s="13">
        <f t="shared" si="595"/>
        <v>3</v>
      </c>
      <c r="CS809" s="13">
        <f t="shared" si="598"/>
        <v>0</v>
      </c>
      <c r="CT809" s="13" t="s">
        <v>107</v>
      </c>
    </row>
    <row r="810" spans="1:98" ht="15.75" customHeight="1" x14ac:dyDescent="0.35">
      <c r="A810" s="38">
        <v>625</v>
      </c>
      <c r="B810" s="6">
        <v>845</v>
      </c>
      <c r="C810" s="13">
        <v>54</v>
      </c>
      <c r="D810" s="13">
        <v>1</v>
      </c>
      <c r="G810" s="13">
        <v>2</v>
      </c>
      <c r="J810" s="13" t="s">
        <v>351</v>
      </c>
      <c r="K810" s="27">
        <v>43761</v>
      </c>
      <c r="L810" s="13" t="s">
        <v>1172</v>
      </c>
      <c r="M810" s="13" t="s">
        <v>1175</v>
      </c>
      <c r="P810" s="27">
        <v>43758</v>
      </c>
      <c r="Q810" s="39">
        <v>0.89583333333333337</v>
      </c>
      <c r="R810" s="13" t="s">
        <v>98</v>
      </c>
      <c r="S810" s="13" t="s">
        <v>98</v>
      </c>
      <c r="T810" s="6" t="s">
        <v>49</v>
      </c>
      <c r="U810" s="13" t="s">
        <v>1176</v>
      </c>
      <c r="V810" s="13" t="s">
        <v>354</v>
      </c>
      <c r="W810" s="6" t="s">
        <v>94</v>
      </c>
      <c r="Y810" s="29" t="s">
        <v>87</v>
      </c>
      <c r="AA810" s="29" t="s">
        <v>53</v>
      </c>
      <c r="AB810" s="13" t="s">
        <v>1176</v>
      </c>
      <c r="AC810" s="29" t="s">
        <v>94</v>
      </c>
      <c r="AE810" s="29" t="s">
        <v>79</v>
      </c>
      <c r="AG810" s="29" t="s">
        <v>63</v>
      </c>
      <c r="AH810" s="13" t="s">
        <v>1177</v>
      </c>
      <c r="AI810" s="29" t="s">
        <v>94</v>
      </c>
      <c r="AU810" s="13" t="s">
        <v>105</v>
      </c>
      <c r="AV810" s="13" t="s">
        <v>106</v>
      </c>
      <c r="AX810" s="13" t="s">
        <v>99</v>
      </c>
      <c r="AY810" s="13">
        <f t="shared" si="552"/>
        <v>1</v>
      </c>
      <c r="AZ810" s="13">
        <f t="shared" si="553"/>
        <v>0</v>
      </c>
      <c r="BA810" s="13">
        <f t="shared" si="554"/>
        <v>0</v>
      </c>
      <c r="BB810" s="13">
        <f t="shared" si="555"/>
        <v>0</v>
      </c>
      <c r="BC810" s="13">
        <f t="shared" si="556"/>
        <v>1</v>
      </c>
      <c r="BD810" s="13">
        <f t="shared" si="557"/>
        <v>0</v>
      </c>
      <c r="BE810" s="13">
        <f t="shared" si="599"/>
        <v>0</v>
      </c>
      <c r="BF810" s="13">
        <f t="shared" si="558"/>
        <v>0</v>
      </c>
      <c r="BG810" s="13">
        <f t="shared" si="559"/>
        <v>0</v>
      </c>
      <c r="BH810" s="13">
        <f t="shared" si="560"/>
        <v>0</v>
      </c>
      <c r="BI810" s="13">
        <f t="shared" si="561"/>
        <v>0</v>
      </c>
      <c r="BJ810" s="13">
        <f t="shared" si="562"/>
        <v>0</v>
      </c>
      <c r="BK810" s="13">
        <f t="shared" si="563"/>
        <v>0</v>
      </c>
      <c r="BL810" s="13">
        <f t="shared" si="564"/>
        <v>0</v>
      </c>
      <c r="BM810" s="13">
        <f t="shared" si="565"/>
        <v>1</v>
      </c>
      <c r="BN810" s="13">
        <f t="shared" si="566"/>
        <v>0</v>
      </c>
      <c r="BO810" s="13">
        <f t="shared" si="567"/>
        <v>0</v>
      </c>
      <c r="BP810" s="13">
        <f t="shared" si="568"/>
        <v>0</v>
      </c>
      <c r="BQ810" s="13">
        <f t="shared" si="569"/>
        <v>0</v>
      </c>
      <c r="BR810" s="13">
        <f t="shared" si="570"/>
        <v>0</v>
      </c>
      <c r="BS810" s="13">
        <f t="shared" si="571"/>
        <v>0</v>
      </c>
      <c r="BT810" s="13">
        <f t="shared" si="572"/>
        <v>0</v>
      </c>
      <c r="BU810" s="40">
        <f t="shared" si="597"/>
        <v>3</v>
      </c>
      <c r="BV810" s="13">
        <f t="shared" si="573"/>
        <v>0</v>
      </c>
      <c r="BW810" s="13">
        <f t="shared" si="574"/>
        <v>0</v>
      </c>
      <c r="BX810" s="13">
        <f t="shared" si="575"/>
        <v>0</v>
      </c>
      <c r="BY810" s="13">
        <f t="shared" si="576"/>
        <v>0</v>
      </c>
      <c r="BZ810" s="13">
        <f t="shared" si="577"/>
        <v>0</v>
      </c>
      <c r="CA810" s="13">
        <f t="shared" si="578"/>
        <v>0</v>
      </c>
      <c r="CB810" s="13">
        <f t="shared" si="579"/>
        <v>0</v>
      </c>
      <c r="CC810" s="13">
        <f t="shared" si="580"/>
        <v>1</v>
      </c>
      <c r="CD810" s="13">
        <f t="shared" si="581"/>
        <v>0</v>
      </c>
      <c r="CE810" s="13">
        <f t="shared" si="582"/>
        <v>0</v>
      </c>
      <c r="CF810" s="13">
        <f t="shared" si="583"/>
        <v>0</v>
      </c>
      <c r="CG810" s="13">
        <f t="shared" si="584"/>
        <v>0</v>
      </c>
      <c r="CH810" s="13">
        <f t="shared" si="585"/>
        <v>0</v>
      </c>
      <c r="CI810" s="13">
        <f t="shared" si="586"/>
        <v>0</v>
      </c>
      <c r="CJ810" s="13">
        <f t="shared" si="587"/>
        <v>0</v>
      </c>
      <c r="CK810" s="13">
        <f t="shared" si="588"/>
        <v>1</v>
      </c>
      <c r="CL810" s="13">
        <f t="shared" si="589"/>
        <v>0</v>
      </c>
      <c r="CM810" s="13">
        <f t="shared" si="590"/>
        <v>0</v>
      </c>
      <c r="CN810" s="13">
        <f t="shared" si="591"/>
        <v>0</v>
      </c>
      <c r="CO810" s="13">
        <f t="shared" si="592"/>
        <v>0</v>
      </c>
      <c r="CP810" s="13">
        <f t="shared" si="593"/>
        <v>0</v>
      </c>
      <c r="CQ810" s="13">
        <f t="shared" si="594"/>
        <v>0</v>
      </c>
      <c r="CR810" s="13">
        <f t="shared" si="595"/>
        <v>3</v>
      </c>
      <c r="CS810" s="13">
        <f t="shared" si="598"/>
        <v>0</v>
      </c>
      <c r="CT810" s="13" t="s">
        <v>107</v>
      </c>
    </row>
    <row r="811" spans="1:98" ht="15.75" customHeight="1" x14ac:dyDescent="0.35">
      <c r="A811" s="38"/>
    </row>
    <row r="812" spans="1:98" ht="15.75" customHeight="1" x14ac:dyDescent="0.35">
      <c r="A812" s="38"/>
    </row>
    <row r="813" spans="1:98" x14ac:dyDescent="0.35">
      <c r="A813" s="38"/>
    </row>
    <row r="814" spans="1:98" x14ac:dyDescent="0.35">
      <c r="A814" s="38"/>
    </row>
    <row r="815" spans="1:98" x14ac:dyDescent="0.35">
      <c r="A815" s="38"/>
    </row>
    <row r="816" spans="1:98" x14ac:dyDescent="0.35">
      <c r="A816" s="38"/>
    </row>
    <row r="817" spans="1:1" x14ac:dyDescent="0.35">
      <c r="A817" s="38"/>
    </row>
    <row r="966" spans="20:20" x14ac:dyDescent="0.35">
      <c r="T966" s="6" t="s">
        <v>1178</v>
      </c>
    </row>
  </sheetData>
  <autoFilter ref="A1:DA810" xr:uid="{00000000-0009-0000-0000-000000000000}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BBDD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</dc:creator>
  <cp:lastModifiedBy>Leonardo Urrutia</cp:lastModifiedBy>
  <dcterms:created xsi:type="dcterms:W3CDTF">2019-12-15T20:18:39Z</dcterms:created>
  <dcterms:modified xsi:type="dcterms:W3CDTF">2019-12-27T16:18:59Z</dcterms:modified>
</cp:coreProperties>
</file>